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827"/>
  <workbookPr defaultThemeVersion="124226"/>
  <mc:AlternateContent xmlns:mc="http://schemas.openxmlformats.org/markup-compatibility/2006">
    <mc:Choice Requires="x15">
      <x15ac:absPath xmlns:x15ac="http://schemas.microsoft.com/office/spreadsheetml/2010/11/ac" url="\\corp\absdfs\workgroup\Labour Sup Suvys\HSF\PJSM22\Timeseries\Excel\"/>
    </mc:Choice>
  </mc:AlternateContent>
  <xr:revisionPtr revIDLastSave="0" documentId="13_ncr:1_{6DA216D3-7CA4-43EC-8149-0118CE9D959C}" xr6:coauthVersionLast="47" xr6:coauthVersionMax="47" xr10:uidLastSave="{00000000-0000-0000-0000-000000000000}"/>
  <bookViews>
    <workbookView xWindow="3420" yWindow="3420" windowWidth="43200" windowHeight="23535" xr2:uid="{00000000-000D-0000-FFFF-FFFF00000000}"/>
  </bookViews>
  <sheets>
    <sheet name="Contents" sheetId="9" r:id="rId1"/>
    <sheet name="Table 1.1" sheetId="10" r:id="rId2"/>
    <sheet name="Table 1.2" sheetId="11" r:id="rId3"/>
    <sheet name="Index" sheetId="8" r:id="rId4"/>
    <sheet name="Data1" sheetId="1" r:id="rId5"/>
    <sheet name="Data2" sheetId="2" r:id="rId6"/>
    <sheet name="Data3" sheetId="3" r:id="rId7"/>
    <sheet name="Data4" sheetId="4" r:id="rId8"/>
    <sheet name="Data5" sheetId="5" r:id="rId9"/>
    <sheet name="Data6" sheetId="6" r:id="rId10"/>
  </sheets>
  <externalReferences>
    <externalReference r:id="rId11"/>
  </externalReferences>
  <definedNames>
    <definedName name="A125164398T">[1]Data4!$HP$1:$HP$10,[1]Data4!$HP$11:$HP$83</definedName>
    <definedName name="A125164402W">[1]Data4!$IK$1:$IK$10,[1]Data4!$IK$11:$IK$83</definedName>
    <definedName name="A125164406F">[1]Data5!$D$1:$D$10,[1]Data5!$D$11:$D$83</definedName>
    <definedName name="A125164410W">[1]Data4!$GG$1:$GG$10,[1]Data4!$GG$11:$GG$83</definedName>
    <definedName name="A125164414F">[1]Data4!$GS$1:$GS$10,[1]Data4!$GS$11:$GS$83</definedName>
    <definedName name="A125164418R">[1]Data4!$IF$1:$IF$10,[1]Data4!$IF$11:$IF$83</definedName>
    <definedName name="A125164422F">[1]Data5!$H$1:$H$10,[1]Data5!$H$11:$H$83</definedName>
    <definedName name="A125164426R">[1]Data4!$GN$1:$GN$10,[1]Data4!$GN$11:$GN$83</definedName>
    <definedName name="A125164430F">[1]Data4!$HC$1:$HC$10,[1]Data4!$HC$11:$HC$83</definedName>
    <definedName name="A125164434R">[1]Data4!$IM$1:$IM$10,[1]Data4!$IM$11:$IM$83</definedName>
    <definedName name="A125164438X">[1]Data5!$F$1:$F$10,[1]Data5!$F$11:$F$83</definedName>
    <definedName name="A125164442R">[1]Data5!$L$1:$L$10,[1]Data5!$L$11:$L$83</definedName>
    <definedName name="A125164446X">[1]Data4!$HS$1:$HS$10,[1]Data4!$HS$11:$HS$83</definedName>
    <definedName name="A125164450R">[1]Data4!$HY$1:$HY$10,[1]Data4!$HY$11:$HY$83</definedName>
    <definedName name="A125164454X">[1]Data4!$GY$1:$GY$10,[1]Data4!$GY$11:$GY$83</definedName>
    <definedName name="A125164458J">[1]Data4!$IL$1:$IL$10,[1]Data4!$IL$11:$IL$83</definedName>
    <definedName name="A125164462X">[1]Data4!$HL$1:$HL$10,[1]Data4!$HL$11:$HL$83</definedName>
    <definedName name="A125164466J">[1]Data4!$HU$1:$HU$10,[1]Data4!$HU$11:$HU$83</definedName>
    <definedName name="A125164470X">[1]Data4!$IP$1:$IP$10,[1]Data4!$IP$11:$IP$83</definedName>
    <definedName name="A125164474J">[1]Data5!$I$1:$I$10,[1]Data5!$I$11:$I$83</definedName>
    <definedName name="A125164478T">[1]Data4!$GP$1:$GP$10,[1]Data4!$GP$11:$GP$83</definedName>
    <definedName name="A125164482J">[1]Data4!$HE$1:$HE$10,[1]Data4!$HE$11:$HE$83</definedName>
    <definedName name="A125164486T">[1]Data4!$HQ$1:$HQ$10,[1]Data4!$HQ$11:$HQ$83</definedName>
    <definedName name="A125164490J">[1]Data5!$E$1:$E$10,[1]Data5!$E$11:$E$83</definedName>
    <definedName name="A125164494T">[1]Data4!$GQ$1:$GQ$10,[1]Data4!$GQ$11:$GQ$83</definedName>
    <definedName name="A125164498A">[1]Data4!$GW$1:$GW$10,[1]Data4!$GW$11:$GW$83</definedName>
    <definedName name="A125164502F">[1]Data5!$C$1:$C$10,[1]Data5!$C$11:$C$83</definedName>
    <definedName name="A125164506R">[1]Data4!$HA$1:$HA$10,[1]Data4!$HA$11:$HA$83</definedName>
    <definedName name="A125164510F">[1]Data4!$HM$1:$HM$10,[1]Data4!$HM$11:$HM$83</definedName>
    <definedName name="A125164514R">[1]Data5!$G$1:$G$10,[1]Data5!$G$11:$G$83</definedName>
    <definedName name="A125164518X">[1]Data4!$GV$1:$GV$10,[1]Data4!$GV$11:$GV$83</definedName>
    <definedName name="A125164522R">[1]Data4!$HB$1:$HB$10,[1]Data4!$HB$11:$HB$83</definedName>
    <definedName name="A125164526X">[1]Data4!$HH$1:$HH$10,[1]Data4!$HH$11:$HH$83</definedName>
    <definedName name="A125164530R">[1]Data4!$HN$1:$HN$10,[1]Data4!$HN$11:$HN$83</definedName>
    <definedName name="A125164534X">[1]Data4!$II$1:$II$10,[1]Data4!$II$11:$II$83</definedName>
    <definedName name="A125164538J">[1]Data5!$N$1:$N$10,[1]Data5!$N$11:$N$83</definedName>
    <definedName name="A125164542X">[1]Data4!$HI$1:$HI$10,[1]Data4!$HI$11:$HI$83</definedName>
    <definedName name="A125164546J">[1]Data4!$HX$1:$HX$10,[1]Data4!$HX$11:$HX$83</definedName>
    <definedName name="A125164550X">[1]Data4!$GI$1:$GI$10,[1]Data4!$GI$11:$GI$83</definedName>
    <definedName name="A125164554J">[1]Data4!$GR$1:$GR$10,[1]Data4!$GR$11:$GR$83</definedName>
    <definedName name="A125164558T">[1]Data4!$GU$1:$GU$10,[1]Data4!$GU$11:$GU$83</definedName>
    <definedName name="A125164562J">[1]Data4!$HV$1:$HV$10,[1]Data4!$HV$11:$HV$83</definedName>
    <definedName name="A125164566T">[1]Data4!$IB$1:$IB$10,[1]Data4!$IB$11:$IB$83</definedName>
    <definedName name="A125164570J">[1]Data4!$IE$1:$IE$10,[1]Data4!$IE$11:$IE$83</definedName>
    <definedName name="A125164574T">[1]Data5!$J$1:$J$10,[1]Data5!$J$11:$J$83</definedName>
    <definedName name="A125164578A">[1]Data4!$HK$1:$HK$10,[1]Data4!$HK$11:$HK$83</definedName>
    <definedName name="A125164582T">[1]Data4!$HW$1:$HW$10,[1]Data4!$HW$11:$HW$83</definedName>
    <definedName name="A125164586A">[1]Data4!$HZ$1:$HZ$10,[1]Data4!$HZ$11:$HZ$83</definedName>
    <definedName name="A125164590T">[1]Data4!$IO$1:$IO$10,[1]Data4!$IO$11:$IO$83</definedName>
    <definedName name="A125164594A">[1]Data5!$B$1:$B$10,[1]Data5!$B$11:$B$83</definedName>
    <definedName name="A125164598K">[1]Data4!$GT$1:$GT$10,[1]Data4!$GT$11:$GT$83</definedName>
    <definedName name="A125164602R">[1]Data4!$GX$1:$GX$10,[1]Data4!$GX$11:$GX$83</definedName>
    <definedName name="A125164606X">[1]Data4!$HG$1:$HG$10,[1]Data4!$HG$11:$HG$83</definedName>
    <definedName name="A125164610R">[1]Data4!$GJ$1:$GJ$10,[1]Data4!$GJ$11:$GJ$83</definedName>
    <definedName name="A125164614X">[1]Data4!$GM$1:$GM$10,[1]Data4!$GM$11:$GM$83</definedName>
    <definedName name="A125164618J">[1]Data4!$HT$1:$HT$10,[1]Data4!$HT$11:$HT$83</definedName>
    <definedName name="A125164622X">[1]Data4!$GH$1:$GH$10,[1]Data4!$GH$11:$GH$83</definedName>
    <definedName name="A125164626J">[1]Data4!$HO$1:$HO$10,[1]Data4!$HO$11:$HO$83</definedName>
    <definedName name="A125164630X">[1]Data4!$GF$1:$GF$10,[1]Data4!$GF$11:$GF$83</definedName>
    <definedName name="A125164634J">[1]Data4!$GL$1:$GL$10,[1]Data4!$GL$11:$GL$83</definedName>
    <definedName name="A125164638T">[1]Data4!$GO$1:$GO$10,[1]Data4!$GO$11:$GO$83</definedName>
    <definedName name="A125164642J">[1]Data4!$HD$1:$HD$10,[1]Data4!$HD$11:$HD$83</definedName>
    <definedName name="A125164646T">[1]Data4!$IN$1:$IN$10,[1]Data4!$IN$11:$IN$83</definedName>
    <definedName name="A125164650J">[1]Data4!$IQ$1:$IQ$10,[1]Data4!$IQ$11:$IQ$83</definedName>
    <definedName name="A125164654T">[1]Data4!$GZ$1:$GZ$10,[1]Data4!$GZ$11:$GZ$83</definedName>
    <definedName name="A125164658A">[1]Data4!$HF$1:$HF$10,[1]Data4!$HF$11:$HF$83</definedName>
    <definedName name="A125164662T">[1]Data4!$IA$1:$IA$10,[1]Data4!$IA$11:$IA$83</definedName>
    <definedName name="A125164666A">[1]Data4!$ID$1:$ID$10,[1]Data4!$ID$11:$ID$83</definedName>
    <definedName name="A125164670T">[1]Data4!$HJ$1:$HJ$10,[1]Data4!$HJ$11:$HJ$83</definedName>
    <definedName name="A125164674A">[1]Data4!$IH$1:$IH$10,[1]Data4!$IH$11:$IH$83</definedName>
    <definedName name="A125164678K">[1]Data5!$M$1:$M$10,[1]Data5!$M$11:$M$83</definedName>
    <definedName name="A125164682A">[1]Data4!$IC$1:$IC$10,[1]Data4!$IC$11:$IC$83</definedName>
    <definedName name="A125164686K">[1]Data5!$K$1:$K$10,[1]Data5!$K$11:$K$83</definedName>
    <definedName name="A125164690A">[1]Data4!$GK$1:$GK$10,[1]Data4!$GK$11:$GK$83</definedName>
    <definedName name="A125164694K">[1]Data4!$HR$1:$HR$10,[1]Data4!$HR$11:$HR$83</definedName>
    <definedName name="A125164698V">[1]Data4!$IG$1:$IG$10,[1]Data4!$IG$11:$IG$83</definedName>
    <definedName name="A125164702X">[1]Data4!$IJ$1:$IJ$10,[1]Data4!$IJ$11:$IJ$83</definedName>
    <definedName name="A125164706J">[1]Data5!$O$1:$O$10,[1]Data5!$O$11:$O$83</definedName>
    <definedName name="A125164710X">[1]Data5!$AZ$1:$AZ$10,[1]Data5!$AZ$11:$AZ$83</definedName>
    <definedName name="A125164714J">[1]Data5!$BU$1:$BU$10,[1]Data5!$BU$11:$BU$83</definedName>
    <definedName name="A125164718T">[1]Data5!$CD$1:$CD$10,[1]Data5!$CD$11:$CD$83</definedName>
    <definedName name="A125164722J">[1]Data5!$Q$1:$Q$10,[1]Data5!$Q$11:$Q$83</definedName>
    <definedName name="A125164726T">[1]Data5!$AC$1:$AC$10,[1]Data5!$AC$11:$AC$83</definedName>
    <definedName name="A125164730J">[1]Data5!$BP$1:$BP$10,[1]Data5!$BP$11:$BP$83</definedName>
    <definedName name="A125164734T">[1]Data5!$CH$1:$CH$10,[1]Data5!$CH$11:$CH$83</definedName>
    <definedName name="A125164738A">[1]Data5!$X$1:$X$10,[1]Data5!$X$11:$X$83</definedName>
    <definedName name="A125164742T">[1]Data5!$AM$1:$AM$10,[1]Data5!$AM$11:$AM$83</definedName>
    <definedName name="A125164746A">[1]Data5!$BW$1:$BW$10,[1]Data5!$BW$11:$BW$83</definedName>
    <definedName name="A125164750T">[1]Data5!$CF$1:$CF$10,[1]Data5!$CF$11:$CF$83</definedName>
    <definedName name="A125164754A">[1]Data5!$CL$1:$CL$10,[1]Data5!$CL$11:$CL$83</definedName>
    <definedName name="A125164758K">[1]Data5!$BC$1:$BC$10,[1]Data5!$BC$11:$BC$83</definedName>
    <definedName name="A125164762A">[1]Data5!$BI$1:$BI$10,[1]Data5!$BI$11:$BI$83</definedName>
    <definedName name="A125164766K">[1]Data5!$AI$1:$AI$10,[1]Data5!$AI$11:$AI$83</definedName>
    <definedName name="A125164770A">[1]Data5!$BV$1:$BV$10,[1]Data5!$BV$11:$BV$83</definedName>
    <definedName name="A125164774K">[1]Data5!$AV$1:$AV$10,[1]Data5!$AV$11:$AV$83</definedName>
    <definedName name="A125164778V">[1]Data5!$BE$1:$BE$10,[1]Data5!$BE$11:$BE$83</definedName>
    <definedName name="A125164782K">[1]Data5!$BZ$1:$BZ$10,[1]Data5!$BZ$11:$BZ$83</definedName>
    <definedName name="A125164786V">[1]Data5!$CI$1:$CI$10,[1]Data5!$CI$11:$CI$83</definedName>
    <definedName name="A125164790K">[1]Data5!$Z$1:$Z$10,[1]Data5!$Z$11:$Z$83</definedName>
    <definedName name="A125164794V">[1]Data5!$AO$1:$AO$10,[1]Data5!$AO$11:$AO$83</definedName>
    <definedName name="A125164798C">[1]Data5!$BA$1:$BA$10,[1]Data5!$BA$11:$BA$83</definedName>
    <definedName name="A125164802J">[1]Data5!$CE$1:$CE$10,[1]Data5!$CE$11:$CE$83</definedName>
    <definedName name="A125164806T">[1]Data5!$AA$1:$AA$10,[1]Data5!$AA$11:$AA$83</definedName>
    <definedName name="A125164810J">[1]Data5!$AG$1:$AG$10,[1]Data5!$AG$11:$AG$83</definedName>
    <definedName name="A125164814T">[1]Data5!$CC$1:$CC$10,[1]Data5!$CC$11:$CC$83</definedName>
    <definedName name="A125164818A">[1]Data5!$AK$1:$AK$10,[1]Data5!$AK$11:$AK$83</definedName>
    <definedName name="A125164822T">[1]Data5!$AW$1:$AW$10,[1]Data5!$AW$11:$AW$83</definedName>
    <definedName name="A125164826A">[1]Data5!$CG$1:$CG$10,[1]Data5!$CG$11:$CG$83</definedName>
    <definedName name="A125164830T">[1]Data5!$AF$1:$AF$10,[1]Data5!$AF$11:$AF$83</definedName>
    <definedName name="A125164834A">[1]Data5!$AL$1:$AL$10,[1]Data5!$AL$11:$AL$83</definedName>
    <definedName name="A125164838K">[1]Data5!$AR$1:$AR$10,[1]Data5!$AR$11:$AR$83</definedName>
    <definedName name="A125164842A">[1]Data5!$AX$1:$AX$10,[1]Data5!$AX$11:$AX$83</definedName>
    <definedName name="A125164846K">[1]Data5!$BS$1:$BS$10,[1]Data5!$BS$11:$BS$83</definedName>
    <definedName name="A125164850A">[1]Data5!$CN$1:$CN$10,[1]Data5!$CN$11:$CN$83</definedName>
    <definedName name="A125164854K">[1]Data5!$AS$1:$AS$10,[1]Data5!$AS$11:$AS$83</definedName>
    <definedName name="A125164858V">[1]Data5!$BH$1:$BH$10,[1]Data5!$BH$11:$BH$83</definedName>
    <definedName name="A125164862K">[1]Data5!$S$1:$S$10,[1]Data5!$S$11:$S$83</definedName>
    <definedName name="A125164866V">[1]Data5!$AB$1:$AB$10,[1]Data5!$AB$11:$AB$83</definedName>
    <definedName name="A125164870K">[1]Data5!$AE$1:$AE$10,[1]Data5!$AE$11:$AE$83</definedName>
    <definedName name="A125164874V">[1]Data5!$BF$1:$BF$10,[1]Data5!$BF$11:$BF$83</definedName>
    <definedName name="A125164878C">[1]Data5!$BL$1:$BL$10,[1]Data5!$BL$11:$BL$83</definedName>
    <definedName name="A125164882V">[1]Data5!$BO$1:$BO$10,[1]Data5!$BO$11:$BO$83</definedName>
    <definedName name="A125164886C">[1]Data5!$CJ$1:$CJ$10,[1]Data5!$CJ$11:$CJ$83</definedName>
    <definedName name="A125164890V">[1]Data5!$AU$1:$AU$10,[1]Data5!$AU$11:$AU$83</definedName>
    <definedName name="A125164894C">[1]Data5!$BG$1:$BG$10,[1]Data5!$BG$11:$BG$83</definedName>
    <definedName name="A125164898L">[1]Data5!$BJ$1:$BJ$10,[1]Data5!$BJ$11:$BJ$83</definedName>
    <definedName name="A125164902T">[1]Data5!$BY$1:$BY$10,[1]Data5!$BY$11:$BY$83</definedName>
    <definedName name="A125164906A">[1]Data5!$CB$1:$CB$10,[1]Data5!$CB$11:$CB$83</definedName>
    <definedName name="A125164910T">[1]Data5!$AD$1:$AD$10,[1]Data5!$AD$11:$AD$83</definedName>
    <definedName name="A125164914A">[1]Data5!$AH$1:$AH$10,[1]Data5!$AH$11:$AH$83</definedName>
    <definedName name="A125164918K">[1]Data5!$AQ$1:$AQ$10,[1]Data5!$AQ$11:$AQ$83</definedName>
    <definedName name="A125164922A">[1]Data5!$T$1:$T$10,[1]Data5!$T$11:$T$83</definedName>
    <definedName name="A125164926K">[1]Data5!$W$1:$W$10,[1]Data5!$W$11:$W$83</definedName>
    <definedName name="A125164930A">[1]Data5!$BD$1:$BD$10,[1]Data5!$BD$11:$BD$83</definedName>
    <definedName name="A125164934K">[1]Data5!$R$1:$R$10,[1]Data5!$R$11:$R$83</definedName>
    <definedName name="A125164938V">[1]Data5!$AY$1:$AY$10,[1]Data5!$AY$11:$AY$83</definedName>
    <definedName name="A125164942K">[1]Data5!$P$1:$P$10,[1]Data5!$P$11:$P$83</definedName>
    <definedName name="A125164946V">[1]Data5!$V$1:$V$10,[1]Data5!$V$11:$V$83</definedName>
    <definedName name="A125164950K">[1]Data5!$Y$1:$Y$10,[1]Data5!$Y$11:$Y$83</definedName>
    <definedName name="A125164954V">[1]Data5!$AN$1:$AN$10,[1]Data5!$AN$11:$AN$83</definedName>
    <definedName name="A125164958C">[1]Data5!$BX$1:$BX$10,[1]Data5!$BX$11:$BX$83</definedName>
    <definedName name="A125164962V">[1]Data5!$CA$1:$CA$10,[1]Data5!$CA$11:$CA$83</definedName>
    <definedName name="A125164966C">[1]Data5!$AJ$1:$AJ$10,[1]Data5!$AJ$11:$AJ$83</definedName>
    <definedName name="A125164970V">[1]Data5!$AP$1:$AP$10,[1]Data5!$AP$11:$AP$83</definedName>
    <definedName name="A125164974C">[1]Data5!$BK$1:$BK$10,[1]Data5!$BK$11:$BK$83</definedName>
    <definedName name="A125164978L">[1]Data5!$BN$1:$BN$10,[1]Data5!$BN$11:$BN$83</definedName>
    <definedName name="A125164982C">[1]Data5!$AT$1:$AT$10,[1]Data5!$AT$11:$AT$83</definedName>
    <definedName name="A125164986L">[1]Data5!$BR$1:$BR$10,[1]Data5!$BR$11:$BR$83</definedName>
    <definedName name="A125164990C">[1]Data5!$CM$1:$CM$10,[1]Data5!$CM$11:$CM$83</definedName>
    <definedName name="A125164994L">[1]Data5!$BM$1:$BM$10,[1]Data5!$BM$11:$BM$83</definedName>
    <definedName name="A125164998W">[1]Data5!$CK$1:$CK$10,[1]Data5!$CK$11:$CK$83</definedName>
    <definedName name="A125165002C">[1]Data5!$U$1:$U$10,[1]Data5!$U$11:$U$83</definedName>
    <definedName name="A125165006L">[1]Data5!$BB$1:$BB$10,[1]Data5!$BB$11:$BB$83</definedName>
    <definedName name="A125165010C">[1]Data5!$BQ$1:$BQ$10,[1]Data5!$BQ$11:$BQ$83</definedName>
    <definedName name="A125165014L">[1]Data5!$BT$1:$BT$10,[1]Data5!$BT$11:$BT$83</definedName>
    <definedName name="A125165018W">[1]Data5!$CO$1:$CO$10,[1]Data5!$CO$11:$CO$83</definedName>
    <definedName name="A125165022L">[1]Data3!$CF$1:$CF$10,[1]Data3!$CF$11:$CF$83</definedName>
    <definedName name="A125165026W">[1]Data3!$DA$1:$DA$10,[1]Data3!$DA$11:$DA$83</definedName>
    <definedName name="A125165030L">[1]Data3!$DJ$1:$DJ$10,[1]Data3!$DJ$11:$DJ$83</definedName>
    <definedName name="A125165034W">[1]Data3!$AW$1:$AW$10,[1]Data3!$AW$11:$AW$83</definedName>
    <definedName name="A125165038F">[1]Data3!$BI$1:$BI$10,[1]Data3!$BI$11:$BI$83</definedName>
    <definedName name="A125165042W">[1]Data3!$CV$1:$CV$10,[1]Data3!$CV$11:$CV$83</definedName>
    <definedName name="A125165046F">[1]Data3!$DN$1:$DN$10,[1]Data3!$DN$11:$DN$83</definedName>
    <definedName name="A125165050W">[1]Data3!$BD$1:$BD$10,[1]Data3!$BD$11:$BD$83</definedName>
    <definedName name="A125165054F">[1]Data3!$BS$1:$BS$10,[1]Data3!$BS$11:$BS$83</definedName>
    <definedName name="A125165058R">[1]Data3!$DC$1:$DC$10,[1]Data3!$DC$11:$DC$83</definedName>
    <definedName name="A125165062F">[1]Data3!$DL$1:$DL$10,[1]Data3!$DL$11:$DL$83</definedName>
    <definedName name="A125165066R">[1]Data3!$DR$1:$DR$10,[1]Data3!$DR$11:$DR$83</definedName>
    <definedName name="A125165070F">[1]Data3!$CI$1:$CI$10,[1]Data3!$CI$11:$CI$83</definedName>
    <definedName name="A125165074R">[1]Data3!$CO$1:$CO$10,[1]Data3!$CO$11:$CO$83</definedName>
    <definedName name="A125165078X">[1]Data3!$BO$1:$BO$10,[1]Data3!$BO$11:$BO$83</definedName>
    <definedName name="A125165082R">[1]Data3!$DB$1:$DB$10,[1]Data3!$DB$11:$DB$83</definedName>
    <definedName name="A125165086X">[1]Data3!$CB$1:$CB$10,[1]Data3!$CB$11:$CB$83</definedName>
    <definedName name="A125165090R">[1]Data3!$CK$1:$CK$10,[1]Data3!$CK$11:$CK$83</definedName>
    <definedName name="A125165094X">[1]Data3!$DF$1:$DF$10,[1]Data3!$DF$11:$DF$83</definedName>
    <definedName name="A125165098J">[1]Data3!$DO$1:$DO$10,[1]Data3!$DO$11:$DO$83</definedName>
    <definedName name="A125165102L">[1]Data3!$BF$1:$BF$10,[1]Data3!$BF$11:$BF$83</definedName>
    <definedName name="A125165106W">[1]Data3!$BU$1:$BU$10,[1]Data3!$BU$11:$BU$83</definedName>
    <definedName name="A125165110L">[1]Data3!$CG$1:$CG$10,[1]Data3!$CG$11:$CG$83</definedName>
    <definedName name="A125165114W">[1]Data3!$DK$1:$DK$10,[1]Data3!$DK$11:$DK$83</definedName>
    <definedName name="A125165118F">[1]Data3!$BG$1:$BG$10,[1]Data3!$BG$11:$BG$83</definedName>
    <definedName name="A125165122W">[1]Data3!$BM$1:$BM$10,[1]Data3!$BM$11:$BM$83</definedName>
    <definedName name="A125165126F">[1]Data3!$DI$1:$DI$10,[1]Data3!$DI$11:$DI$83</definedName>
    <definedName name="A125165130W">[1]Data3!$BQ$1:$BQ$10,[1]Data3!$BQ$11:$BQ$83</definedName>
    <definedName name="A125165134F">[1]Data3!$CC$1:$CC$10,[1]Data3!$CC$11:$CC$83</definedName>
    <definedName name="A125165138R">[1]Data3!$DM$1:$DM$10,[1]Data3!$DM$11:$DM$83</definedName>
    <definedName name="A125165142F">[1]Data3!$BL$1:$BL$10,[1]Data3!$BL$11:$BL$83</definedName>
    <definedName name="A125165146R">[1]Data3!$BR$1:$BR$10,[1]Data3!$BR$11:$BR$83</definedName>
    <definedName name="A125165150F">[1]Data3!$BX$1:$BX$10,[1]Data3!$BX$11:$BX$83</definedName>
    <definedName name="A125165154R">[1]Data3!$CD$1:$CD$10,[1]Data3!$CD$11:$CD$83</definedName>
    <definedName name="A125165158X">[1]Data3!$CY$1:$CY$10,[1]Data3!$CY$11:$CY$83</definedName>
    <definedName name="A125165162R">[1]Data3!$DT$1:$DT$10,[1]Data3!$DT$11:$DT$83</definedName>
    <definedName name="A125165166X">[1]Data3!$BY$1:$BY$10,[1]Data3!$BY$11:$BY$83</definedName>
    <definedName name="A125165170R">[1]Data3!$CN$1:$CN$10,[1]Data3!$CN$11:$CN$83</definedName>
    <definedName name="A125165174X">[1]Data3!$AY$1:$AY$10,[1]Data3!$AY$11:$AY$83</definedName>
    <definedName name="A125165178J">[1]Data3!$BH$1:$BH$10,[1]Data3!$BH$11:$BH$83</definedName>
    <definedName name="A125165182X">[1]Data3!$BK$1:$BK$10,[1]Data3!$BK$11:$BK$83</definedName>
    <definedName name="A125165186J">[1]Data3!$CL$1:$CL$10,[1]Data3!$CL$11:$CL$83</definedName>
    <definedName name="A125165190X">[1]Data3!$CR$1:$CR$10,[1]Data3!$CR$11:$CR$83</definedName>
    <definedName name="A125165194J">[1]Data3!$CU$1:$CU$10,[1]Data3!$CU$11:$CU$83</definedName>
    <definedName name="A125165198T">[1]Data3!$DP$1:$DP$10,[1]Data3!$DP$11:$DP$83</definedName>
    <definedName name="A125165202W">[1]Data3!$CA$1:$CA$10,[1]Data3!$CA$11:$CA$83</definedName>
    <definedName name="A125165206F">[1]Data3!$CM$1:$CM$10,[1]Data3!$CM$11:$CM$83</definedName>
    <definedName name="A125165210W">[1]Data3!$CP$1:$CP$10,[1]Data3!$CP$11:$CP$83</definedName>
    <definedName name="A125165214F">[1]Data3!$DE$1:$DE$10,[1]Data3!$DE$11:$DE$83</definedName>
    <definedName name="A125165218R">[1]Data3!$DH$1:$DH$10,[1]Data3!$DH$11:$DH$83</definedName>
    <definedName name="A125165222F">[1]Data3!$BJ$1:$BJ$10,[1]Data3!$BJ$11:$BJ$83</definedName>
    <definedName name="A125165226R">[1]Data3!$BN$1:$BN$10,[1]Data3!$BN$11:$BN$83</definedName>
    <definedName name="A125165230F">[1]Data3!$BW$1:$BW$10,[1]Data3!$BW$11:$BW$83</definedName>
    <definedName name="A125165234R">[1]Data3!$AZ$1:$AZ$10,[1]Data3!$AZ$11:$AZ$83</definedName>
    <definedName name="A125165238X">[1]Data3!$BC$1:$BC$10,[1]Data3!$BC$11:$BC$83</definedName>
    <definedName name="A125165242R">[1]Data3!$CJ$1:$CJ$10,[1]Data3!$CJ$11:$CJ$83</definedName>
    <definedName name="A125165246X">[1]Data3!$AX$1:$AX$10,[1]Data3!$AX$11:$AX$83</definedName>
    <definedName name="A125165250R">[1]Data3!$CE$1:$CE$10,[1]Data3!$CE$11:$CE$83</definedName>
    <definedName name="A125165254X">[1]Data3!$AV$1:$AV$10,[1]Data3!$AV$11:$AV$83</definedName>
    <definedName name="A125165258J">[1]Data3!$BB$1:$BB$10,[1]Data3!$BB$11:$BB$83</definedName>
    <definedName name="A125165262X">[1]Data3!$BE$1:$BE$10,[1]Data3!$BE$11:$BE$83</definedName>
    <definedName name="A125165266J">[1]Data3!$BT$1:$BT$10,[1]Data3!$BT$11:$BT$83</definedName>
    <definedName name="A125165270X">[1]Data3!$DD$1:$DD$10,[1]Data3!$DD$11:$DD$83</definedName>
    <definedName name="A125165274J">[1]Data3!$DG$1:$DG$10,[1]Data3!$DG$11:$DG$83</definedName>
    <definedName name="A125165278T">[1]Data3!$BP$1:$BP$10,[1]Data3!$BP$11:$BP$83</definedName>
    <definedName name="A125165282J">[1]Data3!$BV$1:$BV$10,[1]Data3!$BV$11:$BV$83</definedName>
    <definedName name="A125165286T">[1]Data3!$CQ$1:$CQ$10,[1]Data3!$CQ$11:$CQ$83</definedName>
    <definedName name="A125165290J">[1]Data3!$CT$1:$CT$10,[1]Data3!$CT$11:$CT$83</definedName>
    <definedName name="A125165294T">[1]Data3!$BZ$1:$BZ$10,[1]Data3!$BZ$11:$BZ$83</definedName>
    <definedName name="A125165298A">[1]Data3!$CX$1:$CX$10,[1]Data3!$CX$11:$CX$83</definedName>
    <definedName name="A125165302F">[1]Data3!$DS$1:$DS$10,[1]Data3!$DS$11:$DS$83</definedName>
    <definedName name="A125165306R">[1]Data3!$CS$1:$CS$10,[1]Data3!$CS$11:$CS$83</definedName>
    <definedName name="A125165310F">[1]Data3!$DQ$1:$DQ$10,[1]Data3!$DQ$11:$DQ$83</definedName>
    <definedName name="A125165314R">[1]Data3!$BA$1:$BA$10,[1]Data3!$BA$11:$BA$83</definedName>
    <definedName name="A125165318X">[1]Data3!$CH$1:$CH$10,[1]Data3!$CH$11:$CH$83</definedName>
    <definedName name="A125165322R">[1]Data3!$CW$1:$CW$10,[1]Data3!$CW$11:$CW$83</definedName>
    <definedName name="A125165326X">[1]Data3!$CZ$1:$CZ$10,[1]Data3!$CZ$11:$CZ$83</definedName>
    <definedName name="A125165330R">[1]Data3!$DU$1:$DU$10,[1]Data3!$DU$11:$DU$83</definedName>
    <definedName name="A125165334X">[1]Data4!$EP$1:$EP$10,[1]Data4!$EP$11:$EP$83</definedName>
    <definedName name="A125165338J">[1]Data4!$FK$1:$FK$10,[1]Data4!$FK$11:$FK$83</definedName>
    <definedName name="A125165342X">[1]Data4!$FT$1:$FT$10,[1]Data4!$FT$11:$FT$83</definedName>
    <definedName name="A125165346J">[1]Data4!$DG$1:$DG$10,[1]Data4!$DG$11:$DG$83</definedName>
    <definedName name="A125165350X">[1]Data4!$DS$1:$DS$10,[1]Data4!$DS$11:$DS$83</definedName>
    <definedName name="A125165354J">[1]Data4!$FF$1:$FF$10,[1]Data4!$FF$11:$FF$83</definedName>
    <definedName name="A125165358T">[1]Data4!$FX$1:$FX$10,[1]Data4!$FX$11:$FX$83</definedName>
    <definedName name="A125165362J">[1]Data4!$DN$1:$DN$10,[1]Data4!$DN$11:$DN$83</definedName>
    <definedName name="A125165366T">[1]Data4!$EC$1:$EC$10,[1]Data4!$EC$11:$EC$83</definedName>
    <definedName name="A125165370J">[1]Data4!$FM$1:$FM$10,[1]Data4!$FM$11:$FM$83</definedName>
    <definedName name="A125165374T">[1]Data4!$FV$1:$FV$10,[1]Data4!$FV$11:$FV$83</definedName>
    <definedName name="A125165378A">[1]Data4!$GB$1:$GB$10,[1]Data4!$GB$11:$GB$83</definedName>
    <definedName name="A125165382T">[1]Data4!$ES$1:$ES$10,[1]Data4!$ES$11:$ES$83</definedName>
    <definedName name="A125165386A">[1]Data4!$EY$1:$EY$10,[1]Data4!$EY$11:$EY$83</definedName>
    <definedName name="A125165390T">[1]Data4!$DY$1:$DY$10,[1]Data4!$DY$11:$DY$83</definedName>
    <definedName name="A125165394A">[1]Data4!$FL$1:$FL$10,[1]Data4!$FL$11:$FL$83</definedName>
    <definedName name="A125165398K">[1]Data4!$EL$1:$EL$10,[1]Data4!$EL$11:$EL$83</definedName>
    <definedName name="A125165402R">[1]Data4!$EU$1:$EU$10,[1]Data4!$EU$11:$EU$83</definedName>
    <definedName name="A125165406X">[1]Data4!$FP$1:$FP$10,[1]Data4!$FP$11:$FP$83</definedName>
    <definedName name="A125165410R">[1]Data4!$FY$1:$FY$10,[1]Data4!$FY$11:$FY$83</definedName>
    <definedName name="A125165414X">[1]Data4!$DP$1:$DP$10,[1]Data4!$DP$11:$DP$83</definedName>
    <definedName name="A125165418J">[1]Data4!$EE$1:$EE$10,[1]Data4!$EE$11:$EE$83</definedName>
    <definedName name="A125165422X">[1]Data4!$EQ$1:$EQ$10,[1]Data4!$EQ$11:$EQ$83</definedName>
    <definedName name="A125165426J">[1]Data4!$FU$1:$FU$10,[1]Data4!$FU$11:$FU$83</definedName>
    <definedName name="A125165430X">[1]Data4!$DQ$1:$DQ$10,[1]Data4!$DQ$11:$DQ$83</definedName>
    <definedName name="A125165434J">[1]Data4!$DW$1:$DW$10,[1]Data4!$DW$11:$DW$83</definedName>
    <definedName name="A125165438T">[1]Data4!$FS$1:$FS$10,[1]Data4!$FS$11:$FS$83</definedName>
    <definedName name="A125165442J">[1]Data4!$EA$1:$EA$10,[1]Data4!$EA$11:$EA$83</definedName>
    <definedName name="A125165446T">[1]Data4!$EM$1:$EM$10,[1]Data4!$EM$11:$EM$83</definedName>
    <definedName name="A125165450J">[1]Data4!$FW$1:$FW$10,[1]Data4!$FW$11:$FW$83</definedName>
    <definedName name="A125165454T">[1]Data4!$DV$1:$DV$10,[1]Data4!$DV$11:$DV$83</definedName>
    <definedName name="A125165458A">[1]Data4!$EB$1:$EB$10,[1]Data4!$EB$11:$EB$83</definedName>
    <definedName name="A125165462T">[1]Data4!$EH$1:$EH$10,[1]Data4!$EH$11:$EH$83</definedName>
    <definedName name="A125165466A">[1]Data4!$EN$1:$EN$10,[1]Data4!$EN$11:$EN$83</definedName>
    <definedName name="A125165470T">[1]Data4!$FI$1:$FI$10,[1]Data4!$FI$11:$FI$83</definedName>
    <definedName name="A125165474A">[1]Data4!$GD$1:$GD$10,[1]Data4!$GD$11:$GD$83</definedName>
    <definedName name="A125165478K">[1]Data4!$EI$1:$EI$10,[1]Data4!$EI$11:$EI$83</definedName>
    <definedName name="A125165482A">[1]Data4!$EX$1:$EX$10,[1]Data4!$EX$11:$EX$83</definedName>
    <definedName name="A125165486K">[1]Data4!$DI$1:$DI$10,[1]Data4!$DI$11:$DI$83</definedName>
    <definedName name="A125165490A">[1]Data4!$DR$1:$DR$10,[1]Data4!$DR$11:$DR$83</definedName>
    <definedName name="A125165494K">[1]Data4!$DU$1:$DU$10,[1]Data4!$DU$11:$DU$83</definedName>
    <definedName name="A125165498V">[1]Data4!$EV$1:$EV$10,[1]Data4!$EV$11:$EV$83</definedName>
    <definedName name="A125165502X">[1]Data4!$FB$1:$FB$10,[1]Data4!$FB$11:$FB$83</definedName>
    <definedName name="A125165506J">[1]Data4!$FE$1:$FE$10,[1]Data4!$FE$11:$FE$83</definedName>
    <definedName name="A125165510X">[1]Data4!$FZ$1:$FZ$10,[1]Data4!$FZ$11:$FZ$83</definedName>
    <definedName name="A125165514J">[1]Data4!$EK$1:$EK$10,[1]Data4!$EK$11:$EK$83</definedName>
    <definedName name="A125165518T">[1]Data4!$EW$1:$EW$10,[1]Data4!$EW$11:$EW$83</definedName>
    <definedName name="A125165522J">[1]Data4!$EZ$1:$EZ$10,[1]Data4!$EZ$11:$EZ$83</definedName>
    <definedName name="A125165526T">[1]Data4!$FO$1:$FO$10,[1]Data4!$FO$11:$FO$83</definedName>
    <definedName name="A125165530J">[1]Data4!$FR$1:$FR$10,[1]Data4!$FR$11:$FR$83</definedName>
    <definedName name="A125165534T">[1]Data4!$DT$1:$DT$10,[1]Data4!$DT$11:$DT$83</definedName>
    <definedName name="A125165538A">[1]Data4!$DX$1:$DX$10,[1]Data4!$DX$11:$DX$83</definedName>
    <definedName name="A125165542T">[1]Data4!$EG$1:$EG$10,[1]Data4!$EG$11:$EG$83</definedName>
    <definedName name="A125165546A">[1]Data4!$DJ$1:$DJ$10,[1]Data4!$DJ$11:$DJ$83</definedName>
    <definedName name="A125165550T">[1]Data4!$DM$1:$DM$10,[1]Data4!$DM$11:$DM$83</definedName>
    <definedName name="A125165554A">[1]Data4!$ET$1:$ET$10,[1]Data4!$ET$11:$ET$83</definedName>
    <definedName name="A125165558K">[1]Data4!$DH$1:$DH$10,[1]Data4!$DH$11:$DH$83</definedName>
    <definedName name="A125165562A">[1]Data4!$EO$1:$EO$10,[1]Data4!$EO$11:$EO$83</definedName>
    <definedName name="A125165566K">[1]Data4!$DF$1:$DF$10,[1]Data4!$DF$11:$DF$83</definedName>
    <definedName name="A125165570A">[1]Data4!$DL$1:$DL$10,[1]Data4!$DL$11:$DL$83</definedName>
    <definedName name="A125165574K">[1]Data4!$DO$1:$DO$10,[1]Data4!$DO$11:$DO$83</definedName>
    <definedName name="A125165578V">[1]Data4!$ED$1:$ED$10,[1]Data4!$ED$11:$ED$83</definedName>
    <definedName name="A125165582K">[1]Data4!$FN$1:$FN$10,[1]Data4!$FN$11:$FN$83</definedName>
    <definedName name="A125165586V">[1]Data4!$FQ$1:$FQ$10,[1]Data4!$FQ$11:$FQ$83</definedName>
    <definedName name="A125165590K">[1]Data4!$DZ$1:$DZ$10,[1]Data4!$DZ$11:$DZ$83</definedName>
    <definedName name="A125165594V">[1]Data4!$EF$1:$EF$10,[1]Data4!$EF$11:$EF$83</definedName>
    <definedName name="A125165598C">[1]Data4!$FA$1:$FA$10,[1]Data4!$FA$11:$FA$83</definedName>
    <definedName name="A125165602J">[1]Data4!$FD$1:$FD$10,[1]Data4!$FD$11:$FD$83</definedName>
    <definedName name="A125165606T">[1]Data4!$EJ$1:$EJ$10,[1]Data4!$EJ$11:$EJ$83</definedName>
    <definedName name="A125165610J">[1]Data4!$FH$1:$FH$10,[1]Data4!$FH$11:$FH$83</definedName>
    <definedName name="A125165614T">[1]Data4!$GC$1:$GC$10,[1]Data4!$GC$11:$GC$83</definedName>
    <definedName name="A125165618A">[1]Data4!$FC$1:$FC$10,[1]Data4!$FC$11:$FC$83</definedName>
    <definedName name="A125165622T">[1]Data4!$GA$1:$GA$10,[1]Data4!$GA$11:$GA$83</definedName>
    <definedName name="A125165626A">[1]Data4!$DK$1:$DK$10,[1]Data4!$DK$11:$DK$83</definedName>
    <definedName name="A125165630T">[1]Data4!$ER$1:$ER$10,[1]Data4!$ER$11:$ER$83</definedName>
    <definedName name="A125165634A">[1]Data4!$FG$1:$FG$10,[1]Data4!$FG$11:$FG$83</definedName>
    <definedName name="A125165638K">[1]Data4!$FJ$1:$FJ$10,[1]Data4!$FJ$11:$FJ$83</definedName>
    <definedName name="A125165642A">[1]Data4!$GE$1:$GE$10,[1]Data4!$GE$11:$GE$83</definedName>
    <definedName name="A125165646K">[1]Data1!$DL$1:$DL$10,[1]Data1!$DL$11:$DL$83</definedName>
    <definedName name="A125165650A">[1]Data1!$EG$1:$EG$10,[1]Data1!$EG$11:$EG$83</definedName>
    <definedName name="A125165654K">[1]Data1!$EP$1:$EP$10,[1]Data1!$EP$11:$EP$83</definedName>
    <definedName name="A125165658V">[1]Data1!$CC$1:$CC$10,[1]Data1!$CC$11:$CC$83</definedName>
    <definedName name="A125165662K">[1]Data1!$CO$1:$CO$10,[1]Data1!$CO$11:$CO$83</definedName>
    <definedName name="A125165666V">[1]Data1!$EB$1:$EB$10,[1]Data1!$EB$11:$EB$83</definedName>
    <definedName name="A125165670K">[1]Data1!$ET$1:$ET$10,[1]Data1!$ET$11:$ET$83</definedName>
    <definedName name="A125165674V">[1]Data1!$CJ$1:$CJ$10,[1]Data1!$CJ$11:$CJ$83</definedName>
    <definedName name="A125165678C">[1]Data1!$CY$1:$CY$10,[1]Data1!$CY$11:$CY$83</definedName>
    <definedName name="A125165682V">[1]Data1!$EI$1:$EI$10,[1]Data1!$EI$11:$EI$83</definedName>
    <definedName name="A125165686C">[1]Data1!$ER$1:$ER$10,[1]Data1!$ER$11:$ER$83</definedName>
    <definedName name="A125165690V">[1]Data1!$EX$1:$EX$10,[1]Data1!$EX$11:$EX$83</definedName>
    <definedName name="A125165694C">[1]Data1!$DO$1:$DO$10,[1]Data1!$DO$11:$DO$83</definedName>
    <definedName name="A125165698L">[1]Data1!$DU$1:$DU$10,[1]Data1!$DU$11:$DU$83</definedName>
    <definedName name="A125165702T">[1]Data1!$CU$1:$CU$10,[1]Data1!$CU$11:$CU$83</definedName>
    <definedName name="A125165706A">[1]Data1!$EH$1:$EH$10,[1]Data1!$EH$11:$EH$83</definedName>
    <definedName name="A125165710T">[1]Data1!$DH$1:$DH$10,[1]Data1!$DH$11:$DH$83</definedName>
    <definedName name="A125165714A">[1]Data1!$DQ$1:$DQ$10,[1]Data1!$DQ$11:$DQ$83</definedName>
    <definedName name="A125165718K">[1]Data1!$EL$1:$EL$10,[1]Data1!$EL$11:$EL$83</definedName>
    <definedName name="A125165722A">[1]Data1!$EU$1:$EU$10,[1]Data1!$EU$11:$EU$83</definedName>
    <definedName name="A125165726K">[1]Data1!$CL$1:$CL$10,[1]Data1!$CL$11:$CL$83</definedName>
    <definedName name="A125165730A">[1]Data1!$DA$1:$DA$10,[1]Data1!$DA$11:$DA$83</definedName>
    <definedName name="A125165734K">[1]Data1!$DM$1:$DM$10,[1]Data1!$DM$11:$DM$83</definedName>
    <definedName name="A125165738V">[1]Data1!$EQ$1:$EQ$10,[1]Data1!$EQ$11:$EQ$83</definedName>
    <definedName name="A125165742K">[1]Data1!$CM$1:$CM$10,[1]Data1!$CM$11:$CM$83</definedName>
    <definedName name="A125165746V">[1]Data1!$CS$1:$CS$10,[1]Data1!$CS$11:$CS$83</definedName>
    <definedName name="A125165750K">[1]Data1!$EO$1:$EO$10,[1]Data1!$EO$11:$EO$83</definedName>
    <definedName name="A125165754V">[1]Data1!$CW$1:$CW$10,[1]Data1!$CW$11:$CW$83</definedName>
    <definedName name="A125165758C">[1]Data1!$DI$1:$DI$10,[1]Data1!$DI$11:$DI$83</definedName>
    <definedName name="A125165762V">[1]Data1!$ES$1:$ES$10,[1]Data1!$ES$11:$ES$83</definedName>
    <definedName name="A125165766C">[1]Data1!$CR$1:$CR$10,[1]Data1!$CR$11:$CR$83</definedName>
    <definedName name="A125165770V">[1]Data1!$CX$1:$CX$10,[1]Data1!$CX$11:$CX$83</definedName>
    <definedName name="A125165774C">[1]Data1!$DD$1:$DD$10,[1]Data1!$DD$11:$DD$83</definedName>
    <definedName name="A125165778L">[1]Data1!$DJ$1:$DJ$10,[1]Data1!$DJ$11:$DJ$83</definedName>
    <definedName name="A125165782C">[1]Data1!$EE$1:$EE$10,[1]Data1!$EE$11:$EE$83</definedName>
    <definedName name="A125165786L">[1]Data1!$EZ$1:$EZ$10,[1]Data1!$EZ$11:$EZ$83</definedName>
    <definedName name="A125165790C">[1]Data1!$DE$1:$DE$10,[1]Data1!$DE$11:$DE$83</definedName>
    <definedName name="A125165794L">[1]Data1!$DT$1:$DT$10,[1]Data1!$DT$11:$DT$83</definedName>
    <definedName name="A125165798W">[1]Data1!$CE$1:$CE$10,[1]Data1!$CE$11:$CE$83</definedName>
    <definedName name="A125165802A">[1]Data1!$CN$1:$CN$10,[1]Data1!$CN$11:$CN$83</definedName>
    <definedName name="A125165806K">[1]Data1!$CQ$1:$CQ$10,[1]Data1!$CQ$11:$CQ$83</definedName>
    <definedName name="A125165810A">[1]Data1!$DR$1:$DR$10,[1]Data1!$DR$11:$DR$83</definedName>
    <definedName name="A125165814K">[1]Data1!$DX$1:$DX$10,[1]Data1!$DX$11:$DX$83</definedName>
    <definedName name="A125165818V">[1]Data1!$EA$1:$EA$10,[1]Data1!$EA$11:$EA$83</definedName>
    <definedName name="A125165822K">[1]Data1!$EV$1:$EV$10,[1]Data1!$EV$11:$EV$83</definedName>
    <definedName name="A125165826V">[1]Data1!$DG$1:$DG$10,[1]Data1!$DG$11:$DG$83</definedName>
    <definedName name="A125165830K">[1]Data1!$DS$1:$DS$10,[1]Data1!$DS$11:$DS$83</definedName>
    <definedName name="A125165834V">[1]Data1!$DV$1:$DV$10,[1]Data1!$DV$11:$DV$83</definedName>
    <definedName name="A125165838C">[1]Data1!$EK$1:$EK$10,[1]Data1!$EK$11:$EK$83</definedName>
    <definedName name="A125165842V">[1]Data1!$EN$1:$EN$10,[1]Data1!$EN$11:$EN$83</definedName>
    <definedName name="A125165846C">[1]Data1!$CP$1:$CP$10,[1]Data1!$CP$11:$CP$83</definedName>
    <definedName name="A125165850V">[1]Data1!$CT$1:$CT$10,[1]Data1!$CT$11:$CT$83</definedName>
    <definedName name="A125165854C">[1]Data1!$DC$1:$DC$10,[1]Data1!$DC$11:$DC$83</definedName>
    <definedName name="A125165858L">[1]Data1!$CF$1:$CF$10,[1]Data1!$CF$11:$CF$83</definedName>
    <definedName name="A125165862C">[1]Data1!$CI$1:$CI$10,[1]Data1!$CI$11:$CI$83</definedName>
    <definedName name="A125165866L">[1]Data1!$DP$1:$DP$10,[1]Data1!$DP$11:$DP$83</definedName>
    <definedName name="A125165870C">[1]Data1!$CD$1:$CD$10,[1]Data1!$CD$11:$CD$83</definedName>
    <definedName name="A125165874L">[1]Data1!$DK$1:$DK$10,[1]Data1!$DK$11:$DK$83</definedName>
    <definedName name="A125165878W">[1]Data1!$CB$1:$CB$10,[1]Data1!$CB$11:$CB$83</definedName>
    <definedName name="A125165882L">[1]Data1!$CH$1:$CH$10,[1]Data1!$CH$11:$CH$83</definedName>
    <definedName name="A125165886W">[1]Data1!$CK$1:$CK$10,[1]Data1!$CK$11:$CK$83</definedName>
    <definedName name="A125165890L">[1]Data1!$CZ$1:$CZ$10,[1]Data1!$CZ$11:$CZ$83</definedName>
    <definedName name="A125165894W">[1]Data1!$EJ$1:$EJ$10,[1]Data1!$EJ$11:$EJ$83</definedName>
    <definedName name="A125165898F">[1]Data1!$EM$1:$EM$10,[1]Data1!$EM$11:$EM$83</definedName>
    <definedName name="A125165902K">[1]Data1!$CV$1:$CV$10,[1]Data1!$CV$11:$CV$83</definedName>
    <definedName name="A125165906V">[1]Data1!$DB$1:$DB$10,[1]Data1!$DB$11:$DB$83</definedName>
    <definedName name="A125165910K">[1]Data1!$DW$1:$DW$10,[1]Data1!$DW$11:$DW$83</definedName>
    <definedName name="A125165914V">[1]Data1!$DZ$1:$DZ$10,[1]Data1!$DZ$11:$DZ$83</definedName>
    <definedName name="A125165918C">[1]Data1!$DF$1:$DF$10,[1]Data1!$DF$11:$DF$83</definedName>
    <definedName name="A125165922V">[1]Data1!$ED$1:$ED$10,[1]Data1!$ED$11:$ED$83</definedName>
    <definedName name="A125165926C">[1]Data1!$EY$1:$EY$10,[1]Data1!$EY$11:$EY$83</definedName>
    <definedName name="A125165930V">[1]Data1!$DY$1:$DY$10,[1]Data1!$DY$11:$DY$83</definedName>
    <definedName name="A125165934C">[1]Data1!$EW$1:$EW$10,[1]Data1!$EW$11:$EW$83</definedName>
    <definedName name="A125165938L">[1]Data1!$CG$1:$CG$10,[1]Data1!$CG$11:$CG$83</definedName>
    <definedName name="A125165942C">[1]Data1!$DN$1:$DN$10,[1]Data1!$DN$11:$DN$83</definedName>
    <definedName name="A125165946L">[1]Data1!$EC$1:$EC$10,[1]Data1!$EC$11:$EC$83</definedName>
    <definedName name="A125165950C">[1]Data1!$EF$1:$EF$10,[1]Data1!$EF$11:$EF$83</definedName>
    <definedName name="A125165954L">[1]Data1!$FA$1:$FA$10,[1]Data1!$FA$11:$FA$83</definedName>
    <definedName name="A125165958W">[1]Data2!$CV$1:$CV$10,[1]Data2!$CV$11:$CV$83</definedName>
    <definedName name="A125165962L">[1]Data2!$DQ$1:$DQ$10,[1]Data2!$DQ$11:$DQ$83</definedName>
    <definedName name="A125165966W">[1]Data2!$DZ$1:$DZ$10,[1]Data2!$DZ$11:$DZ$83</definedName>
    <definedName name="A125165970L">[1]Data2!$BM$1:$BM$10,[1]Data2!$BM$11:$BM$83</definedName>
    <definedName name="A125165974W">[1]Data2!$BY$1:$BY$10,[1]Data2!$BY$11:$BY$83</definedName>
    <definedName name="A125165978F">[1]Data2!$DL$1:$DL$10,[1]Data2!$DL$11:$DL$83</definedName>
    <definedName name="A125165982W">[1]Data2!$ED$1:$ED$10,[1]Data2!$ED$11:$ED$83</definedName>
    <definedName name="A125165986F">[1]Data2!$BT$1:$BT$10,[1]Data2!$BT$11:$BT$83</definedName>
    <definedName name="A125165990W">[1]Data2!$CI$1:$CI$10,[1]Data2!$CI$11:$CI$83</definedName>
    <definedName name="A125165994F">[1]Data2!$DS$1:$DS$10,[1]Data2!$DS$11:$DS$83</definedName>
    <definedName name="A125165998R">[1]Data2!$EB$1:$EB$10,[1]Data2!$EB$11:$EB$83</definedName>
    <definedName name="A125166002W">[1]Data2!$EH$1:$EH$10,[1]Data2!$EH$11:$EH$83</definedName>
    <definedName name="A125166006F">[1]Data2!$CY$1:$CY$10,[1]Data2!$CY$11:$CY$83</definedName>
    <definedName name="A125166010W">[1]Data2!$DE$1:$DE$10,[1]Data2!$DE$11:$DE$83</definedName>
    <definedName name="A125166014F">[1]Data2!$CE$1:$CE$10,[1]Data2!$CE$11:$CE$83</definedName>
    <definedName name="A125166018R">[1]Data2!$DR$1:$DR$10,[1]Data2!$DR$11:$DR$83</definedName>
    <definedName name="A125166022F">[1]Data2!$CR$1:$CR$10,[1]Data2!$CR$11:$CR$83</definedName>
    <definedName name="A125166026R">[1]Data2!$DA$1:$DA$10,[1]Data2!$DA$11:$DA$83</definedName>
    <definedName name="A125166030F">[1]Data2!$DV$1:$DV$10,[1]Data2!$DV$11:$DV$83</definedName>
    <definedName name="A125166034R">[1]Data2!$EE$1:$EE$10,[1]Data2!$EE$11:$EE$83</definedName>
    <definedName name="A125166038X">[1]Data2!$BV$1:$BV$10,[1]Data2!$BV$11:$BV$83</definedName>
    <definedName name="A125166042R">[1]Data2!$CK$1:$CK$10,[1]Data2!$CK$11:$CK$83</definedName>
    <definedName name="A125166046X">[1]Data2!$CW$1:$CW$10,[1]Data2!$CW$11:$CW$83</definedName>
    <definedName name="A125166050R">[1]Data2!$EA$1:$EA$10,[1]Data2!$EA$11:$EA$83</definedName>
    <definedName name="A125166054X">[1]Data2!$BW$1:$BW$10,[1]Data2!$BW$11:$BW$83</definedName>
    <definedName name="A125166058J">[1]Data2!$CC$1:$CC$10,[1]Data2!$CC$11:$CC$83</definedName>
    <definedName name="A125166062X">[1]Data2!$DY$1:$DY$10,[1]Data2!$DY$11:$DY$83</definedName>
    <definedName name="A125166066J">[1]Data2!$CG$1:$CG$10,[1]Data2!$CG$11:$CG$83</definedName>
    <definedName name="A125166070X">[1]Data2!$CS$1:$CS$10,[1]Data2!$CS$11:$CS$83</definedName>
    <definedName name="A125166074J">[1]Data2!$EC$1:$EC$10,[1]Data2!$EC$11:$EC$83</definedName>
    <definedName name="A125166078T">[1]Data2!$CB$1:$CB$10,[1]Data2!$CB$11:$CB$83</definedName>
    <definedName name="A125166082J">[1]Data2!$CH$1:$CH$10,[1]Data2!$CH$11:$CH$83</definedName>
    <definedName name="A125166086T">[1]Data2!$CN$1:$CN$10,[1]Data2!$CN$11:$CN$83</definedName>
    <definedName name="A125166090J">[1]Data2!$CT$1:$CT$10,[1]Data2!$CT$11:$CT$83</definedName>
    <definedName name="A125166094T">[1]Data2!$DO$1:$DO$10,[1]Data2!$DO$11:$DO$83</definedName>
    <definedName name="A125166098A">[1]Data2!$EJ$1:$EJ$10,[1]Data2!$EJ$11:$EJ$83</definedName>
    <definedName name="A125166102F">[1]Data2!$CO$1:$CO$10,[1]Data2!$CO$11:$CO$83</definedName>
    <definedName name="A125166106R">[1]Data2!$DD$1:$DD$10,[1]Data2!$DD$11:$DD$83</definedName>
    <definedName name="A125166110F">[1]Data2!$BO$1:$BO$10,[1]Data2!$BO$11:$BO$83</definedName>
    <definedName name="A125166114R">[1]Data2!$BX$1:$BX$10,[1]Data2!$BX$11:$BX$83</definedName>
    <definedName name="A125166118X">[1]Data2!$CA$1:$CA$10,[1]Data2!$CA$11:$CA$83</definedName>
    <definedName name="A125166122R">[1]Data2!$DB$1:$DB$10,[1]Data2!$DB$11:$DB$83</definedName>
    <definedName name="A125166126X">[1]Data2!$DH$1:$DH$10,[1]Data2!$DH$11:$DH$83</definedName>
    <definedName name="A125166130R">[1]Data2!$DK$1:$DK$10,[1]Data2!$DK$11:$DK$83</definedName>
    <definedName name="A125166134X">[1]Data2!$EF$1:$EF$10,[1]Data2!$EF$11:$EF$83</definedName>
    <definedName name="A125166138J">[1]Data2!$CQ$1:$CQ$10,[1]Data2!$CQ$11:$CQ$83</definedName>
    <definedName name="A125166142X">[1]Data2!$DC$1:$DC$10,[1]Data2!$DC$11:$DC$83</definedName>
    <definedName name="A125166146J">[1]Data2!$DF$1:$DF$10,[1]Data2!$DF$11:$DF$83</definedName>
    <definedName name="A125166150X">[1]Data2!$DU$1:$DU$10,[1]Data2!$DU$11:$DU$83</definedName>
    <definedName name="A125166154J">[1]Data2!$DX$1:$DX$10,[1]Data2!$DX$11:$DX$83</definedName>
    <definedName name="A125166158T">[1]Data2!$BZ$1:$BZ$10,[1]Data2!$BZ$11:$BZ$83</definedName>
    <definedName name="A125166162J">[1]Data2!$CD$1:$CD$10,[1]Data2!$CD$11:$CD$83</definedName>
    <definedName name="A125166166T">[1]Data2!$CM$1:$CM$10,[1]Data2!$CM$11:$CM$83</definedName>
    <definedName name="A125166170J">[1]Data2!$BP$1:$BP$10,[1]Data2!$BP$11:$BP$83</definedName>
    <definedName name="A125166174T">[1]Data2!$BS$1:$BS$10,[1]Data2!$BS$11:$BS$83</definedName>
    <definedName name="A125166178A">[1]Data2!$CZ$1:$CZ$10,[1]Data2!$CZ$11:$CZ$83</definedName>
    <definedName name="A125166182T">[1]Data2!$BN$1:$BN$10,[1]Data2!$BN$11:$BN$83</definedName>
    <definedName name="A125166186A">[1]Data2!$CU$1:$CU$10,[1]Data2!$CU$11:$CU$83</definedName>
    <definedName name="A125166190T">[1]Data2!$BL$1:$BL$10,[1]Data2!$BL$11:$BL$83</definedName>
    <definedName name="A125166194A">[1]Data2!$BR$1:$BR$10,[1]Data2!$BR$11:$BR$83</definedName>
    <definedName name="A125166198K">[1]Data2!$BU$1:$BU$10,[1]Data2!$BU$11:$BU$83</definedName>
    <definedName name="A125166202R">[1]Data2!$CJ$1:$CJ$10,[1]Data2!$CJ$11:$CJ$83</definedName>
    <definedName name="A125166206X">[1]Data2!$DT$1:$DT$10,[1]Data2!$DT$11:$DT$83</definedName>
    <definedName name="A125166210R">[1]Data2!$DW$1:$DW$10,[1]Data2!$DW$11:$DW$83</definedName>
    <definedName name="A125166214X">[1]Data2!$CF$1:$CF$10,[1]Data2!$CF$11:$CF$83</definedName>
    <definedName name="A125166218J">[1]Data2!$CL$1:$CL$10,[1]Data2!$CL$11:$CL$83</definedName>
    <definedName name="A125166222X">[1]Data2!$DG$1:$DG$10,[1]Data2!$DG$11:$DG$83</definedName>
    <definedName name="A125166226J">[1]Data2!$DJ$1:$DJ$10,[1]Data2!$DJ$11:$DJ$83</definedName>
    <definedName name="A125166230X">[1]Data2!$CP$1:$CP$10,[1]Data2!$CP$11:$CP$83</definedName>
    <definedName name="A125166234J">[1]Data2!$DN$1:$DN$10,[1]Data2!$DN$11:$DN$83</definedName>
    <definedName name="A125166238T">[1]Data2!$EI$1:$EI$10,[1]Data2!$EI$11:$EI$83</definedName>
    <definedName name="A125166242J">[1]Data2!$DI$1:$DI$10,[1]Data2!$DI$11:$DI$83</definedName>
    <definedName name="A125166246T">[1]Data2!$EG$1:$EG$10,[1]Data2!$EG$11:$EG$83</definedName>
    <definedName name="A125166250J">[1]Data2!$BQ$1:$BQ$10,[1]Data2!$BQ$11:$BQ$83</definedName>
    <definedName name="A125166254T">[1]Data2!$CX$1:$CX$10,[1]Data2!$CX$11:$CX$83</definedName>
    <definedName name="A125166258A">[1]Data2!$DM$1:$DM$10,[1]Data2!$DM$11:$DM$83</definedName>
    <definedName name="A125166262T">[1]Data2!$DP$1:$DP$10,[1]Data2!$DP$11:$DP$83</definedName>
    <definedName name="A125166266A">[1]Data2!$EK$1:$EK$10,[1]Data2!$EK$11:$EK$83</definedName>
    <definedName name="A125166270T">[1]Data2!$FV$1:$FV$10,[1]Data2!$FV$11:$FV$83</definedName>
    <definedName name="A125166274A">[1]Data2!$GQ$1:$GQ$10,[1]Data2!$GQ$11:$GQ$83</definedName>
    <definedName name="A125166278K">[1]Data2!$GZ$1:$GZ$10,[1]Data2!$GZ$11:$GZ$83</definedName>
    <definedName name="A125166282A">[1]Data2!$EM$1:$EM$10,[1]Data2!$EM$11:$EM$83</definedName>
    <definedName name="A125166286K">[1]Data2!$EY$1:$EY$10,[1]Data2!$EY$11:$EY$83</definedName>
    <definedName name="A125166290A">[1]Data2!$GL$1:$GL$10,[1]Data2!$GL$11:$GL$83</definedName>
    <definedName name="A125166294K">[1]Data2!$HD$1:$HD$10,[1]Data2!$HD$11:$HD$83</definedName>
    <definedName name="A125166298V">[1]Data2!$ET$1:$ET$10,[1]Data2!$ET$11:$ET$83</definedName>
    <definedName name="A125166302X">[1]Data2!$FI$1:$FI$10,[1]Data2!$FI$11:$FI$83</definedName>
    <definedName name="A125166306J">[1]Data2!$GS$1:$GS$10,[1]Data2!$GS$11:$GS$83</definedName>
    <definedName name="A125166310X">[1]Data2!$HB$1:$HB$10,[1]Data2!$HB$11:$HB$83</definedName>
    <definedName name="A125166314J">[1]Data2!$HH$1:$HH$10,[1]Data2!$HH$11:$HH$83</definedName>
    <definedName name="A125166318T">[1]Data2!$FY$1:$FY$10,[1]Data2!$FY$11:$FY$83</definedName>
    <definedName name="A125166322J">[1]Data2!$GE$1:$GE$10,[1]Data2!$GE$11:$GE$83</definedName>
    <definedName name="A125166326T">[1]Data2!$FE$1:$FE$10,[1]Data2!$FE$11:$FE$83</definedName>
    <definedName name="A125166330J">[1]Data2!$GR$1:$GR$10,[1]Data2!$GR$11:$GR$83</definedName>
    <definedName name="A125166334T">[1]Data2!$FR$1:$FR$10,[1]Data2!$FR$11:$FR$83</definedName>
    <definedName name="A125166338A">[1]Data2!$GA$1:$GA$10,[1]Data2!$GA$11:$GA$83</definedName>
    <definedName name="A125166342T">[1]Data2!$GV$1:$GV$10,[1]Data2!$GV$11:$GV$83</definedName>
    <definedName name="A125166346A">[1]Data2!$HE$1:$HE$10,[1]Data2!$HE$11:$HE$83</definedName>
    <definedName name="A125166350T">[1]Data2!$EV$1:$EV$10,[1]Data2!$EV$11:$EV$83</definedName>
    <definedName name="A125166354A">[1]Data2!$FK$1:$FK$10,[1]Data2!$FK$11:$FK$83</definedName>
    <definedName name="A125166358K">[1]Data2!$FW$1:$FW$10,[1]Data2!$FW$11:$FW$83</definedName>
    <definedName name="A125166362A">[1]Data2!$HA$1:$HA$10,[1]Data2!$HA$11:$HA$83</definedName>
    <definedName name="A125166366K">[1]Data2!$EW$1:$EW$10,[1]Data2!$EW$11:$EW$83</definedName>
    <definedName name="A125166370A">[1]Data2!$FC$1:$FC$10,[1]Data2!$FC$11:$FC$83</definedName>
    <definedName name="A125166374K">[1]Data2!$GY$1:$GY$10,[1]Data2!$GY$11:$GY$83</definedName>
    <definedName name="A125166378V">[1]Data2!$FG$1:$FG$10,[1]Data2!$FG$11:$FG$83</definedName>
    <definedName name="A125166382K">[1]Data2!$FS$1:$FS$10,[1]Data2!$FS$11:$FS$83</definedName>
    <definedName name="A125166386V">[1]Data2!$HC$1:$HC$10,[1]Data2!$HC$11:$HC$83</definedName>
    <definedName name="A125166390K">[1]Data2!$FB$1:$FB$10,[1]Data2!$FB$11:$FB$83</definedName>
    <definedName name="A125166394V">[1]Data2!$FH$1:$FH$10,[1]Data2!$FH$11:$FH$83</definedName>
    <definedName name="A125166398C">[1]Data2!$FN$1:$FN$10,[1]Data2!$FN$11:$FN$83</definedName>
    <definedName name="A125166402J">[1]Data2!$FT$1:$FT$10,[1]Data2!$FT$11:$FT$83</definedName>
    <definedName name="A125166406T">[1]Data2!$GO$1:$GO$10,[1]Data2!$GO$11:$GO$83</definedName>
    <definedName name="A125166410J">[1]Data2!$HJ$1:$HJ$10,[1]Data2!$HJ$11:$HJ$83</definedName>
    <definedName name="A125166414T">[1]Data2!$FO$1:$FO$10,[1]Data2!$FO$11:$FO$83</definedName>
    <definedName name="A125166418A">[1]Data2!$GD$1:$GD$10,[1]Data2!$GD$11:$GD$83</definedName>
    <definedName name="A125166422T">[1]Data2!$EO$1:$EO$10,[1]Data2!$EO$11:$EO$83</definedName>
    <definedName name="A125166426A">[1]Data2!$EX$1:$EX$10,[1]Data2!$EX$11:$EX$83</definedName>
    <definedName name="A125166430T">[1]Data2!$FA$1:$FA$10,[1]Data2!$FA$11:$FA$83</definedName>
    <definedName name="A125166434A">[1]Data2!$GB$1:$GB$10,[1]Data2!$GB$11:$GB$83</definedName>
    <definedName name="A125166438K">[1]Data2!$GH$1:$GH$10,[1]Data2!$GH$11:$GH$83</definedName>
    <definedName name="A125166442A">[1]Data2!$GK$1:$GK$10,[1]Data2!$GK$11:$GK$83</definedName>
    <definedName name="A125166446K">[1]Data2!$HF$1:$HF$10,[1]Data2!$HF$11:$HF$83</definedName>
    <definedName name="A125166450A">[1]Data2!$FQ$1:$FQ$10,[1]Data2!$FQ$11:$FQ$83</definedName>
    <definedName name="A125166454K">[1]Data2!$GC$1:$GC$10,[1]Data2!$GC$11:$GC$83</definedName>
    <definedName name="A125166458V">[1]Data2!$GF$1:$GF$10,[1]Data2!$GF$11:$GF$83</definedName>
    <definedName name="A125166462K">[1]Data2!$GU$1:$GU$10,[1]Data2!$GU$11:$GU$83</definedName>
    <definedName name="A125166466V">[1]Data2!$GX$1:$GX$10,[1]Data2!$GX$11:$GX$83</definedName>
    <definedName name="A125166470K">[1]Data2!$EZ$1:$EZ$10,[1]Data2!$EZ$11:$EZ$83</definedName>
    <definedName name="A125166474V">[1]Data2!$FD$1:$FD$10,[1]Data2!$FD$11:$FD$83</definedName>
    <definedName name="A125166478C">[1]Data2!$FM$1:$FM$10,[1]Data2!$FM$11:$FM$83</definedName>
    <definedName name="A125166482V">[1]Data2!$EP$1:$EP$10,[1]Data2!$EP$11:$EP$83</definedName>
    <definedName name="A125166486C">[1]Data2!$ES$1:$ES$10,[1]Data2!$ES$11:$ES$83</definedName>
    <definedName name="A125166490V">[1]Data2!$FZ$1:$FZ$10,[1]Data2!$FZ$11:$FZ$83</definedName>
    <definedName name="A125166494C">[1]Data2!$EN$1:$EN$10,[1]Data2!$EN$11:$EN$83</definedName>
    <definedName name="A125166498L">[1]Data2!$FU$1:$FU$10,[1]Data2!$FU$11:$FU$83</definedName>
    <definedName name="A125166502T">[1]Data2!$EL$1:$EL$10,[1]Data2!$EL$11:$EL$83</definedName>
    <definedName name="A125166506A">[1]Data2!$ER$1:$ER$10,[1]Data2!$ER$11:$ER$83</definedName>
    <definedName name="A125166510T">[1]Data2!$EU$1:$EU$10,[1]Data2!$EU$11:$EU$83</definedName>
    <definedName name="A125166514A">[1]Data2!$FJ$1:$FJ$10,[1]Data2!$FJ$11:$FJ$83</definedName>
    <definedName name="A125166518K">[1]Data2!$GT$1:$GT$10,[1]Data2!$GT$11:$GT$83</definedName>
    <definedName name="A125166522A">[1]Data2!$GW$1:$GW$10,[1]Data2!$GW$11:$GW$83</definedName>
    <definedName name="A125166526K">[1]Data2!$FF$1:$FF$10,[1]Data2!$FF$11:$FF$83</definedName>
    <definedName name="A125166530A">[1]Data2!$FL$1:$FL$10,[1]Data2!$FL$11:$FL$83</definedName>
    <definedName name="A125166534K">[1]Data2!$GG$1:$GG$10,[1]Data2!$GG$11:$GG$83</definedName>
    <definedName name="A125166538V">[1]Data2!$GJ$1:$GJ$10,[1]Data2!$GJ$11:$GJ$83</definedName>
    <definedName name="A125166542K">[1]Data2!$FP$1:$FP$10,[1]Data2!$FP$11:$FP$83</definedName>
    <definedName name="A125166546V">[1]Data2!$GN$1:$GN$10,[1]Data2!$GN$11:$GN$83</definedName>
    <definedName name="A125166550K">[1]Data2!$HI$1:$HI$10,[1]Data2!$HI$11:$HI$83</definedName>
    <definedName name="A125166554V">[1]Data2!$GI$1:$GI$10,[1]Data2!$GI$11:$GI$83</definedName>
    <definedName name="A125166558C">[1]Data2!$HG$1:$HG$10,[1]Data2!$HG$11:$HG$83</definedName>
    <definedName name="A125166562V">[1]Data2!$EQ$1:$EQ$10,[1]Data2!$EQ$11:$EQ$83</definedName>
    <definedName name="A125166566C">[1]Data2!$FX$1:$FX$10,[1]Data2!$FX$11:$FX$83</definedName>
    <definedName name="A125166570V">[1]Data2!$GM$1:$GM$10,[1]Data2!$GM$11:$GM$83</definedName>
    <definedName name="A125166574C">[1]Data2!$GP$1:$GP$10,[1]Data2!$GP$11:$GP$83</definedName>
    <definedName name="A125166578L">[1]Data2!$HK$1:$HK$10,[1]Data2!$HK$11:$HK$83</definedName>
    <definedName name="A125166582C">[1]Data3!$F$1:$F$10,[1]Data3!$F$11:$F$83</definedName>
    <definedName name="A125166586L">[1]Data3!$AA$1:$AA$10,[1]Data3!$AA$11:$AA$83</definedName>
    <definedName name="A125166590C">[1]Data3!$AJ$1:$AJ$10,[1]Data3!$AJ$11:$AJ$83</definedName>
    <definedName name="A125166594L">[1]Data2!$HM$1:$HM$10,[1]Data2!$HM$11:$HM$83</definedName>
    <definedName name="A125166598W">[1]Data2!$HY$1:$HY$10,[1]Data2!$HY$11:$HY$83</definedName>
    <definedName name="A125166602A">[1]Data3!$V$1:$V$10,[1]Data3!$V$11:$V$83</definedName>
    <definedName name="A125166606K">[1]Data3!$AN$1:$AN$10,[1]Data3!$AN$11:$AN$83</definedName>
    <definedName name="A125166610A">[1]Data2!$HT$1:$HT$10,[1]Data2!$HT$11:$HT$83</definedName>
    <definedName name="A125166614K">[1]Data2!$II$1:$II$10,[1]Data2!$II$11:$II$83</definedName>
    <definedName name="A125166618V">[1]Data3!$AC$1:$AC$10,[1]Data3!$AC$11:$AC$83</definedName>
    <definedName name="A125166622K">[1]Data3!$AL$1:$AL$10,[1]Data3!$AL$11:$AL$83</definedName>
    <definedName name="A125166626V">[1]Data3!$AR$1:$AR$10,[1]Data3!$AR$11:$AR$83</definedName>
    <definedName name="A125166630K">[1]Data3!$I$1:$I$10,[1]Data3!$I$11:$I$83</definedName>
    <definedName name="A125166634V">[1]Data3!$O$1:$O$10,[1]Data3!$O$11:$O$83</definedName>
    <definedName name="A125166638C">[1]Data2!$IE$1:$IE$10,[1]Data2!$IE$11:$IE$83</definedName>
    <definedName name="A125166642V">[1]Data3!$AB$1:$AB$10,[1]Data3!$AB$11:$AB$83</definedName>
    <definedName name="A125166646C">[1]Data3!$B$1:$B$10,[1]Data3!$B$11:$B$83</definedName>
    <definedName name="A125166650V">[1]Data3!$K$1:$K$10,[1]Data3!$K$11:$K$83</definedName>
    <definedName name="A125166654C">[1]Data3!$AF$1:$AF$10,[1]Data3!$AF$11:$AF$83</definedName>
    <definedName name="A125166658L">[1]Data3!$AO$1:$AO$10,[1]Data3!$AO$11:$AO$83</definedName>
    <definedName name="A125166662C">[1]Data2!$HV$1:$HV$10,[1]Data2!$HV$11:$HV$83</definedName>
    <definedName name="A125166666L">[1]Data2!$IK$1:$IK$10,[1]Data2!$IK$11:$IK$83</definedName>
    <definedName name="A125166670C">[1]Data3!$G$1:$G$10,[1]Data3!$G$11:$G$83</definedName>
    <definedName name="A125166674L">[1]Data3!$AK$1:$AK$10,[1]Data3!$AK$11:$AK$83</definedName>
    <definedName name="A125166678W">[1]Data2!$HW$1:$HW$10,[1]Data2!$HW$11:$HW$83</definedName>
    <definedName name="A125166682L">[1]Data2!$IC$1:$IC$10,[1]Data2!$IC$11:$IC$83</definedName>
    <definedName name="A125166686W">[1]Data3!$AI$1:$AI$10,[1]Data3!$AI$11:$AI$83</definedName>
    <definedName name="A125166690L">[1]Data2!$IG$1:$IG$10,[1]Data2!$IG$11:$IG$83</definedName>
    <definedName name="A125166694W">[1]Data3!$C$1:$C$10,[1]Data3!$C$11:$C$83</definedName>
    <definedName name="A125166698F">[1]Data3!$AM$1:$AM$10,[1]Data3!$AM$11:$AM$83</definedName>
    <definedName name="A125166702K">[1]Data2!$IB$1:$IB$10,[1]Data2!$IB$11:$IB$83</definedName>
    <definedName name="A125166706V">[1]Data2!$IH$1:$IH$10,[1]Data2!$IH$11:$IH$83</definedName>
    <definedName name="A125166710K">[1]Data2!$IN$1:$IN$10,[1]Data2!$IN$11:$IN$83</definedName>
    <definedName name="A125166714V">[1]Data3!$D$1:$D$10,[1]Data3!$D$11:$D$83</definedName>
    <definedName name="A125166718C">[1]Data3!$Y$1:$Y$10,[1]Data3!$Y$11:$Y$83</definedName>
    <definedName name="A125166722V">[1]Data3!$AT$1:$AT$10,[1]Data3!$AT$11:$AT$83</definedName>
    <definedName name="A125166726C">[1]Data2!$IO$1:$IO$10,[1]Data2!$IO$11:$IO$83</definedName>
    <definedName name="A125166730V">[1]Data3!$N$1:$N$10,[1]Data3!$N$11:$N$83</definedName>
    <definedName name="A125166734C">[1]Data2!$HO$1:$HO$10,[1]Data2!$HO$11:$HO$83</definedName>
    <definedName name="A125166738L">[1]Data2!$HX$1:$HX$10,[1]Data2!$HX$11:$HX$83</definedName>
    <definedName name="A125166742C">[1]Data2!$IA$1:$IA$10,[1]Data2!$IA$11:$IA$83</definedName>
    <definedName name="A125166746L">[1]Data3!$L$1:$L$10,[1]Data3!$L$11:$L$83</definedName>
    <definedName name="A125166750C">[1]Data3!$R$1:$R$10,[1]Data3!$R$11:$R$83</definedName>
    <definedName name="A125166754L">[1]Data3!$U$1:$U$10,[1]Data3!$U$11:$U$83</definedName>
    <definedName name="A125166758W">[1]Data3!$AP$1:$AP$10,[1]Data3!$AP$11:$AP$83</definedName>
    <definedName name="A125166762L">[1]Data2!$IQ$1:$IQ$10,[1]Data2!$IQ$11:$IQ$83</definedName>
    <definedName name="A125166766W">[1]Data3!$M$1:$M$10,[1]Data3!$M$11:$M$83</definedName>
    <definedName name="A125166770L">[1]Data3!$P$1:$P$10,[1]Data3!$P$11:$P$83</definedName>
    <definedName name="A125166774W">[1]Data3!$AE$1:$AE$10,[1]Data3!$AE$11:$AE$83</definedName>
    <definedName name="A125166778F">[1]Data3!$AH$1:$AH$10,[1]Data3!$AH$11:$AH$83</definedName>
    <definedName name="A125166782W">[1]Data2!$HZ$1:$HZ$10,[1]Data2!$HZ$11:$HZ$83</definedName>
    <definedName name="A125166786F">[1]Data2!$ID$1:$ID$10,[1]Data2!$ID$11:$ID$83</definedName>
    <definedName name="A125166790W">[1]Data2!$IM$1:$IM$10,[1]Data2!$IM$11:$IM$83</definedName>
    <definedName name="A125166794F">[1]Data2!$HP$1:$HP$10,[1]Data2!$HP$11:$HP$83</definedName>
    <definedName name="A125166798R">[1]Data2!$HS$1:$HS$10,[1]Data2!$HS$11:$HS$83</definedName>
    <definedName name="A125166802V">[1]Data3!$J$1:$J$10,[1]Data3!$J$11:$J$83</definedName>
    <definedName name="A125166806C">[1]Data2!$HN$1:$HN$10,[1]Data2!$HN$11:$HN$83</definedName>
    <definedName name="A125166810V">[1]Data3!$E$1:$E$10,[1]Data3!$E$11:$E$83</definedName>
    <definedName name="A125166814C">[1]Data2!$HL$1:$HL$10,[1]Data2!$HL$11:$HL$83</definedName>
    <definedName name="A125166818L">[1]Data2!$HR$1:$HR$10,[1]Data2!$HR$11:$HR$83</definedName>
    <definedName name="A125166822C">[1]Data2!$HU$1:$HU$10,[1]Data2!$HU$11:$HU$83</definedName>
    <definedName name="A125166826L">[1]Data2!$IJ$1:$IJ$10,[1]Data2!$IJ$11:$IJ$83</definedName>
    <definedName name="A125166830C">[1]Data3!$AD$1:$AD$10,[1]Data3!$AD$11:$AD$83</definedName>
    <definedName name="A125166834L">[1]Data3!$AG$1:$AG$10,[1]Data3!$AG$11:$AG$83</definedName>
    <definedName name="A125166838W">[1]Data2!$IF$1:$IF$10,[1]Data2!$IF$11:$IF$83</definedName>
    <definedName name="A125166842L">[1]Data2!$IL$1:$IL$10,[1]Data2!$IL$11:$IL$83</definedName>
    <definedName name="A125166846W">[1]Data3!$Q$1:$Q$10,[1]Data3!$Q$11:$Q$83</definedName>
    <definedName name="A125166850L">[1]Data3!$T$1:$T$10,[1]Data3!$T$11:$T$83</definedName>
    <definedName name="A125166854W">[1]Data2!$IP$1:$IP$10,[1]Data2!$IP$11:$IP$83</definedName>
    <definedName name="A125166858F">[1]Data3!$X$1:$X$10,[1]Data3!$X$11:$X$83</definedName>
    <definedName name="A125166862W">[1]Data3!$AS$1:$AS$10,[1]Data3!$AS$11:$AS$83</definedName>
    <definedName name="A125166866F">[1]Data3!$S$1:$S$10,[1]Data3!$S$11:$S$83</definedName>
    <definedName name="A125166870W">[1]Data3!$AQ$1:$AQ$10,[1]Data3!$AQ$11:$AQ$83</definedName>
    <definedName name="A125166874F">[1]Data2!$HQ$1:$HQ$10,[1]Data2!$HQ$11:$HQ$83</definedName>
    <definedName name="A125166878R">[1]Data3!$H$1:$H$10,[1]Data3!$H$11:$H$83</definedName>
    <definedName name="A125166882F">[1]Data3!$W$1:$W$10,[1]Data3!$W$11:$W$83</definedName>
    <definedName name="A125166886R">[1]Data3!$Z$1:$Z$10,[1]Data3!$Z$11:$Z$83</definedName>
    <definedName name="A125166890F">[1]Data3!$AU$1:$AU$10,[1]Data3!$AU$11:$AU$83</definedName>
    <definedName name="A125166894R">[1]Data3!$IF$1:$IF$10,[1]Data3!$IF$11:$IF$83</definedName>
    <definedName name="A125166898X">[1]Data4!$K$1:$K$10,[1]Data4!$K$11:$K$83</definedName>
    <definedName name="A125166902C">[1]Data4!$T$1:$T$10,[1]Data4!$T$11:$T$83</definedName>
    <definedName name="A125166906L">[1]Data3!$GW$1:$GW$10,[1]Data3!$GW$11:$GW$83</definedName>
    <definedName name="A125166910C">[1]Data3!$HI$1:$HI$10,[1]Data3!$HI$11:$HI$83</definedName>
    <definedName name="A125166914L">[1]Data4!$F$1:$F$10,[1]Data4!$F$11:$F$83</definedName>
    <definedName name="A125166918W">[1]Data4!$X$1:$X$10,[1]Data4!$X$11:$X$83</definedName>
    <definedName name="A125166922L">[1]Data3!$HD$1:$HD$10,[1]Data3!$HD$11:$HD$83</definedName>
    <definedName name="A125166926W">[1]Data3!$HS$1:$HS$10,[1]Data3!$HS$11:$HS$83</definedName>
    <definedName name="A125166930L">[1]Data4!$M$1:$M$10,[1]Data4!$M$11:$M$83</definedName>
    <definedName name="A125166934W">[1]Data4!$V$1:$V$10,[1]Data4!$V$11:$V$83</definedName>
    <definedName name="A125166938F">[1]Data4!$AB$1:$AB$10,[1]Data4!$AB$11:$AB$83</definedName>
    <definedName name="A125166942W">[1]Data3!$II$1:$II$10,[1]Data3!$II$11:$II$83</definedName>
    <definedName name="A125166946F">[1]Data3!$IO$1:$IO$10,[1]Data3!$IO$11:$IO$83</definedName>
    <definedName name="A125166950W">[1]Data3!$HO$1:$HO$10,[1]Data3!$HO$11:$HO$83</definedName>
    <definedName name="A125166954F">[1]Data4!$L$1:$L$10,[1]Data4!$L$11:$L$83</definedName>
    <definedName name="A125166958R">[1]Data3!$IB$1:$IB$10,[1]Data3!$IB$11:$IB$83</definedName>
    <definedName name="A125166962F">[1]Data3!$IK$1:$IK$10,[1]Data3!$IK$11:$IK$83</definedName>
    <definedName name="A125166966R">[1]Data4!$P$1:$P$10,[1]Data4!$P$11:$P$83</definedName>
    <definedName name="A125166970F">[1]Data4!$Y$1:$Y$10,[1]Data4!$Y$11:$Y$83</definedName>
    <definedName name="A125166974R">[1]Data3!$HF$1:$HF$10,[1]Data3!$HF$11:$HF$83</definedName>
    <definedName name="A125166978X">[1]Data3!$HU$1:$HU$10,[1]Data3!$HU$11:$HU$83</definedName>
    <definedName name="A125166982R">[1]Data3!$IG$1:$IG$10,[1]Data3!$IG$11:$IG$83</definedName>
    <definedName name="A125166986X">[1]Data4!$U$1:$U$10,[1]Data4!$U$11:$U$83</definedName>
    <definedName name="A125166990R">[1]Data3!$HG$1:$HG$10,[1]Data3!$HG$11:$HG$83</definedName>
    <definedName name="A125166994X">[1]Data3!$HM$1:$HM$10,[1]Data3!$HM$11:$HM$83</definedName>
    <definedName name="A125166998J">[1]Data4!$S$1:$S$10,[1]Data4!$S$11:$S$83</definedName>
    <definedName name="A125167002R">[1]Data3!$HQ$1:$HQ$10,[1]Data3!$HQ$11:$HQ$83</definedName>
    <definedName name="A125167006X">[1]Data3!$IC$1:$IC$10,[1]Data3!$IC$11:$IC$83</definedName>
    <definedName name="A125167010R">[1]Data4!$W$1:$W$10,[1]Data4!$W$11:$W$83</definedName>
    <definedName name="A125167014X">[1]Data3!$HL$1:$HL$10,[1]Data3!$HL$11:$HL$83</definedName>
    <definedName name="A125167018J">[1]Data3!$HR$1:$HR$10,[1]Data3!$HR$11:$HR$83</definedName>
    <definedName name="A125167022X">[1]Data3!$HX$1:$HX$10,[1]Data3!$HX$11:$HX$83</definedName>
    <definedName name="A125167026J">[1]Data3!$ID$1:$ID$10,[1]Data3!$ID$11:$ID$83</definedName>
    <definedName name="A125167030X">[1]Data4!$I$1:$I$10,[1]Data4!$I$11:$I$83</definedName>
    <definedName name="A125167034J">[1]Data4!$AD$1:$AD$10,[1]Data4!$AD$11:$AD$83</definedName>
    <definedName name="A125167038T">[1]Data3!$HY$1:$HY$10,[1]Data3!$HY$11:$HY$83</definedName>
    <definedName name="A125167042J">[1]Data3!$IN$1:$IN$10,[1]Data3!$IN$11:$IN$83</definedName>
    <definedName name="A125167046T">[1]Data3!$GY$1:$GY$10,[1]Data3!$GY$11:$GY$83</definedName>
    <definedName name="A125167050J">[1]Data3!$HH$1:$HH$10,[1]Data3!$HH$11:$HH$83</definedName>
    <definedName name="A125167054T">[1]Data3!$HK$1:$HK$10,[1]Data3!$HK$11:$HK$83</definedName>
    <definedName name="A125167058A">[1]Data3!$IL$1:$IL$10,[1]Data3!$IL$11:$IL$83</definedName>
    <definedName name="A125167062T">[1]Data4!$B$1:$B$10,[1]Data4!$B$11:$B$83</definedName>
    <definedName name="A125167066A">[1]Data4!$E$1:$E$10,[1]Data4!$E$11:$E$83</definedName>
    <definedName name="A125167070T">[1]Data4!$Z$1:$Z$10,[1]Data4!$Z$11:$Z$83</definedName>
    <definedName name="A125167074A">[1]Data3!$IA$1:$IA$10,[1]Data3!$IA$11:$IA$83</definedName>
    <definedName name="A125167078K">[1]Data3!$IM$1:$IM$10,[1]Data3!$IM$11:$IM$83</definedName>
    <definedName name="A125167082A">[1]Data3!$IP$1:$IP$10,[1]Data3!$IP$11:$IP$83</definedName>
    <definedName name="A125167086K">[1]Data4!$O$1:$O$10,[1]Data4!$O$11:$O$83</definedName>
    <definedName name="A125167090A">[1]Data4!$R$1:$R$10,[1]Data4!$R$11:$R$83</definedName>
    <definedName name="A125167094K">[1]Data3!$HJ$1:$HJ$10,[1]Data3!$HJ$11:$HJ$83</definedName>
    <definedName name="A125167098V">[1]Data3!$HN$1:$HN$10,[1]Data3!$HN$11:$HN$83</definedName>
    <definedName name="A125167102X">[1]Data3!$HW$1:$HW$10,[1]Data3!$HW$11:$HW$83</definedName>
    <definedName name="A125167106J">[1]Data3!$GZ$1:$GZ$10,[1]Data3!$GZ$11:$GZ$83</definedName>
    <definedName name="A125167110X">[1]Data3!$HC$1:$HC$10,[1]Data3!$HC$11:$HC$83</definedName>
    <definedName name="A125167114J">[1]Data3!$IJ$1:$IJ$10,[1]Data3!$IJ$11:$IJ$83</definedName>
    <definedName name="A125167118T">[1]Data3!$GX$1:$GX$10,[1]Data3!$GX$11:$GX$83</definedName>
    <definedName name="A125167122J">[1]Data3!$IE$1:$IE$10,[1]Data3!$IE$11:$IE$83</definedName>
    <definedName name="A125167126T">[1]Data3!$GV$1:$GV$10,[1]Data3!$GV$11:$GV$83</definedName>
    <definedName name="A125167130J">[1]Data3!$HB$1:$HB$10,[1]Data3!$HB$11:$HB$83</definedName>
    <definedName name="A125167134T">[1]Data3!$HE$1:$HE$10,[1]Data3!$HE$11:$HE$83</definedName>
    <definedName name="A125167138A">[1]Data3!$HT$1:$HT$10,[1]Data3!$HT$11:$HT$83</definedName>
    <definedName name="A125167142T">[1]Data4!$N$1:$N$10,[1]Data4!$N$11:$N$83</definedName>
    <definedName name="A125167146A">[1]Data4!$Q$1:$Q$10,[1]Data4!$Q$11:$Q$83</definedName>
    <definedName name="A125167150T">[1]Data3!$HP$1:$HP$10,[1]Data3!$HP$11:$HP$83</definedName>
    <definedName name="A125167154A">[1]Data3!$HV$1:$HV$10,[1]Data3!$HV$11:$HV$83</definedName>
    <definedName name="A125167158K">[1]Data3!$IQ$1:$IQ$10,[1]Data3!$IQ$11:$IQ$83</definedName>
    <definedName name="A125167162A">[1]Data4!$D$1:$D$10,[1]Data4!$D$11:$D$83</definedName>
    <definedName name="A125167166K">[1]Data3!$HZ$1:$HZ$10,[1]Data3!$HZ$11:$HZ$83</definedName>
    <definedName name="A125167170A">[1]Data4!$H$1:$H$10,[1]Data4!$H$11:$H$83</definedName>
    <definedName name="A125167174K">[1]Data4!$AC$1:$AC$10,[1]Data4!$AC$11:$AC$83</definedName>
    <definedName name="A125167178V">[1]Data4!$C$1:$C$10,[1]Data4!$C$11:$C$83</definedName>
    <definedName name="A125167182K">[1]Data4!$AA$1:$AA$10,[1]Data4!$AA$11:$AA$83</definedName>
    <definedName name="A125167186V">[1]Data3!$HA$1:$HA$10,[1]Data3!$HA$11:$HA$83</definedName>
    <definedName name="A125167190K">[1]Data3!$IH$1:$IH$10,[1]Data3!$IH$11:$IH$83</definedName>
    <definedName name="A125167194V">[1]Data4!$G$1:$G$10,[1]Data4!$G$11:$G$83</definedName>
    <definedName name="A125167198C">[1]Data4!$J$1:$J$10,[1]Data4!$J$11:$J$83</definedName>
    <definedName name="A125167202J">[1]Data4!$AE$1:$AE$10,[1]Data4!$AE$11:$AE$83</definedName>
    <definedName name="A125167206T">[1]Data1!$AL$1:$AL$10,[1]Data1!$AL$11:$AL$83</definedName>
    <definedName name="A125167210J">[1]Data1!$BG$1:$BG$10,[1]Data1!$BG$11:$BG$83</definedName>
    <definedName name="A125167214T">[1]Data1!$BP$1:$BP$10,[1]Data1!$BP$11:$BP$83</definedName>
    <definedName name="A125167218A">[1]Data1!$C$1:$C$10,[1]Data1!$C$11:$C$83</definedName>
    <definedName name="A125167222T">[1]Data1!$O$1:$O$10,[1]Data1!$O$11:$O$83</definedName>
    <definedName name="A125167226A">[1]Data1!$BB$1:$BB$10,[1]Data1!$BB$11:$BB$83</definedName>
    <definedName name="A125167230T">[1]Data1!$BT$1:$BT$10,[1]Data1!$BT$11:$BT$83</definedName>
    <definedName name="A125167234A">[1]Data1!$J$1:$J$10,[1]Data1!$J$11:$J$83</definedName>
    <definedName name="A125167238K">[1]Data1!$Y$1:$Y$10,[1]Data1!$Y$11:$Y$83</definedName>
    <definedName name="A125167242A">[1]Data1!$BI$1:$BI$10,[1]Data1!$BI$11:$BI$83</definedName>
    <definedName name="A125167246K">[1]Data1!$BR$1:$BR$10,[1]Data1!$BR$11:$BR$83</definedName>
    <definedName name="A125167250A">[1]Data1!$BX$1:$BX$10,[1]Data1!$BX$11:$BX$83</definedName>
    <definedName name="A125167254K">[1]Data1!$AO$1:$AO$10,[1]Data1!$AO$11:$AO$83</definedName>
    <definedName name="A125167258V">[1]Data1!$AU$1:$AU$10,[1]Data1!$AU$11:$AU$83</definedName>
    <definedName name="A125167262K">[1]Data1!$U$1:$U$10,[1]Data1!$U$11:$U$83</definedName>
    <definedName name="A125167266V">[1]Data1!$BH$1:$BH$10,[1]Data1!$BH$11:$BH$83</definedName>
    <definedName name="A125167270K">[1]Data1!$AH$1:$AH$10,[1]Data1!$AH$11:$AH$83</definedName>
    <definedName name="A125167274V">[1]Data1!$AQ$1:$AQ$10,[1]Data1!$AQ$11:$AQ$83</definedName>
    <definedName name="A125167278C">[1]Data1!$BL$1:$BL$10,[1]Data1!$BL$11:$BL$83</definedName>
    <definedName name="A125167282V">[1]Data1!$BU$1:$BU$10,[1]Data1!$BU$11:$BU$83</definedName>
    <definedName name="A125167286C">[1]Data1!$L$1:$L$10,[1]Data1!$L$11:$L$83</definedName>
    <definedName name="A125167290V">[1]Data1!$AA$1:$AA$10,[1]Data1!$AA$11:$AA$83</definedName>
    <definedName name="A125167294C">[1]Data1!$AM$1:$AM$10,[1]Data1!$AM$11:$AM$83</definedName>
    <definedName name="A125167298L">[1]Data1!$BQ$1:$BQ$10,[1]Data1!$BQ$11:$BQ$83</definedName>
    <definedName name="A125167302T">[1]Data1!$M$1:$M$10,[1]Data1!$M$11:$M$83</definedName>
    <definedName name="A125167306A">[1]Data1!$S$1:$S$10,[1]Data1!$S$11:$S$83</definedName>
    <definedName name="A125167310T">[1]Data1!$BO$1:$BO$10,[1]Data1!$BO$11:$BO$83</definedName>
    <definedName name="A125167314A">[1]Data1!$W$1:$W$10,[1]Data1!$W$11:$W$83</definedName>
    <definedName name="A125167318K">[1]Data1!$AI$1:$AI$10,[1]Data1!$AI$11:$AI$83</definedName>
    <definedName name="A125167322A">[1]Data1!$BS$1:$BS$10,[1]Data1!$BS$11:$BS$83</definedName>
    <definedName name="A125167326K">[1]Data1!$R$1:$R$10,[1]Data1!$R$11:$R$83</definedName>
    <definedName name="A125167330A">[1]Data1!$X$1:$X$10,[1]Data1!$X$11:$X$83</definedName>
    <definedName name="A125167334K">[1]Data1!$AD$1:$AD$10,[1]Data1!$AD$11:$AD$83</definedName>
    <definedName name="A125167338V">[1]Data1!$AJ$1:$AJ$10,[1]Data1!$AJ$11:$AJ$83</definedName>
    <definedName name="A125167342K">[1]Data1!$BE$1:$BE$10,[1]Data1!$BE$11:$BE$83</definedName>
    <definedName name="A125167346V">[1]Data1!$BZ$1:$BZ$10,[1]Data1!$BZ$11:$BZ$83</definedName>
    <definedName name="A125167350K">[1]Data1!$AE$1:$AE$10,[1]Data1!$AE$11:$AE$83</definedName>
    <definedName name="A125167354V">[1]Data1!$AT$1:$AT$10,[1]Data1!$AT$11:$AT$83</definedName>
    <definedName name="A125167358C">[1]Data1!$E$1:$E$10,[1]Data1!$E$11:$E$83</definedName>
    <definedName name="A125167362V">[1]Data1!$N$1:$N$10,[1]Data1!$N$11:$N$83</definedName>
    <definedName name="A125167366C">[1]Data1!$Q$1:$Q$10,[1]Data1!$Q$11:$Q$83</definedName>
    <definedName name="A125167370V">[1]Data1!$AR$1:$AR$10,[1]Data1!$AR$11:$AR$83</definedName>
    <definedName name="A125167374C">[1]Data1!$AX$1:$AX$10,[1]Data1!$AX$11:$AX$83</definedName>
    <definedName name="A125167378L">[1]Data1!$BA$1:$BA$10,[1]Data1!$BA$11:$BA$83</definedName>
    <definedName name="A125167382C">[1]Data1!$BV$1:$BV$10,[1]Data1!$BV$11:$BV$83</definedName>
    <definedName name="A125167386L">[1]Data1!$AG$1:$AG$10,[1]Data1!$AG$11:$AG$83</definedName>
    <definedName name="A125167390C">[1]Data1!$AS$1:$AS$10,[1]Data1!$AS$11:$AS$83</definedName>
    <definedName name="A125167394L">[1]Data1!$AV$1:$AV$10,[1]Data1!$AV$11:$AV$83</definedName>
    <definedName name="A125167398W">[1]Data1!$BK$1:$BK$10,[1]Data1!$BK$11:$BK$83</definedName>
    <definedName name="A125167402A">[1]Data1!$BN$1:$BN$10,[1]Data1!$BN$11:$BN$83</definedName>
    <definedName name="A125167406K">[1]Data1!$P$1:$P$10,[1]Data1!$P$11:$P$83</definedName>
    <definedName name="A125167410A">[1]Data1!$T$1:$T$10,[1]Data1!$T$11:$T$83</definedName>
    <definedName name="A125167414K">[1]Data1!$AC$1:$AC$10,[1]Data1!$AC$11:$AC$83</definedName>
    <definedName name="A125167418V">[1]Data1!$F$1:$F$10,[1]Data1!$F$11:$F$83</definedName>
    <definedName name="A125167422K">[1]Data1!$I$1:$I$10,[1]Data1!$I$11:$I$83</definedName>
    <definedName name="A125167426V">[1]Data1!$AP$1:$AP$10,[1]Data1!$AP$11:$AP$83</definedName>
    <definedName name="A125167430K">[1]Data1!$D$1:$D$10,[1]Data1!$D$11:$D$83</definedName>
    <definedName name="A125167434V">[1]Data1!$AK$1:$AK$10,[1]Data1!$AK$11:$AK$83</definedName>
    <definedName name="A125167438C">[1]Data1!$B$1:$B$10,[1]Data1!$B$11:$B$83</definedName>
    <definedName name="A125167442V">[1]Data1!$H$1:$H$10,[1]Data1!$H$11:$H$83</definedName>
    <definedName name="A125167446C">[1]Data1!$K$1:$K$10,[1]Data1!$K$11:$K$83</definedName>
    <definedName name="A125167450V">[1]Data1!$Z$1:$Z$10,[1]Data1!$Z$11:$Z$83</definedName>
    <definedName name="A125167454C">[1]Data1!$BJ$1:$BJ$10,[1]Data1!$BJ$11:$BJ$83</definedName>
    <definedName name="A125167458L">[1]Data1!$BM$1:$BM$10,[1]Data1!$BM$11:$BM$83</definedName>
    <definedName name="A125167462C">[1]Data1!$V$1:$V$10,[1]Data1!$V$11:$V$83</definedName>
    <definedName name="A125167466L">[1]Data1!$AB$1:$AB$10,[1]Data1!$AB$11:$AB$83</definedName>
    <definedName name="A125167470C">[1]Data1!$AW$1:$AW$10,[1]Data1!$AW$11:$AW$83</definedName>
    <definedName name="A125167474L">[1]Data1!$AZ$1:$AZ$10,[1]Data1!$AZ$11:$AZ$83</definedName>
    <definedName name="A125167478W">[1]Data1!$AF$1:$AF$10,[1]Data1!$AF$11:$AF$83</definedName>
    <definedName name="A125167482L">[1]Data1!$BD$1:$BD$10,[1]Data1!$BD$11:$BD$83</definedName>
    <definedName name="A125167486W">[1]Data1!$BY$1:$BY$10,[1]Data1!$BY$11:$BY$83</definedName>
    <definedName name="A125167490L">[1]Data1!$AY$1:$AY$10,[1]Data1!$AY$11:$AY$83</definedName>
    <definedName name="A125167494W">[1]Data1!$BW$1:$BW$10,[1]Data1!$BW$11:$BW$83</definedName>
    <definedName name="A125167498F">[1]Data1!$G$1:$G$10,[1]Data1!$G$11:$G$83</definedName>
    <definedName name="A125167502K">[1]Data1!$AN$1:$AN$10,[1]Data1!$AN$11:$AN$83</definedName>
    <definedName name="A125167506V">[1]Data1!$BC$1:$BC$10,[1]Data1!$BC$11:$BC$83</definedName>
    <definedName name="A125167510K">[1]Data1!$BF$1:$BF$10,[1]Data1!$BF$11:$BF$83</definedName>
    <definedName name="A125167514V">[1]Data1!$CA$1:$CA$10,[1]Data1!$CA$11:$CA$83</definedName>
    <definedName name="A125167518C">[1]Data1!$GL$1:$GL$10,[1]Data1!$GL$11:$GL$83</definedName>
    <definedName name="A125167522V">[1]Data1!$HG$1:$HG$10,[1]Data1!$HG$11:$HG$83</definedName>
    <definedName name="A125167526C">[1]Data1!$HP$1:$HP$10,[1]Data1!$HP$11:$HP$83</definedName>
    <definedName name="A125167530V">[1]Data1!$FC$1:$FC$10,[1]Data1!$FC$11:$FC$83</definedName>
    <definedName name="A125167534C">[1]Data1!$FO$1:$FO$10,[1]Data1!$FO$11:$FO$83</definedName>
    <definedName name="A125167538L">[1]Data1!$HB$1:$HB$10,[1]Data1!$HB$11:$HB$83</definedName>
    <definedName name="A125167542C">[1]Data1!$HT$1:$HT$10,[1]Data1!$HT$11:$HT$83</definedName>
    <definedName name="A125167546L">[1]Data1!$FJ$1:$FJ$10,[1]Data1!$FJ$11:$FJ$83</definedName>
    <definedName name="A125167550C">[1]Data1!$FY$1:$FY$10,[1]Data1!$FY$11:$FY$83</definedName>
    <definedName name="A125167554L">[1]Data1!$HI$1:$HI$10,[1]Data1!$HI$11:$HI$83</definedName>
    <definedName name="A125167558W">[1]Data1!$HR$1:$HR$10,[1]Data1!$HR$11:$HR$83</definedName>
    <definedName name="A125167562L">[1]Data1!$HX$1:$HX$10,[1]Data1!$HX$11:$HX$83</definedName>
    <definedName name="A125167566W">[1]Data1!$GO$1:$GO$10,[1]Data1!$GO$11:$GO$83</definedName>
    <definedName name="A125167570L">[1]Data1!$GU$1:$GU$10,[1]Data1!$GU$11:$GU$83</definedName>
    <definedName name="A125167574W">[1]Data1!$FU$1:$FU$10,[1]Data1!$FU$11:$FU$83</definedName>
    <definedName name="A125167578F">[1]Data1!$HH$1:$HH$10,[1]Data1!$HH$11:$HH$83</definedName>
    <definedName name="A125167582W">[1]Data1!$GH$1:$GH$10,[1]Data1!$GH$11:$GH$83</definedName>
    <definedName name="A125167586F">[1]Data1!$GQ$1:$GQ$10,[1]Data1!$GQ$11:$GQ$83</definedName>
    <definedName name="A125167590W">[1]Data1!$HL$1:$HL$10,[1]Data1!$HL$11:$HL$83</definedName>
    <definedName name="A125167594F">[1]Data1!$HU$1:$HU$10,[1]Data1!$HU$11:$HU$83</definedName>
    <definedName name="A125167598R">[1]Data1!$FL$1:$FL$10,[1]Data1!$FL$11:$FL$83</definedName>
    <definedName name="A125167602V">[1]Data1!$GA$1:$GA$10,[1]Data1!$GA$11:$GA$83</definedName>
    <definedName name="A125167606C">[1]Data1!$GM$1:$GM$10,[1]Data1!$GM$11:$GM$83</definedName>
    <definedName name="A125167610V">[1]Data1!$HQ$1:$HQ$10,[1]Data1!$HQ$11:$HQ$83</definedName>
    <definedName name="A125167614C">[1]Data1!$FM$1:$FM$10,[1]Data1!$FM$11:$FM$83</definedName>
    <definedName name="A125167618L">[1]Data1!$FS$1:$FS$10,[1]Data1!$FS$11:$FS$83</definedName>
    <definedName name="A125167622C">[1]Data1!$HO$1:$HO$10,[1]Data1!$HO$11:$HO$83</definedName>
    <definedName name="A125167626L">[1]Data1!$FW$1:$FW$10,[1]Data1!$FW$11:$FW$83</definedName>
    <definedName name="A125167630C">[1]Data1!$GI$1:$GI$10,[1]Data1!$GI$11:$GI$83</definedName>
    <definedName name="A125167634L">[1]Data1!$HS$1:$HS$10,[1]Data1!$HS$11:$HS$83</definedName>
    <definedName name="A125167638W">[1]Data1!$FR$1:$FR$10,[1]Data1!$FR$11:$FR$83</definedName>
    <definedName name="A125167642L">[1]Data1!$FX$1:$FX$10,[1]Data1!$FX$11:$FX$83</definedName>
    <definedName name="A125167646W">[1]Data1!$GD$1:$GD$10,[1]Data1!$GD$11:$GD$83</definedName>
    <definedName name="A125167650L">[1]Data1!$GJ$1:$GJ$10,[1]Data1!$GJ$11:$GJ$83</definedName>
    <definedName name="A125167654W">[1]Data1!$HE$1:$HE$10,[1]Data1!$HE$11:$HE$83</definedName>
    <definedName name="A125167658F">[1]Data1!$HZ$1:$HZ$10,[1]Data1!$HZ$11:$HZ$83</definedName>
    <definedName name="A125167662W">[1]Data1!$GE$1:$GE$10,[1]Data1!$GE$11:$GE$83</definedName>
    <definedName name="A125167666F">[1]Data1!$GT$1:$GT$10,[1]Data1!$GT$11:$GT$83</definedName>
    <definedName name="A125167670W">[1]Data1!$FE$1:$FE$10,[1]Data1!$FE$11:$FE$83</definedName>
    <definedName name="A125167674F">[1]Data1!$FN$1:$FN$10,[1]Data1!$FN$11:$FN$83</definedName>
    <definedName name="A125167678R">[1]Data1!$FQ$1:$FQ$10,[1]Data1!$FQ$11:$FQ$83</definedName>
    <definedName name="A125167682F">[1]Data1!$GR$1:$GR$10,[1]Data1!$GR$11:$GR$83</definedName>
    <definedName name="A125167686R">[1]Data1!$GX$1:$GX$10,[1]Data1!$GX$11:$GX$83</definedName>
    <definedName name="A125167690F">[1]Data1!$HA$1:$HA$10,[1]Data1!$HA$11:$HA$83</definedName>
    <definedName name="A125167694R">[1]Data1!$HV$1:$HV$10,[1]Data1!$HV$11:$HV$83</definedName>
    <definedName name="A125167698X">[1]Data1!$GG$1:$GG$10,[1]Data1!$GG$11:$GG$83</definedName>
    <definedName name="A125167702C">[1]Data1!$GS$1:$GS$10,[1]Data1!$GS$11:$GS$83</definedName>
    <definedName name="A125167706L">[1]Data1!$GV$1:$GV$10,[1]Data1!$GV$11:$GV$83</definedName>
    <definedName name="A125167710C">[1]Data1!$HK$1:$HK$10,[1]Data1!$HK$11:$HK$83</definedName>
    <definedName name="A125167714L">[1]Data1!$HN$1:$HN$10,[1]Data1!$HN$11:$HN$83</definedName>
    <definedName name="A125167718W">[1]Data1!$FP$1:$FP$10,[1]Data1!$FP$11:$FP$83</definedName>
    <definedName name="A125167722L">[1]Data1!$FT$1:$FT$10,[1]Data1!$FT$11:$FT$83</definedName>
    <definedName name="A125167726W">[1]Data1!$GC$1:$GC$10,[1]Data1!$GC$11:$GC$83</definedName>
    <definedName name="A125167730L">[1]Data1!$FF$1:$FF$10,[1]Data1!$FF$11:$FF$83</definedName>
    <definedName name="A125167734W">[1]Data1!$FI$1:$FI$10,[1]Data1!$FI$11:$FI$83</definedName>
    <definedName name="A125167738F">[1]Data1!$GP$1:$GP$10,[1]Data1!$GP$11:$GP$83</definedName>
    <definedName name="A125167742W">[1]Data1!$FD$1:$FD$10,[1]Data1!$FD$11:$FD$83</definedName>
    <definedName name="A125167746F">[1]Data1!$GK$1:$GK$10,[1]Data1!$GK$11:$GK$83</definedName>
    <definedName name="A125167750W">[1]Data1!$FB$1:$FB$10,[1]Data1!$FB$11:$FB$83</definedName>
    <definedName name="A125167754F">[1]Data1!$FH$1:$FH$10,[1]Data1!$FH$11:$FH$83</definedName>
    <definedName name="A125167758R">[1]Data1!$FK$1:$FK$10,[1]Data1!$FK$11:$FK$83</definedName>
    <definedName name="A125167762F">[1]Data1!$FZ$1:$FZ$10,[1]Data1!$FZ$11:$FZ$83</definedName>
    <definedName name="A125167766R">[1]Data1!$HJ$1:$HJ$10,[1]Data1!$HJ$11:$HJ$83</definedName>
    <definedName name="A125167770F">[1]Data1!$HM$1:$HM$10,[1]Data1!$HM$11:$HM$83</definedName>
    <definedName name="A125167774R">[1]Data1!$FV$1:$FV$10,[1]Data1!$FV$11:$FV$83</definedName>
    <definedName name="A125167778X">[1]Data1!$GB$1:$GB$10,[1]Data1!$GB$11:$GB$83</definedName>
    <definedName name="A125167782R">[1]Data1!$GW$1:$GW$10,[1]Data1!$GW$11:$GW$83</definedName>
    <definedName name="A125167786X">[1]Data1!$GZ$1:$GZ$10,[1]Data1!$GZ$11:$GZ$83</definedName>
    <definedName name="A125167790R">[1]Data1!$GF$1:$GF$10,[1]Data1!$GF$11:$GF$83</definedName>
    <definedName name="A125167794X">[1]Data1!$HD$1:$HD$10,[1]Data1!$HD$11:$HD$83</definedName>
    <definedName name="A125167798J">[1]Data1!$HY$1:$HY$10,[1]Data1!$HY$11:$HY$83</definedName>
    <definedName name="A125167802L">[1]Data1!$GY$1:$GY$10,[1]Data1!$GY$11:$GY$83</definedName>
    <definedName name="A125167806W">[1]Data1!$HW$1:$HW$10,[1]Data1!$HW$11:$HW$83</definedName>
    <definedName name="A125167810L">[1]Data1!$FG$1:$FG$10,[1]Data1!$FG$11:$FG$83</definedName>
    <definedName name="A125167814W">[1]Data1!$GN$1:$GN$10,[1]Data1!$GN$11:$GN$83</definedName>
    <definedName name="A125167818F">[1]Data1!$HC$1:$HC$10,[1]Data1!$HC$11:$HC$83</definedName>
    <definedName name="A125167822W">[1]Data1!$HF$1:$HF$10,[1]Data1!$HF$11:$HF$83</definedName>
    <definedName name="A125167826F">[1]Data1!$IA$1:$IA$10,[1]Data1!$IA$11:$IA$83</definedName>
    <definedName name="A125167830W">[1]Data2!$V$1:$V$10,[1]Data2!$V$11:$V$83</definedName>
    <definedName name="A125167834F">[1]Data2!$AQ$1:$AQ$10,[1]Data2!$AQ$11:$AQ$83</definedName>
    <definedName name="A125167838R">[1]Data2!$AZ$1:$AZ$10,[1]Data2!$AZ$11:$AZ$83</definedName>
    <definedName name="A125167842F">[1]Data1!$IC$1:$IC$10,[1]Data1!$IC$11:$IC$83</definedName>
    <definedName name="A125167846R">[1]Data1!$IO$1:$IO$10,[1]Data1!$IO$11:$IO$83</definedName>
    <definedName name="A125167850F">[1]Data2!$AL$1:$AL$10,[1]Data2!$AL$11:$AL$83</definedName>
    <definedName name="A125167854R">[1]Data2!$BD$1:$BD$10,[1]Data2!$BD$11:$BD$83</definedName>
    <definedName name="A125167858X">[1]Data1!$IJ$1:$IJ$10,[1]Data1!$IJ$11:$IJ$83</definedName>
    <definedName name="A125167862R">[1]Data2!$I$1:$I$10,[1]Data2!$I$11:$I$83</definedName>
    <definedName name="A125167866X">[1]Data2!$AS$1:$AS$10,[1]Data2!$AS$11:$AS$83</definedName>
    <definedName name="A125167870R">[1]Data2!$BB$1:$BB$10,[1]Data2!$BB$11:$BB$83</definedName>
    <definedName name="A125167874X">[1]Data2!$BH$1:$BH$10,[1]Data2!$BH$11:$BH$83</definedName>
    <definedName name="A125167878J">[1]Data2!$Y$1:$Y$10,[1]Data2!$Y$11:$Y$83</definedName>
    <definedName name="A125167882X">[1]Data2!$AE$1:$AE$10,[1]Data2!$AE$11:$AE$83</definedName>
    <definedName name="A125167886J">[1]Data2!$E$1:$E$10,[1]Data2!$E$11:$E$83</definedName>
    <definedName name="A125167890X">[1]Data2!$AR$1:$AR$10,[1]Data2!$AR$11:$AR$83</definedName>
    <definedName name="A125167894J">[1]Data2!$R$1:$R$10,[1]Data2!$R$11:$R$83</definedName>
    <definedName name="A125167898T">[1]Data2!$AA$1:$AA$10,[1]Data2!$AA$11:$AA$83</definedName>
    <definedName name="A125167902W">[1]Data2!$AV$1:$AV$10,[1]Data2!$AV$11:$AV$83</definedName>
    <definedName name="A125167906F">[1]Data2!$BE$1:$BE$10,[1]Data2!$BE$11:$BE$83</definedName>
    <definedName name="A125167910W">[1]Data1!$IL$1:$IL$10,[1]Data1!$IL$11:$IL$83</definedName>
    <definedName name="A125167914F">[1]Data2!$K$1:$K$10,[1]Data2!$K$11:$K$83</definedName>
    <definedName name="A125167918R">[1]Data2!$W$1:$W$10,[1]Data2!$W$11:$W$83</definedName>
    <definedName name="A125167922F">[1]Data2!$BA$1:$BA$10,[1]Data2!$BA$11:$BA$83</definedName>
    <definedName name="A125167926R">[1]Data1!$IM$1:$IM$10,[1]Data1!$IM$11:$IM$83</definedName>
    <definedName name="A125167930F">[1]Data2!$C$1:$C$10,[1]Data2!$C$11:$C$83</definedName>
    <definedName name="A125167934R">[1]Data2!$AY$1:$AY$10,[1]Data2!$AY$11:$AY$83</definedName>
    <definedName name="A125167938X">[1]Data2!$G$1:$G$10,[1]Data2!$G$11:$G$83</definedName>
    <definedName name="A125167942R">[1]Data2!$S$1:$S$10,[1]Data2!$S$11:$S$83</definedName>
    <definedName name="A125167946X">[1]Data2!$BC$1:$BC$10,[1]Data2!$BC$11:$BC$83</definedName>
    <definedName name="A125167950R">[1]Data2!$B$1:$B$10,[1]Data2!$B$11:$B$83</definedName>
    <definedName name="A125167954X">[1]Data2!$H$1:$H$10,[1]Data2!$H$11:$H$83</definedName>
    <definedName name="A125167958J">[1]Data2!$N$1:$N$10,[1]Data2!$N$11:$N$83</definedName>
    <definedName name="A125167962X">[1]Data2!$T$1:$T$10,[1]Data2!$T$11:$T$83</definedName>
    <definedName name="A125167966J">[1]Data2!$AO$1:$AO$10,[1]Data2!$AO$11:$AO$83</definedName>
    <definedName name="A125167970X">[1]Data2!$BJ$1:$BJ$10,[1]Data2!$BJ$11:$BJ$83</definedName>
    <definedName name="A125167974J">[1]Data2!$O$1:$O$10,[1]Data2!$O$11:$O$83</definedName>
    <definedName name="A125167978T">[1]Data2!$AD$1:$AD$10,[1]Data2!$AD$11:$AD$83</definedName>
    <definedName name="A125167982J">[1]Data1!$IE$1:$IE$10,[1]Data1!$IE$11:$IE$83</definedName>
    <definedName name="A125167986T">[1]Data1!$IN$1:$IN$10,[1]Data1!$IN$11:$IN$83</definedName>
    <definedName name="A125167990J">[1]Data1!$IQ$1:$IQ$10,[1]Data1!$IQ$11:$IQ$83</definedName>
    <definedName name="A125167994T">[1]Data2!$AB$1:$AB$10,[1]Data2!$AB$11:$AB$83</definedName>
    <definedName name="A125167998A">[1]Data2!$AH$1:$AH$10,[1]Data2!$AH$11:$AH$83</definedName>
    <definedName name="A125168002J">[1]Data2!$AK$1:$AK$10,[1]Data2!$AK$11:$AK$83</definedName>
    <definedName name="A125168006T">[1]Data2!$BF$1:$BF$10,[1]Data2!$BF$11:$BF$83</definedName>
    <definedName name="A125168010J">[1]Data2!$Q$1:$Q$10,[1]Data2!$Q$11:$Q$83</definedName>
    <definedName name="A125168014T">[1]Data2!$AC$1:$AC$10,[1]Data2!$AC$11:$AC$83</definedName>
    <definedName name="A125168018A">[1]Data2!$AF$1:$AF$10,[1]Data2!$AF$11:$AF$83</definedName>
    <definedName name="A125168022T">[1]Data2!$AU$1:$AU$10,[1]Data2!$AU$11:$AU$83</definedName>
    <definedName name="A125168026A">[1]Data2!$AX$1:$AX$10,[1]Data2!$AX$11:$AX$83</definedName>
    <definedName name="A125168030T">[1]Data1!$IP$1:$IP$10,[1]Data1!$IP$11:$IP$83</definedName>
    <definedName name="A125168034A">[1]Data2!$D$1:$D$10,[1]Data2!$D$11:$D$83</definedName>
    <definedName name="A125168038K">[1]Data2!$M$1:$M$10,[1]Data2!$M$11:$M$83</definedName>
    <definedName name="A125168042A">[1]Data1!$IF$1:$IF$10,[1]Data1!$IF$11:$IF$83</definedName>
    <definedName name="A125168046K">[1]Data1!$II$1:$II$10,[1]Data1!$II$11:$II$83</definedName>
    <definedName name="A125168050A">[1]Data2!$Z$1:$Z$10,[1]Data2!$Z$11:$Z$83</definedName>
    <definedName name="A125168054K">[1]Data1!$ID$1:$ID$10,[1]Data1!$ID$11:$ID$83</definedName>
    <definedName name="A125168058V">[1]Data2!$U$1:$U$10,[1]Data2!$U$11:$U$83</definedName>
    <definedName name="A125168062K">[1]Data1!$IB$1:$IB$10,[1]Data1!$IB$11:$IB$83</definedName>
    <definedName name="A125168066V">[1]Data1!$IH$1:$IH$10,[1]Data1!$IH$11:$IH$83</definedName>
    <definedName name="A125168070K">[1]Data1!$IK$1:$IK$10,[1]Data1!$IK$11:$IK$83</definedName>
    <definedName name="A125168074V">[1]Data2!$J$1:$J$10,[1]Data2!$J$11:$J$83</definedName>
    <definedName name="A125168078C">[1]Data2!$AT$1:$AT$10,[1]Data2!$AT$11:$AT$83</definedName>
    <definedName name="A125168082V">[1]Data2!$AW$1:$AW$10,[1]Data2!$AW$11:$AW$83</definedName>
    <definedName name="A125168086C">[1]Data2!$F$1:$F$10,[1]Data2!$F$11:$F$83</definedName>
    <definedName name="A125168090V">[1]Data2!$L$1:$L$10,[1]Data2!$L$11:$L$83</definedName>
    <definedName name="A125168094C">[1]Data2!$AG$1:$AG$10,[1]Data2!$AG$11:$AG$83</definedName>
    <definedName name="A125168098L">[1]Data2!$AJ$1:$AJ$10,[1]Data2!$AJ$11:$AJ$83</definedName>
    <definedName name="A125168102T">[1]Data2!$P$1:$P$10,[1]Data2!$P$11:$P$83</definedName>
    <definedName name="A125168106A">[1]Data2!$AN$1:$AN$10,[1]Data2!$AN$11:$AN$83</definedName>
    <definedName name="A125168110T">[1]Data2!$BI$1:$BI$10,[1]Data2!$BI$11:$BI$83</definedName>
    <definedName name="A125168114A">[1]Data2!$AI$1:$AI$10,[1]Data2!$AI$11:$AI$83</definedName>
    <definedName name="A125168118K">[1]Data2!$BG$1:$BG$10,[1]Data2!$BG$11:$BG$83</definedName>
    <definedName name="A125168122A">[1]Data1!$IG$1:$IG$10,[1]Data1!$IG$11:$IG$83</definedName>
    <definedName name="A125168126K">[1]Data2!$X$1:$X$10,[1]Data2!$X$11:$X$83</definedName>
    <definedName name="A125168130A">[1]Data2!$AM$1:$AM$10,[1]Data2!$AM$11:$AM$83</definedName>
    <definedName name="A125168134K">[1]Data2!$AP$1:$AP$10,[1]Data2!$AP$11:$AP$83</definedName>
    <definedName name="A125168138V">[1]Data2!$BK$1:$BK$10,[1]Data2!$BK$11:$BK$83</definedName>
    <definedName name="A125168142K">[1]Data3!$FF$1:$FF$10,[1]Data3!$FF$11:$FF$83</definedName>
    <definedName name="A125168146V">[1]Data3!$GA$1:$GA$10,[1]Data3!$GA$11:$GA$83</definedName>
    <definedName name="A125168150K">[1]Data3!$GJ$1:$GJ$10,[1]Data3!$GJ$11:$GJ$83</definedName>
    <definedName name="A125168154V">[1]Data3!$DW$1:$DW$10,[1]Data3!$DW$11:$DW$83</definedName>
    <definedName name="A125168158C">[1]Data3!$EI$1:$EI$10,[1]Data3!$EI$11:$EI$83</definedName>
    <definedName name="A125168162V">[1]Data3!$FV$1:$FV$10,[1]Data3!$FV$11:$FV$83</definedName>
    <definedName name="A125168166C">[1]Data3!$GN$1:$GN$10,[1]Data3!$GN$11:$GN$83</definedName>
    <definedName name="A125168170V">[1]Data3!$ED$1:$ED$10,[1]Data3!$ED$11:$ED$83</definedName>
    <definedName name="A125168174C">[1]Data3!$ES$1:$ES$10,[1]Data3!$ES$11:$ES$83</definedName>
    <definedName name="A125168178L">[1]Data3!$GC$1:$GC$10,[1]Data3!$GC$11:$GC$83</definedName>
    <definedName name="A125168182C">[1]Data3!$GL$1:$GL$10,[1]Data3!$GL$11:$GL$83</definedName>
    <definedName name="A125168186L">[1]Data3!$GR$1:$GR$10,[1]Data3!$GR$11:$GR$83</definedName>
    <definedName name="A125168190C">[1]Data3!$FI$1:$FI$10,[1]Data3!$FI$11:$FI$83</definedName>
    <definedName name="A125168194L">[1]Data3!$FO$1:$FO$10,[1]Data3!$FO$11:$FO$83</definedName>
    <definedName name="A125168198W">[1]Data3!$EO$1:$EO$10,[1]Data3!$EO$11:$EO$83</definedName>
    <definedName name="A125168202A">[1]Data3!$GB$1:$GB$10,[1]Data3!$GB$11:$GB$83</definedName>
    <definedName name="A125168206K">[1]Data3!$FB$1:$FB$10,[1]Data3!$FB$11:$FB$83</definedName>
    <definedName name="A125168210A">[1]Data3!$FK$1:$FK$10,[1]Data3!$FK$11:$FK$83</definedName>
    <definedName name="A125168214K">[1]Data3!$GF$1:$GF$10,[1]Data3!$GF$11:$GF$83</definedName>
    <definedName name="A125168218V">[1]Data3!$GO$1:$GO$10,[1]Data3!$GO$11:$GO$83</definedName>
    <definedName name="A125168222K">[1]Data3!$EF$1:$EF$10,[1]Data3!$EF$11:$EF$83</definedName>
    <definedName name="A125168226V">[1]Data3!$EU$1:$EU$10,[1]Data3!$EU$11:$EU$83</definedName>
    <definedName name="A125168230K">[1]Data3!$FG$1:$FG$10,[1]Data3!$FG$11:$FG$83</definedName>
    <definedName name="A125168234V">[1]Data3!$GK$1:$GK$10,[1]Data3!$GK$11:$GK$83</definedName>
    <definedName name="A125168238C">[1]Data3!$EG$1:$EG$10,[1]Data3!$EG$11:$EG$83</definedName>
    <definedName name="A125168242V">[1]Data3!$EM$1:$EM$10,[1]Data3!$EM$11:$EM$83</definedName>
    <definedName name="A125168246C">[1]Data3!$GI$1:$GI$10,[1]Data3!$GI$11:$GI$83</definedName>
    <definedName name="A125168250V">[1]Data3!$EQ$1:$EQ$10,[1]Data3!$EQ$11:$EQ$83</definedName>
    <definedName name="A125168254C">[1]Data3!$FC$1:$FC$10,[1]Data3!$FC$11:$FC$83</definedName>
    <definedName name="A125168258L">[1]Data3!$GM$1:$GM$10,[1]Data3!$GM$11:$GM$83</definedName>
    <definedName name="A125168262C">[1]Data3!$EL$1:$EL$10,[1]Data3!$EL$11:$EL$83</definedName>
    <definedName name="A125168266L">[1]Data3!$ER$1:$ER$10,[1]Data3!$ER$11:$ER$83</definedName>
    <definedName name="A125168270C">[1]Data3!$EX$1:$EX$10,[1]Data3!$EX$11:$EX$83</definedName>
    <definedName name="A125168274L">[1]Data3!$FD$1:$FD$10,[1]Data3!$FD$11:$FD$83</definedName>
    <definedName name="A125168278W">[1]Data3!$FY$1:$FY$10,[1]Data3!$FY$11:$FY$83</definedName>
    <definedName name="A125168282L">[1]Data3!$GT$1:$GT$10,[1]Data3!$GT$11:$GT$83</definedName>
    <definedName name="A125168286W">[1]Data3!$EY$1:$EY$10,[1]Data3!$EY$11:$EY$83</definedName>
    <definedName name="A125168290L">[1]Data3!$FN$1:$FN$10,[1]Data3!$FN$11:$FN$83</definedName>
    <definedName name="A125168294W">[1]Data3!$DY$1:$DY$10,[1]Data3!$DY$11:$DY$83</definedName>
    <definedName name="A125168298F">[1]Data3!$EH$1:$EH$10,[1]Data3!$EH$11:$EH$83</definedName>
    <definedName name="A125168302K">[1]Data3!$EK$1:$EK$10,[1]Data3!$EK$11:$EK$83</definedName>
    <definedName name="A125168306V">[1]Data3!$FL$1:$FL$10,[1]Data3!$FL$11:$FL$83</definedName>
    <definedName name="A125168310K">[1]Data3!$FR$1:$FR$10,[1]Data3!$FR$11:$FR$83</definedName>
    <definedName name="A125168314V">[1]Data3!$FU$1:$FU$10,[1]Data3!$FU$11:$FU$83</definedName>
    <definedName name="A125168318C">[1]Data3!$GP$1:$GP$10,[1]Data3!$GP$11:$GP$83</definedName>
    <definedName name="A125168322V">[1]Data3!$FA$1:$FA$10,[1]Data3!$FA$11:$FA$83</definedName>
    <definedName name="A125168326C">[1]Data3!$FM$1:$FM$10,[1]Data3!$FM$11:$FM$83</definedName>
    <definedName name="A125168330V">[1]Data3!$FP$1:$FP$10,[1]Data3!$FP$11:$FP$83</definedName>
    <definedName name="A125168334C">[1]Data3!$GE$1:$GE$10,[1]Data3!$GE$11:$GE$83</definedName>
    <definedName name="A125168338L">[1]Data3!$GH$1:$GH$10,[1]Data3!$GH$11:$GH$83</definedName>
    <definedName name="A125168342C">[1]Data3!$EJ$1:$EJ$10,[1]Data3!$EJ$11:$EJ$83</definedName>
    <definedName name="A125168346L">[1]Data3!$EN$1:$EN$10,[1]Data3!$EN$11:$EN$83</definedName>
    <definedName name="A125168350C">[1]Data3!$EW$1:$EW$10,[1]Data3!$EW$11:$EW$83</definedName>
    <definedName name="A125168354L">[1]Data3!$DZ$1:$DZ$10,[1]Data3!$DZ$11:$DZ$83</definedName>
    <definedName name="A125168358W">[1]Data3!$EC$1:$EC$10,[1]Data3!$EC$11:$EC$83</definedName>
    <definedName name="A125168362L">[1]Data3!$FJ$1:$FJ$10,[1]Data3!$FJ$11:$FJ$83</definedName>
    <definedName name="A125168366W">[1]Data3!$DX$1:$DX$10,[1]Data3!$DX$11:$DX$83</definedName>
    <definedName name="A125168370L">[1]Data3!$FE$1:$FE$10,[1]Data3!$FE$11:$FE$83</definedName>
    <definedName name="A125168374W">[1]Data3!$DV$1:$DV$10,[1]Data3!$DV$11:$DV$83</definedName>
    <definedName name="A125168378F">[1]Data3!$EB$1:$EB$10,[1]Data3!$EB$11:$EB$83</definedName>
    <definedName name="A125168382W">[1]Data3!$EE$1:$EE$10,[1]Data3!$EE$11:$EE$83</definedName>
    <definedName name="A125168386F">[1]Data3!$ET$1:$ET$10,[1]Data3!$ET$11:$ET$83</definedName>
    <definedName name="A125168390W">[1]Data3!$GD$1:$GD$10,[1]Data3!$GD$11:$GD$83</definedName>
    <definedName name="A125168394F">[1]Data3!$GG$1:$GG$10,[1]Data3!$GG$11:$GG$83</definedName>
    <definedName name="A125168398R">[1]Data3!$EP$1:$EP$10,[1]Data3!$EP$11:$EP$83</definedName>
    <definedName name="A125168402V">[1]Data3!$EV$1:$EV$10,[1]Data3!$EV$11:$EV$83</definedName>
    <definedName name="A125168406C">[1]Data3!$FQ$1:$FQ$10,[1]Data3!$FQ$11:$FQ$83</definedName>
    <definedName name="A125168410V">[1]Data3!$FT$1:$FT$10,[1]Data3!$FT$11:$FT$83</definedName>
    <definedName name="A125168414C">[1]Data3!$EZ$1:$EZ$10,[1]Data3!$EZ$11:$EZ$83</definedName>
    <definedName name="A125168418L">[1]Data3!$FX$1:$FX$10,[1]Data3!$FX$11:$FX$83</definedName>
    <definedName name="A125168422C">[1]Data3!$GS$1:$GS$10,[1]Data3!$GS$11:$GS$83</definedName>
    <definedName name="A125168426L">[1]Data3!$FS$1:$FS$10,[1]Data3!$FS$11:$FS$83</definedName>
    <definedName name="A125168430C">[1]Data3!$GQ$1:$GQ$10,[1]Data3!$GQ$11:$GQ$83</definedName>
    <definedName name="A125168434L">[1]Data3!$EA$1:$EA$10,[1]Data3!$EA$11:$EA$83</definedName>
    <definedName name="A125168438W">[1]Data3!$FH$1:$FH$10,[1]Data3!$FH$11:$FH$83</definedName>
    <definedName name="A125168442L">[1]Data3!$FW$1:$FW$10,[1]Data3!$FW$11:$FW$83</definedName>
    <definedName name="A125168446W">[1]Data3!$FZ$1:$FZ$10,[1]Data3!$FZ$11:$FZ$83</definedName>
    <definedName name="A125168450L">[1]Data3!$GU$1:$GU$10,[1]Data3!$GU$11:$GU$83</definedName>
    <definedName name="A125168454W">[1]Data4!$BP$1:$BP$10,[1]Data4!$BP$11:$BP$83</definedName>
    <definedName name="A125168458F">[1]Data4!$CK$1:$CK$10,[1]Data4!$CK$11:$CK$83</definedName>
    <definedName name="A125168462W">[1]Data4!$CT$1:$CT$10,[1]Data4!$CT$11:$CT$83</definedName>
    <definedName name="A125168466F">[1]Data4!$AG$1:$AG$10,[1]Data4!$AG$11:$AG$83</definedName>
    <definedName name="A125168470W">[1]Data4!$AS$1:$AS$10,[1]Data4!$AS$11:$AS$83</definedName>
    <definedName name="A125168474F">[1]Data4!$CF$1:$CF$10,[1]Data4!$CF$11:$CF$83</definedName>
    <definedName name="A125168478R">[1]Data4!$CX$1:$CX$10,[1]Data4!$CX$11:$CX$83</definedName>
    <definedName name="A125168482F">[1]Data4!$AN$1:$AN$10,[1]Data4!$AN$11:$AN$83</definedName>
    <definedName name="A125168486R">[1]Data4!$BC$1:$BC$10,[1]Data4!$BC$11:$BC$83</definedName>
    <definedName name="A125168490F">[1]Data4!$CM$1:$CM$10,[1]Data4!$CM$11:$CM$83</definedName>
    <definedName name="A125168494R">[1]Data4!$CV$1:$CV$10,[1]Data4!$CV$11:$CV$83</definedName>
    <definedName name="A125168498X">[1]Data4!$DB$1:$DB$10,[1]Data4!$DB$11:$DB$83</definedName>
    <definedName name="A125168502C">[1]Data4!$BS$1:$BS$10,[1]Data4!$BS$11:$BS$83</definedName>
    <definedName name="A125168506L">[1]Data4!$BY$1:$BY$10,[1]Data4!$BY$11:$BY$83</definedName>
    <definedName name="A125168510C">[1]Data4!$AY$1:$AY$10,[1]Data4!$AY$11:$AY$83</definedName>
    <definedName name="A125168514L">[1]Data4!$CL$1:$CL$10,[1]Data4!$CL$11:$CL$83</definedName>
    <definedName name="A125168518W">[1]Data4!$BL$1:$BL$10,[1]Data4!$BL$11:$BL$83</definedName>
    <definedName name="A125168522L">[1]Data4!$BU$1:$BU$10,[1]Data4!$BU$11:$BU$83</definedName>
    <definedName name="A125168526W">[1]Data4!$CP$1:$CP$10,[1]Data4!$CP$11:$CP$83</definedName>
    <definedName name="A125168530L">[1]Data4!$CY$1:$CY$10,[1]Data4!$CY$11:$CY$83</definedName>
    <definedName name="A125168534W">[1]Data4!$AP$1:$AP$10,[1]Data4!$AP$11:$AP$83</definedName>
    <definedName name="A125168538F">[1]Data4!$BE$1:$BE$10,[1]Data4!$BE$11:$BE$83</definedName>
    <definedName name="A125168542W">[1]Data4!$BQ$1:$BQ$10,[1]Data4!$BQ$11:$BQ$83</definedName>
    <definedName name="A125168546F">[1]Data4!$CU$1:$CU$10,[1]Data4!$CU$11:$CU$83</definedName>
    <definedName name="A125168550W">[1]Data4!$AQ$1:$AQ$10,[1]Data4!$AQ$11:$AQ$83</definedName>
    <definedName name="A125168554F">[1]Data4!$AW$1:$AW$10,[1]Data4!$AW$11:$AW$83</definedName>
    <definedName name="A125168558R">[1]Data4!$CS$1:$CS$10,[1]Data4!$CS$11:$CS$83</definedName>
    <definedName name="A125168562F">[1]Data4!$BA$1:$BA$10,[1]Data4!$BA$11:$BA$83</definedName>
    <definedName name="A125168566R">[1]Data4!$BM$1:$BM$10,[1]Data4!$BM$11:$BM$83</definedName>
    <definedName name="A125168570F">[1]Data4!$CW$1:$CW$10,[1]Data4!$CW$11:$CW$83</definedName>
    <definedName name="A125168574R">[1]Data4!$AV$1:$AV$10,[1]Data4!$AV$11:$AV$83</definedName>
    <definedName name="A125168578X">[1]Data4!$BB$1:$BB$10,[1]Data4!$BB$11:$BB$83</definedName>
    <definedName name="A125168582R">[1]Data4!$BH$1:$BH$10,[1]Data4!$BH$11:$BH$83</definedName>
    <definedName name="A125168586X">[1]Data4!$BN$1:$BN$10,[1]Data4!$BN$11:$BN$83</definedName>
    <definedName name="A125168590R">[1]Data4!$CI$1:$CI$10,[1]Data4!$CI$11:$CI$83</definedName>
    <definedName name="A125168594X">[1]Data4!$DD$1:$DD$10,[1]Data4!$DD$11:$DD$83</definedName>
    <definedName name="A125168598J">[1]Data4!$BI$1:$BI$10,[1]Data4!$BI$11:$BI$83</definedName>
    <definedName name="A125168602L">[1]Data4!$BX$1:$BX$10,[1]Data4!$BX$11:$BX$83</definedName>
    <definedName name="A125168606W">[1]Data4!$AI$1:$AI$10,[1]Data4!$AI$11:$AI$83</definedName>
    <definedName name="A125168610L">[1]Data4!$AR$1:$AR$10,[1]Data4!$AR$11:$AR$83</definedName>
    <definedName name="A125168614W">[1]Data4!$AU$1:$AU$10,[1]Data4!$AU$11:$AU$83</definedName>
    <definedName name="A125168618F">[1]Data4!$BV$1:$BV$10,[1]Data4!$BV$11:$BV$83</definedName>
    <definedName name="A125168622W">[1]Data4!$CB$1:$CB$10,[1]Data4!$CB$11:$CB$83</definedName>
    <definedName name="A125168626F">[1]Data4!$CE$1:$CE$10,[1]Data4!$CE$11:$CE$83</definedName>
    <definedName name="A125168630W">[1]Data4!$CZ$1:$CZ$10,[1]Data4!$CZ$11:$CZ$83</definedName>
    <definedName name="A125168634F">[1]Data4!$BK$1:$BK$10,[1]Data4!$BK$11:$BK$83</definedName>
    <definedName name="A125168638R">[1]Data4!$BW$1:$BW$10,[1]Data4!$BW$11:$BW$83</definedName>
    <definedName name="A125168642F">[1]Data4!$BZ$1:$BZ$10,[1]Data4!$BZ$11:$BZ$83</definedName>
    <definedName name="A125168646R">[1]Data4!$CO$1:$CO$10,[1]Data4!$CO$11:$CO$83</definedName>
    <definedName name="A125168650F">[1]Data4!$CR$1:$CR$10,[1]Data4!$CR$11:$CR$83</definedName>
    <definedName name="A125168654R">[1]Data4!$AT$1:$AT$10,[1]Data4!$AT$11:$AT$83</definedName>
    <definedName name="A125168658X">[1]Data4!$AX$1:$AX$10,[1]Data4!$AX$11:$AX$83</definedName>
    <definedName name="A125168662R">[1]Data4!$BG$1:$BG$10,[1]Data4!$BG$11:$BG$83</definedName>
    <definedName name="A125168666X">[1]Data4!$AJ$1:$AJ$10,[1]Data4!$AJ$11:$AJ$83</definedName>
    <definedName name="A125168670R">[1]Data4!$AM$1:$AM$10,[1]Data4!$AM$11:$AM$83</definedName>
    <definedName name="A125168674X">[1]Data4!$BT$1:$BT$10,[1]Data4!$BT$11:$BT$83</definedName>
    <definedName name="A125168678J">[1]Data4!$AH$1:$AH$10,[1]Data4!$AH$11:$AH$83</definedName>
    <definedName name="A125168682X">[1]Data4!$BO$1:$BO$10,[1]Data4!$BO$11:$BO$83</definedName>
    <definedName name="A125168686J">[1]Data4!$AF$1:$AF$10,[1]Data4!$AF$11:$AF$83</definedName>
    <definedName name="A125168690X">[1]Data4!$AL$1:$AL$10,[1]Data4!$AL$11:$AL$83</definedName>
    <definedName name="A125168694J">[1]Data4!$AO$1:$AO$10,[1]Data4!$AO$11:$AO$83</definedName>
    <definedName name="A125168698T">[1]Data4!$BD$1:$BD$10,[1]Data4!$BD$11:$BD$83</definedName>
    <definedName name="A125168702W">[1]Data4!$CN$1:$CN$10,[1]Data4!$CN$11:$CN$83</definedName>
    <definedName name="A125168706F">[1]Data4!$CQ$1:$CQ$10,[1]Data4!$CQ$11:$CQ$83</definedName>
    <definedName name="A125168710W">[1]Data4!$AZ$1:$AZ$10,[1]Data4!$AZ$11:$AZ$83</definedName>
    <definedName name="A125168714F">[1]Data4!$BF$1:$BF$10,[1]Data4!$BF$11:$BF$83</definedName>
    <definedName name="A125168718R">[1]Data4!$CA$1:$CA$10,[1]Data4!$CA$11:$CA$83</definedName>
    <definedName name="A125168722F">[1]Data4!$CD$1:$CD$10,[1]Data4!$CD$11:$CD$83</definedName>
    <definedName name="A125168726R">[1]Data4!$BJ$1:$BJ$10,[1]Data4!$BJ$11:$BJ$83</definedName>
    <definedName name="A125168730F">[1]Data4!$CH$1:$CH$10,[1]Data4!$CH$11:$CH$83</definedName>
    <definedName name="A125168734R">[1]Data4!$DC$1:$DC$10,[1]Data4!$DC$11:$DC$83</definedName>
    <definedName name="A125168738X">[1]Data4!$CC$1:$CC$10,[1]Data4!$CC$11:$CC$83</definedName>
    <definedName name="A125168742R">[1]Data4!$DA$1:$DA$10,[1]Data4!$DA$11:$DA$83</definedName>
    <definedName name="A125168746X">[1]Data4!$AK$1:$AK$10,[1]Data4!$AK$11:$AK$83</definedName>
    <definedName name="A125168750R">[1]Data4!$BR$1:$BR$10,[1]Data4!$BR$11:$BR$83</definedName>
    <definedName name="A125168754X">[1]Data4!$CG$1:$CG$10,[1]Data4!$CG$11:$CG$83</definedName>
    <definedName name="A125168758J">[1]Data4!$CJ$1:$CJ$10,[1]Data4!$CJ$11:$CJ$83</definedName>
    <definedName name="A125168762X">[1]Data4!$DE$1:$DE$10,[1]Data4!$DE$11:$DE$83</definedName>
    <definedName name="A125173158X">[1]Data1!$AL$1:$AL$10,[1]Data1!$AL$11:$AL$83</definedName>
    <definedName name="A125173162R">[1]Data1!$BG$1:$BG$10,[1]Data1!$BG$11:$BG$83</definedName>
    <definedName name="A125173166X">[1]Data1!$BP$1:$BP$10,[1]Data1!$BP$11:$BP$83</definedName>
    <definedName name="A125173170R">[1]Data1!$AO$1:$AO$10,[1]Data1!$AO$11:$AO$83</definedName>
    <definedName name="A125173174X">[1]Data1!$AU$1:$AU$10,[1]Data1!$AU$11:$AU$83</definedName>
    <definedName name="A125173178J">[1]Data1!$W$1:$W$10,[1]Data1!$W$11:$W$83</definedName>
    <definedName name="A125173182X">[1]Data1!$AI$1:$AI$10,[1]Data1!$AI$11:$AI$83</definedName>
    <definedName name="A125173186J">[1]Data1!$BS$1:$BS$10,[1]Data1!$BS$11:$BS$83</definedName>
    <definedName name="A125173190X">[1]Data1!$E$1:$E$10,[1]Data1!$E$11:$E$83</definedName>
    <definedName name="A125173194J">[1]Data1!$N$1:$N$10,[1]Data1!$N$11:$N$83</definedName>
    <definedName name="A125173198T">[1]Data1!$Q$1:$Q$10,[1]Data1!$Q$11:$Q$83</definedName>
    <definedName name="A125173202W">[1]Data1!$AR$1:$AR$10,[1]Data1!$AR$11:$AR$83</definedName>
    <definedName name="A125173206F">[1]Data1!$AX$1:$AX$10,[1]Data1!$AX$11:$AX$83</definedName>
    <definedName name="A125173210W">[1]Data1!$BA$1:$BA$10,[1]Data1!$BA$11:$BA$83</definedName>
    <definedName name="A125173214F">[1]Data1!$BV$1:$BV$10,[1]Data1!$BV$11:$BV$83</definedName>
    <definedName name="A125173218R">[1]Data1!$T$1:$T$10,[1]Data1!$T$11:$T$83</definedName>
    <definedName name="A125173222F">[1]Data1!$AC$1:$AC$10,[1]Data1!$AC$11:$AC$83</definedName>
    <definedName name="A125173226R">[1]Data1!$B$1:$B$10,[1]Data1!$B$11:$B$83</definedName>
    <definedName name="A125173230F">[1]Data1!$H$1:$H$10,[1]Data1!$H$11:$H$83</definedName>
    <definedName name="A125173234R">[1]Data1!$K$1:$K$10,[1]Data1!$K$11:$K$83</definedName>
    <definedName name="A125173238X">[1]Data1!$Z$1:$Z$10,[1]Data1!$Z$11:$Z$83</definedName>
    <definedName name="A125173242R">[1]Data1!$BJ$1:$BJ$10,[1]Data1!$BJ$11:$BJ$83</definedName>
    <definedName name="A125173246X">[1]Data1!$BM$1:$BM$10,[1]Data1!$BM$11:$BM$83</definedName>
    <definedName name="A125173250R">[1]Data1!$AF$1:$AF$10,[1]Data1!$AF$11:$AF$83</definedName>
    <definedName name="A125173254X">[1]Data1!$BD$1:$BD$10,[1]Data1!$BD$11:$BD$83</definedName>
    <definedName name="A125173258J">[1]Data1!$BY$1:$BY$10,[1]Data1!$BY$11:$BY$83</definedName>
    <definedName name="A125173262X">[1]Data5!$AZ$1:$AZ$10,[1]Data5!$AZ$11:$AZ$83</definedName>
    <definedName name="A125173266J">[1]Data5!$BU$1:$BU$10,[1]Data5!$BU$11:$BU$83</definedName>
    <definedName name="A125173270X">[1]Data5!$CD$1:$CD$10,[1]Data5!$CD$11:$CD$83</definedName>
    <definedName name="A125173274J">[1]Data5!$BC$1:$BC$10,[1]Data5!$BC$11:$BC$83</definedName>
    <definedName name="A125173278T">[1]Data5!$BI$1:$BI$10,[1]Data5!$BI$11:$BI$83</definedName>
    <definedName name="A125173282J">[1]Data5!$AK$1:$AK$10,[1]Data5!$AK$11:$AK$83</definedName>
    <definedName name="A125173286T">[1]Data5!$AW$1:$AW$10,[1]Data5!$AW$11:$AW$83</definedName>
    <definedName name="A125173290J">[1]Data5!$CG$1:$CG$10,[1]Data5!$CG$11:$CG$83</definedName>
    <definedName name="A125173294T">[1]Data5!$S$1:$S$10,[1]Data5!$S$11:$S$83</definedName>
    <definedName name="A125173298A">[1]Data5!$AB$1:$AB$10,[1]Data5!$AB$11:$AB$83</definedName>
    <definedName name="A125173302F">[1]Data5!$AE$1:$AE$10,[1]Data5!$AE$11:$AE$83</definedName>
    <definedName name="A125173306R">[1]Data5!$BF$1:$BF$10,[1]Data5!$BF$11:$BF$83</definedName>
    <definedName name="A125173310F">[1]Data5!$BL$1:$BL$10,[1]Data5!$BL$11:$BL$83</definedName>
    <definedName name="A125173314R">[1]Data5!$BO$1:$BO$10,[1]Data5!$BO$11:$BO$83</definedName>
    <definedName name="A125173318X">[1]Data5!$CJ$1:$CJ$10,[1]Data5!$CJ$11:$CJ$83</definedName>
    <definedName name="A125173322R">[1]Data5!$AH$1:$AH$10,[1]Data5!$AH$11:$AH$83</definedName>
    <definedName name="A125173326X">[1]Data5!$AQ$1:$AQ$10,[1]Data5!$AQ$11:$AQ$83</definedName>
    <definedName name="A125173330R">[1]Data5!$P$1:$P$10,[1]Data5!$P$11:$P$83</definedName>
    <definedName name="A125173334X">[1]Data5!$V$1:$V$10,[1]Data5!$V$11:$V$83</definedName>
    <definedName name="A125173338J">[1]Data5!$Y$1:$Y$10,[1]Data5!$Y$11:$Y$83</definedName>
    <definedName name="A125173342X">[1]Data5!$AN$1:$AN$10,[1]Data5!$AN$11:$AN$83</definedName>
    <definedName name="A125173346J">[1]Data5!$BX$1:$BX$10,[1]Data5!$BX$11:$BX$83</definedName>
    <definedName name="A125173350X">[1]Data5!$CA$1:$CA$10,[1]Data5!$CA$11:$CA$83</definedName>
    <definedName name="A125173354J">[1]Data5!$AT$1:$AT$10,[1]Data5!$AT$11:$AT$83</definedName>
    <definedName name="A125173358T">[1]Data5!$BR$1:$BR$10,[1]Data5!$BR$11:$BR$83</definedName>
    <definedName name="A125173362J">[1]Data5!$CM$1:$CM$10,[1]Data5!$CM$11:$CM$83</definedName>
    <definedName name="A125173366T">[1]Data3!$CF$1:$CF$10,[1]Data3!$CF$11:$CF$83</definedName>
    <definedName name="A125173370J">[1]Data3!$DA$1:$DA$10,[1]Data3!$DA$11:$DA$83</definedName>
    <definedName name="A125173374T">[1]Data3!$DJ$1:$DJ$10,[1]Data3!$DJ$11:$DJ$83</definedName>
    <definedName name="A125173378A">[1]Data3!$CI$1:$CI$10,[1]Data3!$CI$11:$CI$83</definedName>
    <definedName name="A125173382T">[1]Data3!$CO$1:$CO$10,[1]Data3!$CO$11:$CO$83</definedName>
    <definedName name="A125173386A">[1]Data3!$BQ$1:$BQ$10,[1]Data3!$BQ$11:$BQ$83</definedName>
    <definedName name="A125173390T">[1]Data3!$CC$1:$CC$10,[1]Data3!$CC$11:$CC$83</definedName>
    <definedName name="A125173394A">[1]Data3!$DM$1:$DM$10,[1]Data3!$DM$11:$DM$83</definedName>
    <definedName name="A125173398K">[1]Data3!$AY$1:$AY$10,[1]Data3!$AY$11:$AY$83</definedName>
    <definedName name="A125173402R">[1]Data3!$BH$1:$BH$10,[1]Data3!$BH$11:$BH$83</definedName>
    <definedName name="A125173406X">[1]Data3!$BK$1:$BK$10,[1]Data3!$BK$11:$BK$83</definedName>
    <definedName name="A125173410R">[1]Data3!$CL$1:$CL$10,[1]Data3!$CL$11:$CL$83</definedName>
    <definedName name="A125173414X">[1]Data3!$CR$1:$CR$10,[1]Data3!$CR$11:$CR$83</definedName>
    <definedName name="A125173418J">[1]Data3!$CU$1:$CU$10,[1]Data3!$CU$11:$CU$83</definedName>
    <definedName name="A125173422X">[1]Data3!$DP$1:$DP$10,[1]Data3!$DP$11:$DP$83</definedName>
    <definedName name="A125173426J">[1]Data3!$BN$1:$BN$10,[1]Data3!$BN$11:$BN$83</definedName>
    <definedName name="A125173430X">[1]Data3!$BW$1:$BW$10,[1]Data3!$BW$11:$BW$83</definedName>
    <definedName name="A125173434J">[1]Data3!$AV$1:$AV$10,[1]Data3!$AV$11:$AV$83</definedName>
    <definedName name="A125173438T">[1]Data3!$BB$1:$BB$10,[1]Data3!$BB$11:$BB$83</definedName>
    <definedName name="A125173442J">[1]Data3!$BE$1:$BE$10,[1]Data3!$BE$11:$BE$83</definedName>
    <definedName name="A125173446T">[1]Data3!$BT$1:$BT$10,[1]Data3!$BT$11:$BT$83</definedName>
    <definedName name="A125173450J">[1]Data3!$DD$1:$DD$10,[1]Data3!$DD$11:$DD$83</definedName>
    <definedName name="A125173454T">[1]Data3!$DG$1:$DG$10,[1]Data3!$DG$11:$DG$83</definedName>
    <definedName name="A125173458A">[1]Data3!$BZ$1:$BZ$10,[1]Data3!$BZ$11:$BZ$83</definedName>
    <definedName name="A125173462T">[1]Data3!$CX$1:$CX$10,[1]Data3!$CX$11:$CX$83</definedName>
    <definedName name="A125173466A">[1]Data3!$DS$1:$DS$10,[1]Data3!$DS$11:$DS$83</definedName>
    <definedName name="A125173470T">[1]Data4!$BP$1:$BP$10,[1]Data4!$BP$11:$BP$83</definedName>
    <definedName name="A125173474A">[1]Data4!$CK$1:$CK$10,[1]Data4!$CK$11:$CK$83</definedName>
    <definedName name="A125173478K">[1]Data4!$CT$1:$CT$10,[1]Data4!$CT$11:$CT$83</definedName>
    <definedName name="A125173482A">[1]Data4!$BS$1:$BS$10,[1]Data4!$BS$11:$BS$83</definedName>
    <definedName name="A125173486K">[1]Data4!$BY$1:$BY$10,[1]Data4!$BY$11:$BY$83</definedName>
    <definedName name="A125173490A">[1]Data4!$BA$1:$BA$10,[1]Data4!$BA$11:$BA$83</definedName>
    <definedName name="A125173494K">[1]Data4!$BM$1:$BM$10,[1]Data4!$BM$11:$BM$83</definedName>
    <definedName name="A125173498V">[1]Data4!$CW$1:$CW$10,[1]Data4!$CW$11:$CW$83</definedName>
    <definedName name="A125173502X">[1]Data4!$AI$1:$AI$10,[1]Data4!$AI$11:$AI$83</definedName>
    <definedName name="A125173506J">[1]Data4!$AR$1:$AR$10,[1]Data4!$AR$11:$AR$83</definedName>
    <definedName name="A125173510X">[1]Data4!$AU$1:$AU$10,[1]Data4!$AU$11:$AU$83</definedName>
    <definedName name="A125173514J">[1]Data4!$BV$1:$BV$10,[1]Data4!$BV$11:$BV$83</definedName>
    <definedName name="A125173518T">[1]Data4!$CB$1:$CB$10,[1]Data4!$CB$11:$CB$83</definedName>
    <definedName name="A125173522J">[1]Data4!$CE$1:$CE$10,[1]Data4!$CE$11:$CE$83</definedName>
    <definedName name="A125173526T">[1]Data4!$CZ$1:$CZ$10,[1]Data4!$CZ$11:$CZ$83</definedName>
    <definedName name="A125173530J">[1]Data4!$AX$1:$AX$10,[1]Data4!$AX$11:$AX$83</definedName>
    <definedName name="A125173534T">[1]Data4!$BG$1:$BG$10,[1]Data4!$BG$11:$BG$83</definedName>
    <definedName name="A125173538A">[1]Data4!$AF$1:$AF$10,[1]Data4!$AF$11:$AF$83</definedName>
    <definedName name="A125173542T">[1]Data4!$AL$1:$AL$10,[1]Data4!$AL$11:$AL$83</definedName>
    <definedName name="A125173546A">[1]Data4!$AO$1:$AO$10,[1]Data4!$AO$11:$AO$83</definedName>
    <definedName name="A125173550T">[1]Data4!$BD$1:$BD$10,[1]Data4!$BD$11:$BD$83</definedName>
    <definedName name="A125173554A">[1]Data4!$CN$1:$CN$10,[1]Data4!$CN$11:$CN$83</definedName>
    <definedName name="A125173558K">[1]Data4!$CQ$1:$CQ$10,[1]Data4!$CQ$11:$CQ$83</definedName>
    <definedName name="A125173562A">[1]Data4!$BJ$1:$BJ$10,[1]Data4!$BJ$11:$BJ$83</definedName>
    <definedName name="A125173566K">[1]Data4!$CH$1:$CH$10,[1]Data4!$CH$11:$CH$83</definedName>
    <definedName name="A125173570A">[1]Data4!$DC$1:$DC$10,[1]Data4!$DC$11:$DC$83</definedName>
    <definedName name="A125173574K">[1]Data4!$EP$1:$EP$10,[1]Data4!$EP$11:$EP$83</definedName>
    <definedName name="A125173578V">[1]Data4!$FK$1:$FK$10,[1]Data4!$FK$11:$FK$83</definedName>
    <definedName name="A125173582K">[1]Data4!$FT$1:$FT$10,[1]Data4!$FT$11:$FT$83</definedName>
    <definedName name="A125173586V">[1]Data4!$ES$1:$ES$10,[1]Data4!$ES$11:$ES$83</definedName>
    <definedName name="A125173590K">[1]Data4!$EY$1:$EY$10,[1]Data4!$EY$11:$EY$83</definedName>
    <definedName name="A125173594V">[1]Data4!$EA$1:$EA$10,[1]Data4!$EA$11:$EA$83</definedName>
    <definedName name="A125173598C">[1]Data4!$EM$1:$EM$10,[1]Data4!$EM$11:$EM$83</definedName>
    <definedName name="A125173602J">[1]Data4!$FW$1:$FW$10,[1]Data4!$FW$11:$FW$83</definedName>
    <definedName name="A125173606T">[1]Data4!$DI$1:$DI$10,[1]Data4!$DI$11:$DI$83</definedName>
    <definedName name="A125173610J">[1]Data4!$DR$1:$DR$10,[1]Data4!$DR$11:$DR$83</definedName>
    <definedName name="A125173614T">[1]Data4!$DU$1:$DU$10,[1]Data4!$DU$11:$DU$83</definedName>
    <definedName name="A125173618A">[1]Data4!$EV$1:$EV$10,[1]Data4!$EV$11:$EV$83</definedName>
    <definedName name="A125173622T">[1]Data4!$FB$1:$FB$10,[1]Data4!$FB$11:$FB$83</definedName>
    <definedName name="A125173626A">[1]Data4!$FE$1:$FE$10,[1]Data4!$FE$11:$FE$83</definedName>
    <definedName name="A125173630T">[1]Data4!$FZ$1:$FZ$10,[1]Data4!$FZ$11:$FZ$83</definedName>
    <definedName name="A125173634A">[1]Data4!$DX$1:$DX$10,[1]Data4!$DX$11:$DX$83</definedName>
    <definedName name="A125173638K">[1]Data4!$EG$1:$EG$10,[1]Data4!$EG$11:$EG$83</definedName>
    <definedName name="A125173642A">[1]Data4!$DF$1:$DF$10,[1]Data4!$DF$11:$DF$83</definedName>
    <definedName name="A125173646K">[1]Data4!$DL$1:$DL$10,[1]Data4!$DL$11:$DL$83</definedName>
    <definedName name="A125173650A">[1]Data4!$DO$1:$DO$10,[1]Data4!$DO$11:$DO$83</definedName>
    <definedName name="A125173654K">[1]Data4!$ED$1:$ED$10,[1]Data4!$ED$11:$ED$83</definedName>
    <definedName name="A125173658V">[1]Data4!$FN$1:$FN$10,[1]Data4!$FN$11:$FN$83</definedName>
    <definedName name="A125173662K">[1]Data4!$FQ$1:$FQ$10,[1]Data4!$FQ$11:$FQ$83</definedName>
    <definedName name="A125173666V">[1]Data4!$EJ$1:$EJ$10,[1]Data4!$EJ$11:$EJ$83</definedName>
    <definedName name="A125173670K">[1]Data4!$FH$1:$FH$10,[1]Data4!$FH$11:$FH$83</definedName>
    <definedName name="A125173674V">[1]Data4!$GC$1:$GC$10,[1]Data4!$GC$11:$GC$83</definedName>
    <definedName name="A125173678C">[1]Data4!$HP$1:$HP$10,[1]Data4!$HP$11:$HP$83</definedName>
    <definedName name="A125173682V">[1]Data4!$IK$1:$IK$10,[1]Data4!$IK$11:$IK$83</definedName>
    <definedName name="A125173686C">[1]Data5!$D$1:$D$10,[1]Data5!$D$11:$D$83</definedName>
    <definedName name="A125173690V">[1]Data4!$HS$1:$HS$10,[1]Data4!$HS$11:$HS$83</definedName>
    <definedName name="A125173694C">[1]Data4!$HY$1:$HY$10,[1]Data4!$HY$11:$HY$83</definedName>
    <definedName name="A125173698L">[1]Data4!$HA$1:$HA$10,[1]Data4!$HA$11:$HA$83</definedName>
    <definedName name="A125173702T">[1]Data4!$HM$1:$HM$10,[1]Data4!$HM$11:$HM$83</definedName>
    <definedName name="A125173706A">[1]Data5!$G$1:$G$10,[1]Data5!$G$11:$G$83</definedName>
    <definedName name="A125173710T">[1]Data4!$GI$1:$GI$10,[1]Data4!$GI$11:$GI$83</definedName>
    <definedName name="A125173714A">[1]Data4!$GR$1:$GR$10,[1]Data4!$GR$11:$GR$83</definedName>
    <definedName name="A125173718K">[1]Data4!$GU$1:$GU$10,[1]Data4!$GU$11:$GU$83</definedName>
    <definedName name="A125173722A">[1]Data4!$HV$1:$HV$10,[1]Data4!$HV$11:$HV$83</definedName>
    <definedName name="A125173726K">[1]Data4!$IB$1:$IB$10,[1]Data4!$IB$11:$IB$83</definedName>
    <definedName name="A125173730A">[1]Data4!$IE$1:$IE$10,[1]Data4!$IE$11:$IE$83</definedName>
    <definedName name="A125173734K">[1]Data5!$J$1:$J$10,[1]Data5!$J$11:$J$83</definedName>
    <definedName name="A125173738V">[1]Data4!$GX$1:$GX$10,[1]Data4!$GX$11:$GX$83</definedName>
    <definedName name="A125173742K">[1]Data4!$HG$1:$HG$10,[1]Data4!$HG$11:$HG$83</definedName>
    <definedName name="A125173746V">[1]Data4!$GF$1:$GF$10,[1]Data4!$GF$11:$GF$83</definedName>
    <definedName name="A125173750K">[1]Data4!$GL$1:$GL$10,[1]Data4!$GL$11:$GL$83</definedName>
    <definedName name="A125173754V">[1]Data4!$GO$1:$GO$10,[1]Data4!$GO$11:$GO$83</definedName>
    <definedName name="A125173758C">[1]Data4!$HD$1:$HD$10,[1]Data4!$HD$11:$HD$83</definedName>
    <definedName name="A125173762V">[1]Data4!$IN$1:$IN$10,[1]Data4!$IN$11:$IN$83</definedName>
    <definedName name="A125173766C">[1]Data4!$IQ$1:$IQ$10,[1]Data4!$IQ$11:$IQ$83</definedName>
    <definedName name="A125173770V">[1]Data4!$HJ$1:$HJ$10,[1]Data4!$HJ$11:$HJ$83</definedName>
    <definedName name="A125173774C">[1]Data4!$IH$1:$IH$10,[1]Data4!$IH$11:$IH$83</definedName>
    <definedName name="A125173778L">[1]Data5!$M$1:$M$10,[1]Data5!$M$11:$M$83</definedName>
    <definedName name="A125173782C">[1]Data3!$F$1:$F$10,[1]Data3!$F$11:$F$83</definedName>
    <definedName name="A125173786L">[1]Data3!$AA$1:$AA$10,[1]Data3!$AA$11:$AA$83</definedName>
    <definedName name="A125173790C">[1]Data3!$AJ$1:$AJ$10,[1]Data3!$AJ$11:$AJ$83</definedName>
    <definedName name="A125173794L">[1]Data3!$I$1:$I$10,[1]Data3!$I$11:$I$83</definedName>
    <definedName name="A125173798W">[1]Data3!$O$1:$O$10,[1]Data3!$O$11:$O$83</definedName>
    <definedName name="A125173802A">[1]Data2!$IG$1:$IG$10,[1]Data2!$IG$11:$IG$83</definedName>
    <definedName name="A125173806K">[1]Data3!$C$1:$C$10,[1]Data3!$C$11:$C$83</definedName>
    <definedName name="A125173810A">[1]Data3!$AM$1:$AM$10,[1]Data3!$AM$11:$AM$83</definedName>
    <definedName name="A125173814K">[1]Data2!$HO$1:$HO$10,[1]Data2!$HO$11:$HO$83</definedName>
    <definedName name="A125173818V">[1]Data2!$HX$1:$HX$10,[1]Data2!$HX$11:$HX$83</definedName>
    <definedName name="A125173822K">[1]Data2!$IA$1:$IA$10,[1]Data2!$IA$11:$IA$83</definedName>
    <definedName name="A125173826V">[1]Data3!$L$1:$L$10,[1]Data3!$L$11:$L$83</definedName>
    <definedName name="A125173830K">[1]Data3!$R$1:$R$10,[1]Data3!$R$11:$R$83</definedName>
    <definedName name="A125173834V">[1]Data3!$U$1:$U$10,[1]Data3!$U$11:$U$83</definedName>
    <definedName name="A125173838C">[1]Data3!$AP$1:$AP$10,[1]Data3!$AP$11:$AP$83</definedName>
    <definedName name="A125173842V">[1]Data2!$ID$1:$ID$10,[1]Data2!$ID$11:$ID$83</definedName>
    <definedName name="A125173846C">[1]Data2!$IM$1:$IM$10,[1]Data2!$IM$11:$IM$83</definedName>
    <definedName name="A125173850V">[1]Data2!$HL$1:$HL$10,[1]Data2!$HL$11:$HL$83</definedName>
    <definedName name="A125173854C">[1]Data2!$HR$1:$HR$10,[1]Data2!$HR$11:$HR$83</definedName>
    <definedName name="A125173858L">[1]Data2!$HU$1:$HU$10,[1]Data2!$HU$11:$HU$83</definedName>
    <definedName name="A125173862C">[1]Data2!$IJ$1:$IJ$10,[1]Data2!$IJ$11:$IJ$83</definedName>
    <definedName name="A125173866L">[1]Data3!$AD$1:$AD$10,[1]Data3!$AD$11:$AD$83</definedName>
    <definedName name="A125173870C">[1]Data3!$AG$1:$AG$10,[1]Data3!$AG$11:$AG$83</definedName>
    <definedName name="A125173874L">[1]Data2!$IP$1:$IP$10,[1]Data2!$IP$11:$IP$83</definedName>
    <definedName name="A125173878W">[1]Data3!$X$1:$X$10,[1]Data3!$X$11:$X$83</definedName>
    <definedName name="A125173882L">[1]Data3!$AS$1:$AS$10,[1]Data3!$AS$11:$AS$83</definedName>
    <definedName name="A125173886W">[1]Data3!$FF$1:$FF$10,[1]Data3!$FF$11:$FF$83</definedName>
    <definedName name="A125173890L">[1]Data3!$GA$1:$GA$10,[1]Data3!$GA$11:$GA$83</definedName>
    <definedName name="A125173894W">[1]Data3!$GJ$1:$GJ$10,[1]Data3!$GJ$11:$GJ$83</definedName>
    <definedName name="A125173898F">[1]Data3!$FI$1:$FI$10,[1]Data3!$FI$11:$FI$83</definedName>
    <definedName name="A125173902K">[1]Data3!$FO$1:$FO$10,[1]Data3!$FO$11:$FO$83</definedName>
    <definedName name="A125173906V">[1]Data3!$EQ$1:$EQ$10,[1]Data3!$EQ$11:$EQ$83</definedName>
    <definedName name="A125173910K">[1]Data3!$FC$1:$FC$10,[1]Data3!$FC$11:$FC$83</definedName>
    <definedName name="A125173914V">[1]Data3!$GM$1:$GM$10,[1]Data3!$GM$11:$GM$83</definedName>
    <definedName name="A125173918C">[1]Data3!$DY$1:$DY$10,[1]Data3!$DY$11:$DY$83</definedName>
    <definedName name="A125173922V">[1]Data3!$EH$1:$EH$10,[1]Data3!$EH$11:$EH$83</definedName>
    <definedName name="A125173926C">[1]Data3!$EK$1:$EK$10,[1]Data3!$EK$11:$EK$83</definedName>
    <definedName name="A125173930V">[1]Data3!$FL$1:$FL$10,[1]Data3!$FL$11:$FL$83</definedName>
    <definedName name="A125173934C">[1]Data3!$FR$1:$FR$10,[1]Data3!$FR$11:$FR$83</definedName>
    <definedName name="A125173938L">[1]Data3!$FU$1:$FU$10,[1]Data3!$FU$11:$FU$83</definedName>
    <definedName name="A125173942C">[1]Data3!$GP$1:$GP$10,[1]Data3!$GP$11:$GP$83</definedName>
    <definedName name="A125173946L">[1]Data3!$EN$1:$EN$10,[1]Data3!$EN$11:$EN$83</definedName>
    <definedName name="A125173950C">[1]Data3!$EW$1:$EW$10,[1]Data3!$EW$11:$EW$83</definedName>
    <definedName name="A125173954L">[1]Data3!$DV$1:$DV$10,[1]Data3!$DV$11:$DV$83</definedName>
    <definedName name="A125173958W">[1]Data3!$EB$1:$EB$10,[1]Data3!$EB$11:$EB$83</definedName>
    <definedName name="A125173962L">[1]Data3!$EE$1:$EE$10,[1]Data3!$EE$11:$EE$83</definedName>
    <definedName name="A125173966W">[1]Data3!$ET$1:$ET$10,[1]Data3!$ET$11:$ET$83</definedName>
    <definedName name="A125173970L">[1]Data3!$GD$1:$GD$10,[1]Data3!$GD$11:$GD$83</definedName>
    <definedName name="A125173974W">[1]Data3!$GG$1:$GG$10,[1]Data3!$GG$11:$GG$83</definedName>
    <definedName name="A125173978F">[1]Data3!$EZ$1:$EZ$10,[1]Data3!$EZ$11:$EZ$83</definedName>
    <definedName name="A125173982W">[1]Data3!$FX$1:$FX$10,[1]Data3!$FX$11:$FX$83</definedName>
    <definedName name="A125173986F">[1]Data3!$GS$1:$GS$10,[1]Data3!$GS$11:$GS$83</definedName>
    <definedName name="A125173990W">[1]Data3!$IF$1:$IF$10,[1]Data3!$IF$11:$IF$83</definedName>
    <definedName name="A125173994F">[1]Data4!$K$1:$K$10,[1]Data4!$K$11:$K$83</definedName>
    <definedName name="A125173998R">[1]Data4!$T$1:$T$10,[1]Data4!$T$11:$T$83</definedName>
    <definedName name="A125174002W">[1]Data3!$II$1:$II$10,[1]Data3!$II$11:$II$83</definedName>
    <definedName name="A125174006F">[1]Data3!$IO$1:$IO$10,[1]Data3!$IO$11:$IO$83</definedName>
    <definedName name="A125174010W">[1]Data3!$HQ$1:$HQ$10,[1]Data3!$HQ$11:$HQ$83</definedName>
    <definedName name="A125174014F">[1]Data3!$IC$1:$IC$10,[1]Data3!$IC$11:$IC$83</definedName>
    <definedName name="A125174018R">[1]Data4!$W$1:$W$10,[1]Data4!$W$11:$W$83</definedName>
    <definedName name="A125174022F">[1]Data3!$GY$1:$GY$10,[1]Data3!$GY$11:$GY$83</definedName>
    <definedName name="A125174026R">[1]Data3!$HH$1:$HH$10,[1]Data3!$HH$11:$HH$83</definedName>
    <definedName name="A125174030F">[1]Data3!$HK$1:$HK$10,[1]Data3!$HK$11:$HK$83</definedName>
    <definedName name="A125174034R">[1]Data3!$IL$1:$IL$10,[1]Data3!$IL$11:$IL$83</definedName>
    <definedName name="A125174038X">[1]Data4!$B$1:$B$10,[1]Data4!$B$11:$B$83</definedName>
    <definedName name="A125174042R">[1]Data4!$E$1:$E$10,[1]Data4!$E$11:$E$83</definedName>
    <definedName name="A125174046X">[1]Data4!$Z$1:$Z$10,[1]Data4!$Z$11:$Z$83</definedName>
    <definedName name="A125174050R">[1]Data3!$HN$1:$HN$10,[1]Data3!$HN$11:$HN$83</definedName>
    <definedName name="A125174054X">[1]Data3!$HW$1:$HW$10,[1]Data3!$HW$11:$HW$83</definedName>
    <definedName name="A125174058J">[1]Data3!$GV$1:$GV$10,[1]Data3!$GV$11:$GV$83</definedName>
    <definedName name="A125174062X">[1]Data3!$HB$1:$HB$10,[1]Data3!$HB$11:$HB$83</definedName>
    <definedName name="A125174066J">[1]Data3!$HE$1:$HE$10,[1]Data3!$HE$11:$HE$83</definedName>
    <definedName name="A125174070X">[1]Data3!$HT$1:$HT$10,[1]Data3!$HT$11:$HT$83</definedName>
    <definedName name="A125174074J">[1]Data4!$N$1:$N$10,[1]Data4!$N$11:$N$83</definedName>
    <definedName name="A125174078T">[1]Data4!$Q$1:$Q$10,[1]Data4!$Q$11:$Q$83</definedName>
    <definedName name="A125174082J">[1]Data3!$HZ$1:$HZ$10,[1]Data3!$HZ$11:$HZ$83</definedName>
    <definedName name="A125174086T">[1]Data4!$H$1:$H$10,[1]Data4!$H$11:$H$83</definedName>
    <definedName name="A125174090J">[1]Data4!$AC$1:$AC$10,[1]Data4!$AC$11:$AC$83</definedName>
    <definedName name="A125174094T">[1]Data1!$GL$1:$GL$10,[1]Data1!$GL$11:$GL$83</definedName>
    <definedName name="A125174098A">[1]Data1!$HG$1:$HG$10,[1]Data1!$HG$11:$HG$83</definedName>
    <definedName name="A125174102F">[1]Data1!$HP$1:$HP$10,[1]Data1!$HP$11:$HP$83</definedName>
    <definedName name="A125174106R">[1]Data1!$GO$1:$GO$10,[1]Data1!$GO$11:$GO$83</definedName>
    <definedName name="A125174110F">[1]Data1!$GU$1:$GU$10,[1]Data1!$GU$11:$GU$83</definedName>
    <definedName name="A125174114R">[1]Data1!$FW$1:$FW$10,[1]Data1!$FW$11:$FW$83</definedName>
    <definedName name="A125174118X">[1]Data1!$GI$1:$GI$10,[1]Data1!$GI$11:$GI$83</definedName>
    <definedName name="A125174122R">[1]Data1!$HS$1:$HS$10,[1]Data1!$HS$11:$HS$83</definedName>
    <definedName name="A125174126X">[1]Data1!$FE$1:$FE$10,[1]Data1!$FE$11:$FE$83</definedName>
    <definedName name="A125174130R">[1]Data1!$FN$1:$FN$10,[1]Data1!$FN$11:$FN$83</definedName>
    <definedName name="A125174134X">[1]Data1!$FQ$1:$FQ$10,[1]Data1!$FQ$11:$FQ$83</definedName>
    <definedName name="A125174138J">[1]Data1!$GR$1:$GR$10,[1]Data1!$GR$11:$GR$83</definedName>
    <definedName name="A125174142X">[1]Data1!$GX$1:$GX$10,[1]Data1!$GX$11:$GX$83</definedName>
    <definedName name="A125174146J">[1]Data1!$HA$1:$HA$10,[1]Data1!$HA$11:$HA$83</definedName>
    <definedName name="A125174150X">[1]Data1!$HV$1:$HV$10,[1]Data1!$HV$11:$HV$83</definedName>
    <definedName name="A125174154J">[1]Data1!$FT$1:$FT$10,[1]Data1!$FT$11:$FT$83</definedName>
    <definedName name="A125174158T">[1]Data1!$GC$1:$GC$10,[1]Data1!$GC$11:$GC$83</definedName>
    <definedName name="A125174162J">[1]Data1!$FB$1:$FB$10,[1]Data1!$FB$11:$FB$83</definedName>
    <definedName name="A125174166T">[1]Data1!$FH$1:$FH$10,[1]Data1!$FH$11:$FH$83</definedName>
    <definedName name="A125174170J">[1]Data1!$FK$1:$FK$10,[1]Data1!$FK$11:$FK$83</definedName>
    <definedName name="A125174174T">[1]Data1!$FZ$1:$FZ$10,[1]Data1!$FZ$11:$FZ$83</definedName>
    <definedName name="A125174178A">[1]Data1!$HJ$1:$HJ$10,[1]Data1!$HJ$11:$HJ$83</definedName>
    <definedName name="A125174182T">[1]Data1!$HM$1:$HM$10,[1]Data1!$HM$11:$HM$83</definedName>
    <definedName name="A125174186A">[1]Data1!$GF$1:$GF$10,[1]Data1!$GF$11:$GF$83</definedName>
    <definedName name="A125174190T">[1]Data1!$HD$1:$HD$10,[1]Data1!$HD$11:$HD$83</definedName>
    <definedName name="A125174194A">[1]Data1!$HY$1:$HY$10,[1]Data1!$HY$11:$HY$83</definedName>
    <definedName name="A125175030X">[1]Data2!$FV$1:$FV$10,[1]Data2!$FV$11:$FV$83</definedName>
    <definedName name="A125175034J">[1]Data2!$GQ$1:$GQ$10,[1]Data2!$GQ$11:$GQ$83</definedName>
    <definedName name="A125175038T">[1]Data2!$GZ$1:$GZ$10,[1]Data2!$GZ$11:$GZ$83</definedName>
    <definedName name="A125175042J">[1]Data2!$FY$1:$FY$10,[1]Data2!$FY$11:$FY$83</definedName>
    <definedName name="A125175046T">[1]Data2!$GE$1:$GE$10,[1]Data2!$GE$11:$GE$83</definedName>
    <definedName name="A125175050J">[1]Data2!$FG$1:$FG$10,[1]Data2!$FG$11:$FG$83</definedName>
    <definedName name="A125175054T">[1]Data2!$FS$1:$FS$10,[1]Data2!$FS$11:$FS$83</definedName>
    <definedName name="A125175058A">[1]Data2!$HC$1:$HC$10,[1]Data2!$HC$11:$HC$83</definedName>
    <definedName name="A125175062T">[1]Data2!$EO$1:$EO$10,[1]Data2!$EO$11:$EO$83</definedName>
    <definedName name="A125175066A">[1]Data2!$EX$1:$EX$10,[1]Data2!$EX$11:$EX$83</definedName>
    <definedName name="A125175070T">[1]Data2!$FA$1:$FA$10,[1]Data2!$FA$11:$FA$83</definedName>
    <definedName name="A125175074A">[1]Data2!$GB$1:$GB$10,[1]Data2!$GB$11:$GB$83</definedName>
    <definedName name="A125175078K">[1]Data2!$GH$1:$GH$10,[1]Data2!$GH$11:$GH$83</definedName>
    <definedName name="A125175082A">[1]Data2!$GK$1:$GK$10,[1]Data2!$GK$11:$GK$83</definedName>
    <definedName name="A125175086K">[1]Data2!$HF$1:$HF$10,[1]Data2!$HF$11:$HF$83</definedName>
    <definedName name="A125175090A">[1]Data2!$FD$1:$FD$10,[1]Data2!$FD$11:$FD$83</definedName>
    <definedName name="A125175094K">[1]Data2!$FM$1:$FM$10,[1]Data2!$FM$11:$FM$83</definedName>
    <definedName name="A125175098V">[1]Data2!$EL$1:$EL$10,[1]Data2!$EL$11:$EL$83</definedName>
    <definedName name="A125175102X">[1]Data2!$ER$1:$ER$10,[1]Data2!$ER$11:$ER$83</definedName>
    <definedName name="A125175106J">[1]Data2!$EU$1:$EU$10,[1]Data2!$EU$11:$EU$83</definedName>
    <definedName name="A125175110X">[1]Data2!$FJ$1:$FJ$10,[1]Data2!$FJ$11:$FJ$83</definedName>
    <definedName name="A125175114J">[1]Data2!$GT$1:$GT$10,[1]Data2!$GT$11:$GT$83</definedName>
    <definedName name="A125175118T">[1]Data2!$GW$1:$GW$10,[1]Data2!$GW$11:$GW$83</definedName>
    <definedName name="A125175122J">[1]Data2!$FP$1:$FP$10,[1]Data2!$FP$11:$FP$83</definedName>
    <definedName name="A125175126T">[1]Data2!$GN$1:$GN$10,[1]Data2!$GN$11:$GN$83</definedName>
    <definedName name="A125175130J">[1]Data2!$HI$1:$HI$10,[1]Data2!$HI$11:$HI$83</definedName>
    <definedName name="A125175966J">[1]Data1!$DL$1:$DL$10,[1]Data1!$DL$11:$DL$83</definedName>
    <definedName name="A125175970X">[1]Data1!$EG$1:$EG$10,[1]Data1!$EG$11:$EG$83</definedName>
    <definedName name="A125175974J">[1]Data1!$EP$1:$EP$10,[1]Data1!$EP$11:$EP$83</definedName>
    <definedName name="A125175978T">[1]Data1!$DO$1:$DO$10,[1]Data1!$DO$11:$DO$83</definedName>
    <definedName name="A125175982J">[1]Data1!$DU$1:$DU$10,[1]Data1!$DU$11:$DU$83</definedName>
    <definedName name="A125175986T">[1]Data1!$CW$1:$CW$10,[1]Data1!$CW$11:$CW$83</definedName>
    <definedName name="A125175990J">[1]Data1!$DI$1:$DI$10,[1]Data1!$DI$11:$DI$83</definedName>
    <definedName name="A125175994T">[1]Data1!$ES$1:$ES$10,[1]Data1!$ES$11:$ES$83</definedName>
    <definedName name="A125175998A">[1]Data1!$CE$1:$CE$10,[1]Data1!$CE$11:$CE$83</definedName>
    <definedName name="A125176002J">[1]Data1!$CN$1:$CN$10,[1]Data1!$CN$11:$CN$83</definedName>
    <definedName name="A125176006T">[1]Data1!$CQ$1:$CQ$10,[1]Data1!$CQ$11:$CQ$83</definedName>
    <definedName name="A125176010J">[1]Data1!$DR$1:$DR$10,[1]Data1!$DR$11:$DR$83</definedName>
    <definedName name="A125176014T">[1]Data1!$DX$1:$DX$10,[1]Data1!$DX$11:$DX$83</definedName>
    <definedName name="A125176018A">[1]Data1!$EA$1:$EA$10,[1]Data1!$EA$11:$EA$83</definedName>
    <definedName name="A125176022T">[1]Data1!$EV$1:$EV$10,[1]Data1!$EV$11:$EV$83</definedName>
    <definedName name="A125176026A">[1]Data1!$CT$1:$CT$10,[1]Data1!$CT$11:$CT$83</definedName>
    <definedName name="A125176030T">[1]Data1!$DC$1:$DC$10,[1]Data1!$DC$11:$DC$83</definedName>
    <definedName name="A125176034A">[1]Data1!$CB$1:$CB$10,[1]Data1!$CB$11:$CB$83</definedName>
    <definedName name="A125176038K">[1]Data1!$CH$1:$CH$10,[1]Data1!$CH$11:$CH$83</definedName>
    <definedName name="A125176042A">[1]Data1!$CK$1:$CK$10,[1]Data1!$CK$11:$CK$83</definedName>
    <definedName name="A125176046K">[1]Data1!$CZ$1:$CZ$10,[1]Data1!$CZ$11:$CZ$83</definedName>
    <definedName name="A125176050A">[1]Data1!$EJ$1:$EJ$10,[1]Data1!$EJ$11:$EJ$83</definedName>
    <definedName name="A125176054K">[1]Data1!$EM$1:$EM$10,[1]Data1!$EM$11:$EM$83</definedName>
    <definedName name="A125176058V">[1]Data1!$DF$1:$DF$10,[1]Data1!$DF$11:$DF$83</definedName>
    <definedName name="A125176062K">[1]Data1!$ED$1:$ED$10,[1]Data1!$ED$11:$ED$83</definedName>
    <definedName name="A125176066V">[1]Data1!$EY$1:$EY$10,[1]Data1!$EY$11:$EY$83</definedName>
    <definedName name="A125176902R">[1]Data2!$V$1:$V$10,[1]Data2!$V$11:$V$83</definedName>
    <definedName name="A125176906X">[1]Data2!$AQ$1:$AQ$10,[1]Data2!$AQ$11:$AQ$83</definedName>
    <definedName name="A125176910R">[1]Data2!$AZ$1:$AZ$10,[1]Data2!$AZ$11:$AZ$83</definedName>
    <definedName name="A125176914X">[1]Data2!$Y$1:$Y$10,[1]Data2!$Y$11:$Y$83</definedName>
    <definedName name="A125176918J">[1]Data2!$AE$1:$AE$10,[1]Data2!$AE$11:$AE$83</definedName>
    <definedName name="A125176922X">[1]Data2!$G$1:$G$10,[1]Data2!$G$11:$G$83</definedName>
    <definedName name="A125176926J">[1]Data2!$S$1:$S$10,[1]Data2!$S$11:$S$83</definedName>
    <definedName name="A125176930X">[1]Data2!$BC$1:$BC$10,[1]Data2!$BC$11:$BC$83</definedName>
    <definedName name="A125176934J">[1]Data1!$IE$1:$IE$10,[1]Data1!$IE$11:$IE$83</definedName>
    <definedName name="A125176938T">[1]Data1!$IN$1:$IN$10,[1]Data1!$IN$11:$IN$83</definedName>
    <definedName name="A125176942J">[1]Data1!$IQ$1:$IQ$10,[1]Data1!$IQ$11:$IQ$83</definedName>
    <definedName name="A125176946T">[1]Data2!$AB$1:$AB$10,[1]Data2!$AB$11:$AB$83</definedName>
    <definedName name="A125176950J">[1]Data2!$AH$1:$AH$10,[1]Data2!$AH$11:$AH$83</definedName>
    <definedName name="A125176954T">[1]Data2!$AK$1:$AK$10,[1]Data2!$AK$11:$AK$83</definedName>
    <definedName name="A125176958A">[1]Data2!$BF$1:$BF$10,[1]Data2!$BF$11:$BF$83</definedName>
    <definedName name="A125176962T">[1]Data2!$D$1:$D$10,[1]Data2!$D$11:$D$83</definedName>
    <definedName name="A125176966A">[1]Data2!$M$1:$M$10,[1]Data2!$M$11:$M$83</definedName>
    <definedName name="A125176970T">[1]Data1!$IB$1:$IB$10,[1]Data1!$IB$11:$IB$83</definedName>
    <definedName name="A125176974A">[1]Data1!$IH$1:$IH$10,[1]Data1!$IH$11:$IH$83</definedName>
    <definedName name="A125176978K">[1]Data1!$IK$1:$IK$10,[1]Data1!$IK$11:$IK$83</definedName>
    <definedName name="A125176982A">[1]Data2!$J$1:$J$10,[1]Data2!$J$11:$J$83</definedName>
    <definedName name="A125176986K">[1]Data2!$AT$1:$AT$10,[1]Data2!$AT$11:$AT$83</definedName>
    <definedName name="A125176990A">[1]Data2!$AW$1:$AW$10,[1]Data2!$AW$11:$AW$83</definedName>
    <definedName name="A125176994K">[1]Data2!$P$1:$P$10,[1]Data2!$P$11:$P$83</definedName>
    <definedName name="A125176998V">[1]Data2!$AN$1:$AN$10,[1]Data2!$AN$11:$AN$83</definedName>
    <definedName name="A125177002A">[1]Data2!$BI$1:$BI$10,[1]Data2!$BI$11:$BI$83</definedName>
    <definedName name="A125177838A">[1]Data2!$CV$1:$CV$10,[1]Data2!$CV$11:$CV$83</definedName>
    <definedName name="A125177842T">[1]Data2!$DQ$1:$DQ$10,[1]Data2!$DQ$11:$DQ$83</definedName>
    <definedName name="A125177846A">[1]Data2!$DZ$1:$DZ$10,[1]Data2!$DZ$11:$DZ$83</definedName>
    <definedName name="A125177850T">[1]Data2!$CY$1:$CY$10,[1]Data2!$CY$11:$CY$83</definedName>
    <definedName name="A125177854A">[1]Data2!$DE$1:$DE$10,[1]Data2!$DE$11:$DE$83</definedName>
    <definedName name="A125177858K">[1]Data2!$CG$1:$CG$10,[1]Data2!$CG$11:$CG$83</definedName>
    <definedName name="A125177862A">[1]Data2!$CS$1:$CS$10,[1]Data2!$CS$11:$CS$83</definedName>
    <definedName name="A125177866K">[1]Data2!$EC$1:$EC$10,[1]Data2!$EC$11:$EC$83</definedName>
    <definedName name="A125177870A">[1]Data2!$BO$1:$BO$10,[1]Data2!$BO$11:$BO$83</definedName>
    <definedName name="A125177874K">[1]Data2!$BX$1:$BX$10,[1]Data2!$BX$11:$BX$83</definedName>
    <definedName name="A125177878V">[1]Data2!$CA$1:$CA$10,[1]Data2!$CA$11:$CA$83</definedName>
    <definedName name="A125177882K">[1]Data2!$DB$1:$DB$10,[1]Data2!$DB$11:$DB$83</definedName>
    <definedName name="A125177886V">[1]Data2!$DH$1:$DH$10,[1]Data2!$DH$11:$DH$83</definedName>
    <definedName name="A125177890K">[1]Data2!$DK$1:$DK$10,[1]Data2!$DK$11:$DK$83</definedName>
    <definedName name="A125177894V">[1]Data2!$EF$1:$EF$10,[1]Data2!$EF$11:$EF$83</definedName>
    <definedName name="A125177898C">[1]Data2!$CD$1:$CD$10,[1]Data2!$CD$11:$CD$83</definedName>
    <definedName name="A125177902J">[1]Data2!$CM$1:$CM$10,[1]Data2!$CM$11:$CM$83</definedName>
    <definedName name="A125177906T">[1]Data2!$BL$1:$BL$10,[1]Data2!$BL$11:$BL$83</definedName>
    <definedName name="A125177910J">[1]Data2!$BR$1:$BR$10,[1]Data2!$BR$11:$BR$83</definedName>
    <definedName name="A125177914T">[1]Data2!$BU$1:$BU$10,[1]Data2!$BU$11:$BU$83</definedName>
    <definedName name="A125177918A">[1]Data2!$CJ$1:$CJ$10,[1]Data2!$CJ$11:$CJ$83</definedName>
    <definedName name="A125177922T">[1]Data2!$DT$1:$DT$10,[1]Data2!$DT$11:$DT$83</definedName>
    <definedName name="A125177926A">[1]Data2!$DW$1:$DW$10,[1]Data2!$DW$11:$DW$83</definedName>
    <definedName name="A125177930T">[1]Data2!$CP$1:$CP$10,[1]Data2!$CP$11:$CP$83</definedName>
    <definedName name="A125177934A">[1]Data2!$DN$1:$DN$10,[1]Data2!$DN$11:$DN$83</definedName>
    <definedName name="A125177938K">[1]Data2!$EI$1:$EI$10,[1]Data2!$EI$11:$EI$83</definedName>
    <definedName name="A125178774V">[1]Data1!$AN$1:$AN$10,[1]Data1!$AN$11:$AN$83</definedName>
    <definedName name="A125178778C">[1]Data1!$BI$1:$BI$10,[1]Data1!$BI$11:$BI$83</definedName>
    <definedName name="A125178782V">[1]Data1!$BR$1:$BR$10,[1]Data1!$BR$11:$BR$83</definedName>
    <definedName name="A125178786C">[1]Data1!$AQ$1:$AQ$10,[1]Data1!$AQ$11:$AQ$83</definedName>
    <definedName name="A125178790V">[1]Data1!$AW$1:$AW$10,[1]Data1!$AW$11:$AW$83</definedName>
    <definedName name="A125178794C">[1]Data1!$Y$1:$Y$10,[1]Data1!$Y$11:$Y$83</definedName>
    <definedName name="A125178798L">[1]Data1!$AK$1:$AK$10,[1]Data1!$AK$11:$AK$83</definedName>
    <definedName name="A125178802T">[1]Data1!$BU$1:$BU$10,[1]Data1!$BU$11:$BU$83</definedName>
    <definedName name="A125178806A">[1]Data1!$G$1:$G$10,[1]Data1!$G$11:$G$83</definedName>
    <definedName name="A125178810T">[1]Data1!$P$1:$P$10,[1]Data1!$P$11:$P$83</definedName>
    <definedName name="A125178814A">[1]Data1!$S$1:$S$10,[1]Data1!$S$11:$S$83</definedName>
    <definedName name="A125178818K">[1]Data1!$AT$1:$AT$10,[1]Data1!$AT$11:$AT$83</definedName>
    <definedName name="A125178822A">[1]Data1!$AZ$1:$AZ$10,[1]Data1!$AZ$11:$AZ$83</definedName>
    <definedName name="A125178826K">[1]Data1!$BC$1:$BC$10,[1]Data1!$BC$11:$BC$83</definedName>
    <definedName name="A125178830A">[1]Data1!$BX$1:$BX$10,[1]Data1!$BX$11:$BX$83</definedName>
    <definedName name="A125178834K">[1]Data1!$V$1:$V$10,[1]Data1!$V$11:$V$83</definedName>
    <definedName name="A125178838V">[1]Data1!$AE$1:$AE$10,[1]Data1!$AE$11:$AE$83</definedName>
    <definedName name="A125178842K">[1]Data1!$D$1:$D$10,[1]Data1!$D$11:$D$83</definedName>
    <definedName name="A125178846V">[1]Data1!$J$1:$J$10,[1]Data1!$J$11:$J$83</definedName>
    <definedName name="A125178850K">[1]Data1!$M$1:$M$10,[1]Data1!$M$11:$M$83</definedName>
    <definedName name="A125178854V">[1]Data1!$AB$1:$AB$10,[1]Data1!$AB$11:$AB$83</definedName>
    <definedName name="A125178858C">[1]Data1!$BL$1:$BL$10,[1]Data1!$BL$11:$BL$83</definedName>
    <definedName name="A125178862V">[1]Data1!$BO$1:$BO$10,[1]Data1!$BO$11:$BO$83</definedName>
    <definedName name="A125178866C">[1]Data1!$AH$1:$AH$10,[1]Data1!$AH$11:$AH$83</definedName>
    <definedName name="A125178870V">[1]Data1!$BF$1:$BF$10,[1]Data1!$BF$11:$BF$83</definedName>
    <definedName name="A125178874C">[1]Data1!$CA$1:$CA$10,[1]Data1!$CA$11:$CA$83</definedName>
    <definedName name="A125178878L">[1]Data5!$BB$1:$BB$10,[1]Data5!$BB$11:$BB$83</definedName>
    <definedName name="A125178882C">[1]Data5!$BW$1:$BW$10,[1]Data5!$BW$11:$BW$83</definedName>
    <definedName name="A125178886L">[1]Data5!$CF$1:$CF$10,[1]Data5!$CF$11:$CF$83</definedName>
    <definedName name="A125178890C">[1]Data5!$BE$1:$BE$10,[1]Data5!$BE$11:$BE$83</definedName>
    <definedName name="A125178894L">[1]Data5!$BK$1:$BK$10,[1]Data5!$BK$11:$BK$83</definedName>
    <definedName name="A125178898W">[1]Data5!$AM$1:$AM$10,[1]Data5!$AM$11:$AM$83</definedName>
    <definedName name="A125178902A">[1]Data5!$AY$1:$AY$10,[1]Data5!$AY$11:$AY$83</definedName>
    <definedName name="A125178906K">[1]Data5!$CI$1:$CI$10,[1]Data5!$CI$11:$CI$83</definedName>
    <definedName name="A125178910A">[1]Data5!$U$1:$U$10,[1]Data5!$U$11:$U$83</definedName>
    <definedName name="A125178914K">[1]Data5!$AD$1:$AD$10,[1]Data5!$AD$11:$AD$83</definedName>
    <definedName name="A125178918V">[1]Data5!$AG$1:$AG$10,[1]Data5!$AG$11:$AG$83</definedName>
    <definedName name="A125178922K">[1]Data5!$BH$1:$BH$10,[1]Data5!$BH$11:$BH$83</definedName>
    <definedName name="A125178926V">[1]Data5!$BN$1:$BN$10,[1]Data5!$BN$11:$BN$83</definedName>
    <definedName name="A125178930K">[1]Data5!$BQ$1:$BQ$10,[1]Data5!$BQ$11:$BQ$83</definedName>
    <definedName name="A125178934V">[1]Data5!$CL$1:$CL$10,[1]Data5!$CL$11:$CL$83</definedName>
    <definedName name="A125178938C">[1]Data5!$AJ$1:$AJ$10,[1]Data5!$AJ$11:$AJ$83</definedName>
    <definedName name="A125178942V">[1]Data5!$AS$1:$AS$10,[1]Data5!$AS$11:$AS$83</definedName>
    <definedName name="A125178946C">[1]Data5!$R$1:$R$10,[1]Data5!$R$11:$R$83</definedName>
    <definedName name="A125178950V">[1]Data5!$X$1:$X$10,[1]Data5!$X$11:$X$83</definedName>
    <definedName name="A125178954C">[1]Data5!$AA$1:$AA$10,[1]Data5!$AA$11:$AA$83</definedName>
    <definedName name="A125178958L">[1]Data5!$AP$1:$AP$10,[1]Data5!$AP$11:$AP$83</definedName>
    <definedName name="A125178962C">[1]Data5!$BZ$1:$BZ$10,[1]Data5!$BZ$11:$BZ$83</definedName>
    <definedName name="A125178966L">[1]Data5!$CC$1:$CC$10,[1]Data5!$CC$11:$CC$83</definedName>
    <definedName name="A125178970C">[1]Data5!$AV$1:$AV$10,[1]Data5!$AV$11:$AV$83</definedName>
    <definedName name="A125178974L">[1]Data5!$BT$1:$BT$10,[1]Data5!$BT$11:$BT$83</definedName>
    <definedName name="A125178978W">[1]Data5!$CO$1:$CO$10,[1]Data5!$CO$11:$CO$83</definedName>
    <definedName name="A125178982L">[1]Data3!$CH$1:$CH$10,[1]Data3!$CH$11:$CH$83</definedName>
    <definedName name="A125178986W">[1]Data3!$DC$1:$DC$10,[1]Data3!$DC$11:$DC$83</definedName>
    <definedName name="A125178990L">[1]Data3!$DL$1:$DL$10,[1]Data3!$DL$11:$DL$83</definedName>
    <definedName name="A125178994W">[1]Data3!$CK$1:$CK$10,[1]Data3!$CK$11:$CK$83</definedName>
    <definedName name="A125178998F">[1]Data3!$CQ$1:$CQ$10,[1]Data3!$CQ$11:$CQ$83</definedName>
    <definedName name="A125179002L">[1]Data3!$BS$1:$BS$10,[1]Data3!$BS$11:$BS$83</definedName>
    <definedName name="A125179006W">[1]Data3!$CE$1:$CE$10,[1]Data3!$CE$11:$CE$83</definedName>
    <definedName name="A125179010L">[1]Data3!$DO$1:$DO$10,[1]Data3!$DO$11:$DO$83</definedName>
    <definedName name="A125179014W">[1]Data3!$BA$1:$BA$10,[1]Data3!$BA$11:$BA$83</definedName>
    <definedName name="A125179018F">[1]Data3!$BJ$1:$BJ$10,[1]Data3!$BJ$11:$BJ$83</definedName>
    <definedName name="A125179022W">[1]Data3!$BM$1:$BM$10,[1]Data3!$BM$11:$BM$83</definedName>
    <definedName name="A125179026F">[1]Data3!$CN$1:$CN$10,[1]Data3!$CN$11:$CN$83</definedName>
    <definedName name="A125179030W">[1]Data3!$CT$1:$CT$10,[1]Data3!$CT$11:$CT$83</definedName>
    <definedName name="A125179034F">[1]Data3!$CW$1:$CW$10,[1]Data3!$CW$11:$CW$83</definedName>
    <definedName name="A125179038R">[1]Data3!$DR$1:$DR$10,[1]Data3!$DR$11:$DR$83</definedName>
    <definedName name="A125179042F">[1]Data3!$BP$1:$BP$10,[1]Data3!$BP$11:$BP$83</definedName>
    <definedName name="A125179046R">[1]Data3!$BY$1:$BY$10,[1]Data3!$BY$11:$BY$83</definedName>
    <definedName name="A125179050F">[1]Data3!$AX$1:$AX$10,[1]Data3!$AX$11:$AX$83</definedName>
    <definedName name="A125179054R">[1]Data3!$BD$1:$BD$10,[1]Data3!$BD$11:$BD$83</definedName>
    <definedName name="A125179058X">[1]Data3!$BG$1:$BG$10,[1]Data3!$BG$11:$BG$83</definedName>
    <definedName name="A125179062R">[1]Data3!$BV$1:$BV$10,[1]Data3!$BV$11:$BV$83</definedName>
    <definedName name="A125179066X">[1]Data3!$DF$1:$DF$10,[1]Data3!$DF$11:$DF$83</definedName>
    <definedName name="A125179070R">[1]Data3!$DI$1:$DI$10,[1]Data3!$DI$11:$DI$83</definedName>
    <definedName name="A125179074X">[1]Data3!$CB$1:$CB$10,[1]Data3!$CB$11:$CB$83</definedName>
    <definedName name="A125179078J">[1]Data3!$CZ$1:$CZ$10,[1]Data3!$CZ$11:$CZ$83</definedName>
    <definedName name="A125179082X">[1]Data3!$DU$1:$DU$10,[1]Data3!$DU$11:$DU$83</definedName>
    <definedName name="A125179086J">[1]Data4!$BR$1:$BR$10,[1]Data4!$BR$11:$BR$83</definedName>
    <definedName name="A125179090X">[1]Data4!$CM$1:$CM$10,[1]Data4!$CM$11:$CM$83</definedName>
    <definedName name="A125179094J">[1]Data4!$CV$1:$CV$10,[1]Data4!$CV$11:$CV$83</definedName>
    <definedName name="A125179098T">[1]Data4!$BU$1:$BU$10,[1]Data4!$BU$11:$BU$83</definedName>
    <definedName name="A125179102W">[1]Data4!$CA$1:$CA$10,[1]Data4!$CA$11:$CA$83</definedName>
    <definedName name="A125179106F">[1]Data4!$BC$1:$BC$10,[1]Data4!$BC$11:$BC$83</definedName>
    <definedName name="A125179110W">[1]Data4!$BO$1:$BO$10,[1]Data4!$BO$11:$BO$83</definedName>
    <definedName name="A125179114F">[1]Data4!$CY$1:$CY$10,[1]Data4!$CY$11:$CY$83</definedName>
    <definedName name="A125179118R">[1]Data4!$AK$1:$AK$10,[1]Data4!$AK$11:$AK$83</definedName>
    <definedName name="A125179122F">[1]Data4!$AT$1:$AT$10,[1]Data4!$AT$11:$AT$83</definedName>
    <definedName name="A125179126R">[1]Data4!$AW$1:$AW$10,[1]Data4!$AW$11:$AW$83</definedName>
    <definedName name="A125179130F">[1]Data4!$BX$1:$BX$10,[1]Data4!$BX$11:$BX$83</definedName>
    <definedName name="A125179134R">[1]Data4!$CD$1:$CD$10,[1]Data4!$CD$11:$CD$83</definedName>
    <definedName name="A125179138X">[1]Data4!$CG$1:$CG$10,[1]Data4!$CG$11:$CG$83</definedName>
    <definedName name="A125179142R">[1]Data4!$DB$1:$DB$10,[1]Data4!$DB$11:$DB$83</definedName>
    <definedName name="A125179146X">[1]Data4!$AZ$1:$AZ$10,[1]Data4!$AZ$11:$AZ$83</definedName>
    <definedName name="A125179150R">[1]Data4!$BI$1:$BI$10,[1]Data4!$BI$11:$BI$83</definedName>
    <definedName name="A125179154X">[1]Data4!$AH$1:$AH$10,[1]Data4!$AH$11:$AH$83</definedName>
    <definedName name="A125179158J">[1]Data4!$AN$1:$AN$10,[1]Data4!$AN$11:$AN$83</definedName>
    <definedName name="A125179162X">[1]Data4!$AQ$1:$AQ$10,[1]Data4!$AQ$11:$AQ$83</definedName>
    <definedName name="A125179166J">[1]Data4!$BF$1:$BF$10,[1]Data4!$BF$11:$BF$83</definedName>
    <definedName name="A125179170X">[1]Data4!$CP$1:$CP$10,[1]Data4!$CP$11:$CP$83</definedName>
    <definedName name="A125179174J">[1]Data4!$CS$1:$CS$10,[1]Data4!$CS$11:$CS$83</definedName>
    <definedName name="A125179178T">[1]Data4!$BL$1:$BL$10,[1]Data4!$BL$11:$BL$83</definedName>
    <definedName name="A125179182J">[1]Data4!$CJ$1:$CJ$10,[1]Data4!$CJ$11:$CJ$83</definedName>
    <definedName name="A125179186T">[1]Data4!$DE$1:$DE$10,[1]Data4!$DE$11:$DE$83</definedName>
    <definedName name="A125179190J">[1]Data4!$ER$1:$ER$10,[1]Data4!$ER$11:$ER$83</definedName>
    <definedName name="A125179194T">[1]Data4!$FM$1:$FM$10,[1]Data4!$FM$11:$FM$83</definedName>
    <definedName name="A125179198A">[1]Data4!$FV$1:$FV$10,[1]Data4!$FV$11:$FV$83</definedName>
    <definedName name="A125179202F">[1]Data4!$EU$1:$EU$10,[1]Data4!$EU$11:$EU$83</definedName>
    <definedName name="A125179206R">[1]Data4!$FA$1:$FA$10,[1]Data4!$FA$11:$FA$83</definedName>
    <definedName name="A125179210F">[1]Data4!$EC$1:$EC$10,[1]Data4!$EC$11:$EC$83</definedName>
    <definedName name="A125179214R">[1]Data4!$EO$1:$EO$10,[1]Data4!$EO$11:$EO$83</definedName>
    <definedName name="A125179218X">[1]Data4!$FY$1:$FY$10,[1]Data4!$FY$11:$FY$83</definedName>
    <definedName name="A125179222R">[1]Data4!$DK$1:$DK$10,[1]Data4!$DK$11:$DK$83</definedName>
    <definedName name="A125179226X">[1]Data4!$DT$1:$DT$10,[1]Data4!$DT$11:$DT$83</definedName>
    <definedName name="A125179230R">[1]Data4!$DW$1:$DW$10,[1]Data4!$DW$11:$DW$83</definedName>
    <definedName name="A125179234X">[1]Data4!$EX$1:$EX$10,[1]Data4!$EX$11:$EX$83</definedName>
    <definedName name="A125179238J">[1]Data4!$FD$1:$FD$10,[1]Data4!$FD$11:$FD$83</definedName>
    <definedName name="A125179242X">[1]Data4!$FG$1:$FG$10,[1]Data4!$FG$11:$FG$83</definedName>
    <definedName name="A125179246J">[1]Data4!$GB$1:$GB$10,[1]Data4!$GB$11:$GB$83</definedName>
    <definedName name="A125179250X">[1]Data4!$DZ$1:$DZ$10,[1]Data4!$DZ$11:$DZ$83</definedName>
    <definedName name="A125179254J">[1]Data4!$EI$1:$EI$10,[1]Data4!$EI$11:$EI$83</definedName>
    <definedName name="A125179258T">[1]Data4!$DH$1:$DH$10,[1]Data4!$DH$11:$DH$83</definedName>
    <definedName name="A125179262J">[1]Data4!$DN$1:$DN$10,[1]Data4!$DN$11:$DN$83</definedName>
    <definedName name="A125179266T">[1]Data4!$DQ$1:$DQ$10,[1]Data4!$DQ$11:$DQ$83</definedName>
    <definedName name="A125179270J">[1]Data4!$EF$1:$EF$10,[1]Data4!$EF$11:$EF$83</definedName>
    <definedName name="A125179274T">[1]Data4!$FP$1:$FP$10,[1]Data4!$FP$11:$FP$83</definedName>
    <definedName name="A125179278A">[1]Data4!$FS$1:$FS$10,[1]Data4!$FS$11:$FS$83</definedName>
    <definedName name="A125179282T">[1]Data4!$EL$1:$EL$10,[1]Data4!$EL$11:$EL$83</definedName>
    <definedName name="A125179286A">[1]Data4!$FJ$1:$FJ$10,[1]Data4!$FJ$11:$FJ$83</definedName>
    <definedName name="A125179290T">[1]Data4!$GE$1:$GE$10,[1]Data4!$GE$11:$GE$83</definedName>
    <definedName name="A125179294A">[1]Data4!$HR$1:$HR$10,[1]Data4!$HR$11:$HR$83</definedName>
    <definedName name="A125179298K">[1]Data4!$IM$1:$IM$10,[1]Data4!$IM$11:$IM$83</definedName>
    <definedName name="A125179302R">[1]Data5!$F$1:$F$10,[1]Data5!$F$11:$F$83</definedName>
    <definedName name="A125179306X">[1]Data4!$HU$1:$HU$10,[1]Data4!$HU$11:$HU$83</definedName>
    <definedName name="A125179310R">[1]Data4!$IA$1:$IA$10,[1]Data4!$IA$11:$IA$83</definedName>
    <definedName name="A125179314X">[1]Data4!$HC$1:$HC$10,[1]Data4!$HC$11:$HC$83</definedName>
    <definedName name="A125179318J">[1]Data4!$HO$1:$HO$10,[1]Data4!$HO$11:$HO$83</definedName>
    <definedName name="A125179322X">[1]Data5!$I$1:$I$10,[1]Data5!$I$11:$I$83</definedName>
    <definedName name="A125179326J">[1]Data4!$GK$1:$GK$10,[1]Data4!$GK$11:$GK$83</definedName>
    <definedName name="A125179330X">[1]Data4!$GT$1:$GT$10,[1]Data4!$GT$11:$GT$83</definedName>
    <definedName name="A125179334J">[1]Data4!$GW$1:$GW$10,[1]Data4!$GW$11:$GW$83</definedName>
    <definedName name="A125179338T">[1]Data4!$HX$1:$HX$10,[1]Data4!$HX$11:$HX$83</definedName>
    <definedName name="A125179342J">[1]Data4!$ID$1:$ID$10,[1]Data4!$ID$11:$ID$83</definedName>
    <definedName name="A125179346T">[1]Data4!$IG$1:$IG$10,[1]Data4!$IG$11:$IG$83</definedName>
    <definedName name="A125179350J">[1]Data5!$L$1:$L$10,[1]Data5!$L$11:$L$83</definedName>
    <definedName name="A125179354T">[1]Data4!$GZ$1:$GZ$10,[1]Data4!$GZ$11:$GZ$83</definedName>
    <definedName name="A125179358A">[1]Data4!$HI$1:$HI$10,[1]Data4!$HI$11:$HI$83</definedName>
    <definedName name="A125179362T">[1]Data4!$GH$1:$GH$10,[1]Data4!$GH$11:$GH$83</definedName>
    <definedName name="A125179366A">[1]Data4!$GN$1:$GN$10,[1]Data4!$GN$11:$GN$83</definedName>
    <definedName name="A125179370T">[1]Data4!$GQ$1:$GQ$10,[1]Data4!$GQ$11:$GQ$83</definedName>
    <definedName name="A125179374A">[1]Data4!$HF$1:$HF$10,[1]Data4!$HF$11:$HF$83</definedName>
    <definedName name="A125179378K">[1]Data4!$IP$1:$IP$10,[1]Data4!$IP$11:$IP$83</definedName>
    <definedName name="A125179382A">[1]Data5!$C$1:$C$10,[1]Data5!$C$11:$C$83</definedName>
    <definedName name="A125179386K">[1]Data4!$HL$1:$HL$10,[1]Data4!$HL$11:$HL$83</definedName>
    <definedName name="A125179390A">[1]Data4!$IJ$1:$IJ$10,[1]Data4!$IJ$11:$IJ$83</definedName>
    <definedName name="A125179394K">[1]Data5!$O$1:$O$10,[1]Data5!$O$11:$O$83</definedName>
    <definedName name="A125179398V">[1]Data3!$H$1:$H$10,[1]Data3!$H$11:$H$83</definedName>
    <definedName name="A125179402X">[1]Data3!$AC$1:$AC$10,[1]Data3!$AC$11:$AC$83</definedName>
    <definedName name="A125179406J">[1]Data3!$AL$1:$AL$10,[1]Data3!$AL$11:$AL$83</definedName>
    <definedName name="A125179410X">[1]Data3!$K$1:$K$10,[1]Data3!$K$11:$K$83</definedName>
    <definedName name="A125179414J">[1]Data3!$Q$1:$Q$10,[1]Data3!$Q$11:$Q$83</definedName>
    <definedName name="A125179418T">[1]Data2!$II$1:$II$10,[1]Data2!$II$11:$II$83</definedName>
    <definedName name="A125179422J">[1]Data3!$E$1:$E$10,[1]Data3!$E$11:$E$83</definedName>
    <definedName name="A125179426T">[1]Data3!$AO$1:$AO$10,[1]Data3!$AO$11:$AO$83</definedName>
    <definedName name="A125179430J">[1]Data2!$HQ$1:$HQ$10,[1]Data2!$HQ$11:$HQ$83</definedName>
    <definedName name="A125179434T">[1]Data2!$HZ$1:$HZ$10,[1]Data2!$HZ$11:$HZ$83</definedName>
    <definedName name="A125179438A">[1]Data2!$IC$1:$IC$10,[1]Data2!$IC$11:$IC$83</definedName>
    <definedName name="A125179442T">[1]Data3!$N$1:$N$10,[1]Data3!$N$11:$N$83</definedName>
    <definedName name="A125179446A">[1]Data3!$T$1:$T$10,[1]Data3!$T$11:$T$83</definedName>
    <definedName name="A125179450T">[1]Data3!$W$1:$W$10,[1]Data3!$W$11:$W$83</definedName>
    <definedName name="A125179454A">[1]Data3!$AR$1:$AR$10,[1]Data3!$AR$11:$AR$83</definedName>
    <definedName name="A125179458K">[1]Data2!$IF$1:$IF$10,[1]Data2!$IF$11:$IF$83</definedName>
    <definedName name="A125179462A">[1]Data2!$IO$1:$IO$10,[1]Data2!$IO$11:$IO$83</definedName>
    <definedName name="A125179466K">[1]Data2!$HN$1:$HN$10,[1]Data2!$HN$11:$HN$83</definedName>
    <definedName name="A125179470A">[1]Data2!$HT$1:$HT$10,[1]Data2!$HT$11:$HT$83</definedName>
    <definedName name="A125179474K">[1]Data2!$HW$1:$HW$10,[1]Data2!$HW$11:$HW$83</definedName>
    <definedName name="A125179478V">[1]Data2!$IL$1:$IL$10,[1]Data2!$IL$11:$IL$83</definedName>
    <definedName name="A125179482K">[1]Data3!$AF$1:$AF$10,[1]Data3!$AF$11:$AF$83</definedName>
    <definedName name="A125179486V">[1]Data3!$AI$1:$AI$10,[1]Data3!$AI$11:$AI$83</definedName>
    <definedName name="A125179490K">[1]Data3!$B$1:$B$10,[1]Data3!$B$11:$B$83</definedName>
    <definedName name="A125179494V">[1]Data3!$Z$1:$Z$10,[1]Data3!$Z$11:$Z$83</definedName>
    <definedName name="A125179498C">[1]Data3!$AU$1:$AU$10,[1]Data3!$AU$11:$AU$83</definedName>
    <definedName name="A125179502J">[1]Data3!$FH$1:$FH$10,[1]Data3!$FH$11:$FH$83</definedName>
    <definedName name="A125179506T">[1]Data3!$GC$1:$GC$10,[1]Data3!$GC$11:$GC$83</definedName>
    <definedName name="A125179510J">[1]Data3!$GL$1:$GL$10,[1]Data3!$GL$11:$GL$83</definedName>
    <definedName name="A125179514T">[1]Data3!$FK$1:$FK$10,[1]Data3!$FK$11:$FK$83</definedName>
    <definedName name="A125179518A">[1]Data3!$FQ$1:$FQ$10,[1]Data3!$FQ$11:$FQ$83</definedName>
    <definedName name="A125179522T">[1]Data3!$ES$1:$ES$10,[1]Data3!$ES$11:$ES$83</definedName>
    <definedName name="A125179526A">[1]Data3!$FE$1:$FE$10,[1]Data3!$FE$11:$FE$83</definedName>
    <definedName name="A125179530T">[1]Data3!$GO$1:$GO$10,[1]Data3!$GO$11:$GO$83</definedName>
    <definedName name="A125179534A">[1]Data3!$EA$1:$EA$10,[1]Data3!$EA$11:$EA$83</definedName>
    <definedName name="A125179538K">[1]Data3!$EJ$1:$EJ$10,[1]Data3!$EJ$11:$EJ$83</definedName>
    <definedName name="A125179542A">[1]Data3!$EM$1:$EM$10,[1]Data3!$EM$11:$EM$83</definedName>
    <definedName name="A125179546K">[1]Data3!$FN$1:$FN$10,[1]Data3!$FN$11:$FN$83</definedName>
    <definedName name="A125179550A">[1]Data3!$FT$1:$FT$10,[1]Data3!$FT$11:$FT$83</definedName>
    <definedName name="A125179554K">[1]Data3!$FW$1:$FW$10,[1]Data3!$FW$11:$FW$83</definedName>
    <definedName name="A125179558V">[1]Data3!$GR$1:$GR$10,[1]Data3!$GR$11:$GR$83</definedName>
    <definedName name="A125179562K">[1]Data3!$EP$1:$EP$10,[1]Data3!$EP$11:$EP$83</definedName>
    <definedName name="A125179566V">[1]Data3!$EY$1:$EY$10,[1]Data3!$EY$11:$EY$83</definedName>
    <definedName name="A125179570K">[1]Data3!$DX$1:$DX$10,[1]Data3!$DX$11:$DX$83</definedName>
    <definedName name="A125179574V">[1]Data3!$ED$1:$ED$10,[1]Data3!$ED$11:$ED$83</definedName>
    <definedName name="A125179578C">[1]Data3!$EG$1:$EG$10,[1]Data3!$EG$11:$EG$83</definedName>
    <definedName name="A125179582V">[1]Data3!$EV$1:$EV$10,[1]Data3!$EV$11:$EV$83</definedName>
    <definedName name="A125179586C">[1]Data3!$GF$1:$GF$10,[1]Data3!$GF$11:$GF$83</definedName>
    <definedName name="A125179590V">[1]Data3!$GI$1:$GI$10,[1]Data3!$GI$11:$GI$83</definedName>
    <definedName name="A125179594C">[1]Data3!$FB$1:$FB$10,[1]Data3!$FB$11:$FB$83</definedName>
    <definedName name="A125179598L">[1]Data3!$FZ$1:$FZ$10,[1]Data3!$FZ$11:$FZ$83</definedName>
    <definedName name="A125179602T">[1]Data3!$GU$1:$GU$10,[1]Data3!$GU$11:$GU$83</definedName>
    <definedName name="A125179606A">[1]Data3!$IH$1:$IH$10,[1]Data3!$IH$11:$IH$83</definedName>
    <definedName name="A125179610T">[1]Data4!$M$1:$M$10,[1]Data4!$M$11:$M$83</definedName>
    <definedName name="A125179614A">[1]Data4!$V$1:$V$10,[1]Data4!$V$11:$V$83</definedName>
    <definedName name="A125179618K">[1]Data3!$IK$1:$IK$10,[1]Data3!$IK$11:$IK$83</definedName>
    <definedName name="A125179622A">[1]Data3!$IQ$1:$IQ$10,[1]Data3!$IQ$11:$IQ$83</definedName>
    <definedName name="A125179626K">[1]Data3!$HS$1:$HS$10,[1]Data3!$HS$11:$HS$83</definedName>
    <definedName name="A125179630A">[1]Data3!$IE$1:$IE$10,[1]Data3!$IE$11:$IE$83</definedName>
    <definedName name="A125179634K">[1]Data4!$Y$1:$Y$10,[1]Data4!$Y$11:$Y$83</definedName>
    <definedName name="A125179638V">[1]Data3!$HA$1:$HA$10,[1]Data3!$HA$11:$HA$83</definedName>
    <definedName name="A125179642K">[1]Data3!$HJ$1:$HJ$10,[1]Data3!$HJ$11:$HJ$83</definedName>
    <definedName name="A125179646V">[1]Data3!$HM$1:$HM$10,[1]Data3!$HM$11:$HM$83</definedName>
    <definedName name="A125179650K">[1]Data3!$IN$1:$IN$10,[1]Data3!$IN$11:$IN$83</definedName>
    <definedName name="A125179654V">[1]Data4!$D$1:$D$10,[1]Data4!$D$11:$D$83</definedName>
    <definedName name="A125179658C">[1]Data4!$G$1:$G$10,[1]Data4!$G$11:$G$83</definedName>
    <definedName name="A125179662V">[1]Data4!$AB$1:$AB$10,[1]Data4!$AB$11:$AB$83</definedName>
    <definedName name="A125179666C">[1]Data3!$HP$1:$HP$10,[1]Data3!$HP$11:$HP$83</definedName>
    <definedName name="A125179670V">[1]Data3!$HY$1:$HY$10,[1]Data3!$HY$11:$HY$83</definedName>
    <definedName name="A125179674C">[1]Data3!$GX$1:$GX$10,[1]Data3!$GX$11:$GX$83</definedName>
    <definedName name="A125179678L">[1]Data3!$HD$1:$HD$10,[1]Data3!$HD$11:$HD$83</definedName>
    <definedName name="A125179682C">[1]Data3!$HG$1:$HG$10,[1]Data3!$HG$11:$HG$83</definedName>
    <definedName name="A125179686L">[1]Data3!$HV$1:$HV$10,[1]Data3!$HV$11:$HV$83</definedName>
    <definedName name="A125179690C">[1]Data4!$P$1:$P$10,[1]Data4!$P$11:$P$83</definedName>
    <definedName name="A125179694L">[1]Data4!$S$1:$S$10,[1]Data4!$S$11:$S$83</definedName>
    <definedName name="A125179698W">[1]Data3!$IB$1:$IB$10,[1]Data3!$IB$11:$IB$83</definedName>
    <definedName name="A125179702A">[1]Data4!$J$1:$J$10,[1]Data4!$J$11:$J$83</definedName>
    <definedName name="A125179706K">[1]Data4!$AE$1:$AE$10,[1]Data4!$AE$11:$AE$83</definedName>
    <definedName name="A125179710A">[1]Data1!$GN$1:$GN$10,[1]Data1!$GN$11:$GN$83</definedName>
    <definedName name="A125179714K">[1]Data1!$HI$1:$HI$10,[1]Data1!$HI$11:$HI$83</definedName>
    <definedName name="A125179718V">[1]Data1!$HR$1:$HR$10,[1]Data1!$HR$11:$HR$83</definedName>
    <definedName name="A125179722K">[1]Data1!$GQ$1:$GQ$10,[1]Data1!$GQ$11:$GQ$83</definedName>
    <definedName name="A125179726V">[1]Data1!$GW$1:$GW$10,[1]Data1!$GW$11:$GW$83</definedName>
    <definedName name="A125179730K">[1]Data1!$FY$1:$FY$10,[1]Data1!$FY$11:$FY$83</definedName>
    <definedName name="A125179734V">[1]Data1!$GK$1:$GK$10,[1]Data1!$GK$11:$GK$83</definedName>
    <definedName name="A125179738C">[1]Data1!$HU$1:$HU$10,[1]Data1!$HU$11:$HU$83</definedName>
    <definedName name="A125179742V">[1]Data1!$FG$1:$FG$10,[1]Data1!$FG$11:$FG$83</definedName>
    <definedName name="A125179746C">[1]Data1!$FP$1:$FP$10,[1]Data1!$FP$11:$FP$83</definedName>
    <definedName name="A125179750V">[1]Data1!$FS$1:$FS$10,[1]Data1!$FS$11:$FS$83</definedName>
    <definedName name="A125179754C">[1]Data1!$GT$1:$GT$10,[1]Data1!$GT$11:$GT$83</definedName>
    <definedName name="A125179758L">[1]Data1!$GZ$1:$GZ$10,[1]Data1!$GZ$11:$GZ$83</definedName>
    <definedName name="A125179762C">[1]Data1!$HC$1:$HC$10,[1]Data1!$HC$11:$HC$83</definedName>
    <definedName name="A125179766L">[1]Data1!$HX$1:$HX$10,[1]Data1!$HX$11:$HX$83</definedName>
    <definedName name="A125179770C">[1]Data1!$FV$1:$FV$10,[1]Data1!$FV$11:$FV$83</definedName>
    <definedName name="A125179774L">[1]Data1!$GE$1:$GE$10,[1]Data1!$GE$11:$GE$83</definedName>
    <definedName name="A125179778W">[1]Data1!$FD$1:$FD$10,[1]Data1!$FD$11:$FD$83</definedName>
    <definedName name="A125179782L">[1]Data1!$FJ$1:$FJ$10,[1]Data1!$FJ$11:$FJ$83</definedName>
    <definedName name="A125179786W">[1]Data1!$FM$1:$FM$10,[1]Data1!$FM$11:$FM$83</definedName>
    <definedName name="A125179790L">[1]Data1!$GB$1:$GB$10,[1]Data1!$GB$11:$GB$83</definedName>
    <definedName name="A125179794W">[1]Data1!$HL$1:$HL$10,[1]Data1!$HL$11:$HL$83</definedName>
    <definedName name="A125179798F">[1]Data1!$HO$1:$HO$10,[1]Data1!$HO$11:$HO$83</definedName>
    <definedName name="A125179802K">[1]Data1!$GH$1:$GH$10,[1]Data1!$GH$11:$GH$83</definedName>
    <definedName name="A125179806V">[1]Data1!$HF$1:$HF$10,[1]Data1!$HF$11:$HF$83</definedName>
    <definedName name="A125179810K">[1]Data1!$IA$1:$IA$10,[1]Data1!$IA$11:$IA$83</definedName>
    <definedName name="A125180646T">[1]Data2!$FX$1:$FX$10,[1]Data2!$FX$11:$FX$83</definedName>
    <definedName name="A125180650J">[1]Data2!$GS$1:$GS$10,[1]Data2!$GS$11:$GS$83</definedName>
    <definedName name="A125180654T">[1]Data2!$HB$1:$HB$10,[1]Data2!$HB$11:$HB$83</definedName>
    <definedName name="A125180658A">[1]Data2!$GA$1:$GA$10,[1]Data2!$GA$11:$GA$83</definedName>
    <definedName name="A125180662T">[1]Data2!$GG$1:$GG$10,[1]Data2!$GG$11:$GG$83</definedName>
    <definedName name="A125180666A">[1]Data2!$FI$1:$FI$10,[1]Data2!$FI$11:$FI$83</definedName>
    <definedName name="A125180670T">[1]Data2!$FU$1:$FU$10,[1]Data2!$FU$11:$FU$83</definedName>
    <definedName name="A125180674A">[1]Data2!$HE$1:$HE$10,[1]Data2!$HE$11:$HE$83</definedName>
    <definedName name="A125180678K">[1]Data2!$EQ$1:$EQ$10,[1]Data2!$EQ$11:$EQ$83</definedName>
    <definedName name="A125180682A">[1]Data2!$EZ$1:$EZ$10,[1]Data2!$EZ$11:$EZ$83</definedName>
    <definedName name="A125180686K">[1]Data2!$FC$1:$FC$10,[1]Data2!$FC$11:$FC$83</definedName>
    <definedName name="A125180690A">[1]Data2!$GD$1:$GD$10,[1]Data2!$GD$11:$GD$83</definedName>
    <definedName name="A125180694K">[1]Data2!$GJ$1:$GJ$10,[1]Data2!$GJ$11:$GJ$83</definedName>
    <definedName name="A125180698V">[1]Data2!$GM$1:$GM$10,[1]Data2!$GM$11:$GM$83</definedName>
    <definedName name="A125180702X">[1]Data2!$HH$1:$HH$10,[1]Data2!$HH$11:$HH$83</definedName>
    <definedName name="A125180706J">[1]Data2!$FF$1:$FF$10,[1]Data2!$FF$11:$FF$83</definedName>
    <definedName name="A125180710X">[1]Data2!$FO$1:$FO$10,[1]Data2!$FO$11:$FO$83</definedName>
    <definedName name="A125180714J">[1]Data2!$EN$1:$EN$10,[1]Data2!$EN$11:$EN$83</definedName>
    <definedName name="A125180718T">[1]Data2!$ET$1:$ET$10,[1]Data2!$ET$11:$ET$83</definedName>
    <definedName name="A125180722J">[1]Data2!$EW$1:$EW$10,[1]Data2!$EW$11:$EW$83</definedName>
    <definedName name="A125180726T">[1]Data2!$FL$1:$FL$10,[1]Data2!$FL$11:$FL$83</definedName>
    <definedName name="A125180730J">[1]Data2!$GV$1:$GV$10,[1]Data2!$GV$11:$GV$83</definedName>
    <definedName name="A125180734T">[1]Data2!$GY$1:$GY$10,[1]Data2!$GY$11:$GY$83</definedName>
    <definedName name="A125180738A">[1]Data2!$FR$1:$FR$10,[1]Data2!$FR$11:$FR$83</definedName>
    <definedName name="A125180742T">[1]Data2!$GP$1:$GP$10,[1]Data2!$GP$11:$GP$83</definedName>
    <definedName name="A125180746A">[1]Data2!$HK$1:$HK$10,[1]Data2!$HK$11:$HK$83</definedName>
    <definedName name="A125181582K">[1]Data1!$DN$1:$DN$10,[1]Data1!$DN$11:$DN$83</definedName>
    <definedName name="A125181586V">[1]Data1!$EI$1:$EI$10,[1]Data1!$EI$11:$EI$83</definedName>
    <definedName name="A125181590K">[1]Data1!$ER$1:$ER$10,[1]Data1!$ER$11:$ER$83</definedName>
    <definedName name="A125181594V">[1]Data1!$DQ$1:$DQ$10,[1]Data1!$DQ$11:$DQ$83</definedName>
    <definedName name="A125181598C">[1]Data1!$DW$1:$DW$10,[1]Data1!$DW$11:$DW$83</definedName>
    <definedName name="A125181602J">[1]Data1!$CY$1:$CY$10,[1]Data1!$CY$11:$CY$83</definedName>
    <definedName name="A125181606T">[1]Data1!$DK$1:$DK$10,[1]Data1!$DK$11:$DK$83</definedName>
    <definedName name="A125181610J">[1]Data1!$EU$1:$EU$10,[1]Data1!$EU$11:$EU$83</definedName>
    <definedName name="A125181614T">[1]Data1!$CG$1:$CG$10,[1]Data1!$CG$11:$CG$83</definedName>
    <definedName name="A125181618A">[1]Data1!$CP$1:$CP$10,[1]Data1!$CP$11:$CP$83</definedName>
    <definedName name="A125181622T">[1]Data1!$CS$1:$CS$10,[1]Data1!$CS$11:$CS$83</definedName>
    <definedName name="A125181626A">[1]Data1!$DT$1:$DT$10,[1]Data1!$DT$11:$DT$83</definedName>
    <definedName name="A125181630T">[1]Data1!$DZ$1:$DZ$10,[1]Data1!$DZ$11:$DZ$83</definedName>
    <definedName name="A125181634A">[1]Data1!$EC$1:$EC$10,[1]Data1!$EC$11:$EC$83</definedName>
    <definedName name="A125181638K">[1]Data1!$EX$1:$EX$10,[1]Data1!$EX$11:$EX$83</definedName>
    <definedName name="A125181642A">[1]Data1!$CV$1:$CV$10,[1]Data1!$CV$11:$CV$83</definedName>
    <definedName name="A125181646K">[1]Data1!$DE$1:$DE$10,[1]Data1!$DE$11:$DE$83</definedName>
    <definedName name="A125181650A">[1]Data1!$CD$1:$CD$10,[1]Data1!$CD$11:$CD$83</definedName>
    <definedName name="A125181654K">[1]Data1!$CJ$1:$CJ$10,[1]Data1!$CJ$11:$CJ$83</definedName>
    <definedName name="A125181658V">[1]Data1!$CM$1:$CM$10,[1]Data1!$CM$11:$CM$83</definedName>
    <definedName name="A125181662K">[1]Data1!$DB$1:$DB$10,[1]Data1!$DB$11:$DB$83</definedName>
    <definedName name="A125181666V">[1]Data1!$EL$1:$EL$10,[1]Data1!$EL$11:$EL$83</definedName>
    <definedName name="A125181670K">[1]Data1!$EO$1:$EO$10,[1]Data1!$EO$11:$EO$83</definedName>
    <definedName name="A125181674V">[1]Data1!$DH$1:$DH$10,[1]Data1!$DH$11:$DH$83</definedName>
    <definedName name="A125181678C">[1]Data1!$EF$1:$EF$10,[1]Data1!$EF$11:$EF$83</definedName>
    <definedName name="A125181682V">[1]Data1!$FA$1:$FA$10,[1]Data1!$FA$11:$FA$83</definedName>
    <definedName name="A125182518K">[1]Data2!$X$1:$X$10,[1]Data2!$X$11:$X$83</definedName>
    <definedName name="A125182522A">[1]Data2!$AS$1:$AS$10,[1]Data2!$AS$11:$AS$83</definedName>
    <definedName name="A125182526K">[1]Data2!$BB$1:$BB$10,[1]Data2!$BB$11:$BB$83</definedName>
    <definedName name="A125182530A">[1]Data2!$AA$1:$AA$10,[1]Data2!$AA$11:$AA$83</definedName>
    <definedName name="A125182534K">[1]Data2!$AG$1:$AG$10,[1]Data2!$AG$11:$AG$83</definedName>
    <definedName name="A125182538V">[1]Data2!$I$1:$I$10,[1]Data2!$I$11:$I$83</definedName>
    <definedName name="A125182542K">[1]Data2!$U$1:$U$10,[1]Data2!$U$11:$U$83</definedName>
    <definedName name="A125182546V">[1]Data2!$BE$1:$BE$10,[1]Data2!$BE$11:$BE$83</definedName>
    <definedName name="A125182550K">[1]Data1!$IG$1:$IG$10,[1]Data1!$IG$11:$IG$83</definedName>
    <definedName name="A125182554V">[1]Data1!$IP$1:$IP$10,[1]Data1!$IP$11:$IP$83</definedName>
    <definedName name="A125182558C">[1]Data2!$C$1:$C$10,[1]Data2!$C$11:$C$83</definedName>
    <definedName name="A125182562V">[1]Data2!$AD$1:$AD$10,[1]Data2!$AD$11:$AD$83</definedName>
    <definedName name="A125182566C">[1]Data2!$AJ$1:$AJ$10,[1]Data2!$AJ$11:$AJ$83</definedName>
    <definedName name="A125182570V">[1]Data2!$AM$1:$AM$10,[1]Data2!$AM$11:$AM$83</definedName>
    <definedName name="A125182574C">[1]Data2!$BH$1:$BH$10,[1]Data2!$BH$11:$BH$83</definedName>
    <definedName name="A125182578L">[1]Data2!$F$1:$F$10,[1]Data2!$F$11:$F$83</definedName>
    <definedName name="A125182582C">[1]Data2!$O$1:$O$10,[1]Data2!$O$11:$O$83</definedName>
    <definedName name="A125182586L">[1]Data1!$ID$1:$ID$10,[1]Data1!$ID$11:$ID$83</definedName>
    <definedName name="A125182590C">[1]Data1!$IJ$1:$IJ$10,[1]Data1!$IJ$11:$IJ$83</definedName>
    <definedName name="A125182594L">[1]Data1!$IM$1:$IM$10,[1]Data1!$IM$11:$IM$83</definedName>
    <definedName name="A125182598W">[1]Data2!$L$1:$L$10,[1]Data2!$L$11:$L$83</definedName>
    <definedName name="A125182602A">[1]Data2!$AV$1:$AV$10,[1]Data2!$AV$11:$AV$83</definedName>
    <definedName name="A125182606K">[1]Data2!$AY$1:$AY$10,[1]Data2!$AY$11:$AY$83</definedName>
    <definedName name="A125182610A">[1]Data2!$R$1:$R$10,[1]Data2!$R$11:$R$83</definedName>
    <definedName name="A125182614K">[1]Data2!$AP$1:$AP$10,[1]Data2!$AP$11:$AP$83</definedName>
    <definedName name="A125182618V">[1]Data2!$BK$1:$BK$10,[1]Data2!$BK$11:$BK$83</definedName>
    <definedName name="A125183454C">[1]Data2!$CX$1:$CX$10,[1]Data2!$CX$11:$CX$83</definedName>
    <definedName name="A125183458L">[1]Data2!$DS$1:$DS$10,[1]Data2!$DS$11:$DS$83</definedName>
    <definedName name="A125183462C">[1]Data2!$EB$1:$EB$10,[1]Data2!$EB$11:$EB$83</definedName>
    <definedName name="A125183466L">[1]Data2!$DA$1:$DA$10,[1]Data2!$DA$11:$DA$83</definedName>
    <definedName name="A125183470C">[1]Data2!$DG$1:$DG$10,[1]Data2!$DG$11:$DG$83</definedName>
    <definedName name="A125183474L">[1]Data2!$CI$1:$CI$10,[1]Data2!$CI$11:$CI$83</definedName>
    <definedName name="A125183478W">[1]Data2!$CU$1:$CU$10,[1]Data2!$CU$11:$CU$83</definedName>
    <definedName name="A125183482L">[1]Data2!$EE$1:$EE$10,[1]Data2!$EE$11:$EE$83</definedName>
    <definedName name="A125183486W">[1]Data2!$BQ$1:$BQ$10,[1]Data2!$BQ$11:$BQ$83</definedName>
    <definedName name="A125183490L">[1]Data2!$BZ$1:$BZ$10,[1]Data2!$BZ$11:$BZ$83</definedName>
    <definedName name="A125183494W">[1]Data2!$CC$1:$CC$10,[1]Data2!$CC$11:$CC$83</definedName>
    <definedName name="A125183498F">[1]Data2!$DD$1:$DD$10,[1]Data2!$DD$11:$DD$83</definedName>
    <definedName name="A125183502K">[1]Data2!$DJ$1:$DJ$10,[1]Data2!$DJ$11:$DJ$83</definedName>
    <definedName name="A125183506V">[1]Data2!$DM$1:$DM$10,[1]Data2!$DM$11:$DM$83</definedName>
    <definedName name="A125183510K">[1]Data2!$EH$1:$EH$10,[1]Data2!$EH$11:$EH$83</definedName>
    <definedName name="A125183514V">[1]Data2!$CF$1:$CF$10,[1]Data2!$CF$11:$CF$83</definedName>
    <definedName name="A125183518C">[1]Data2!$CO$1:$CO$10,[1]Data2!$CO$11:$CO$83</definedName>
    <definedName name="A125183522V">[1]Data2!$BN$1:$BN$10,[1]Data2!$BN$11:$BN$83</definedName>
    <definedName name="A125183526C">[1]Data2!$BT$1:$BT$10,[1]Data2!$BT$11:$BT$83</definedName>
    <definedName name="A125183530V">[1]Data2!$BW$1:$BW$10,[1]Data2!$BW$11:$BW$83</definedName>
    <definedName name="A125183534C">[1]Data2!$CL$1:$CL$10,[1]Data2!$CL$11:$CL$83</definedName>
    <definedName name="A125183538L">[1]Data2!$DV$1:$DV$10,[1]Data2!$DV$11:$DV$83</definedName>
    <definedName name="A125183542C">[1]Data2!$DY$1:$DY$10,[1]Data2!$DY$11:$DY$83</definedName>
    <definedName name="A125183546L">[1]Data2!$CR$1:$CR$10,[1]Data2!$CR$11:$CR$83</definedName>
    <definedName name="A125183550C">[1]Data2!$DP$1:$DP$10,[1]Data2!$DP$11:$DP$83</definedName>
    <definedName name="A125183554L">[1]Data2!$EK$1:$EK$10,[1]Data2!$EK$11:$EK$83</definedName>
    <definedName name="A125184390W">[1]Data1!$AM$1:$AM$10,[1]Data1!$AM$11:$AM$83</definedName>
    <definedName name="A125184394F">[1]Data1!$BH$1:$BH$10,[1]Data1!$BH$11:$BH$83</definedName>
    <definedName name="A125184398R">[1]Data1!$BQ$1:$BQ$10,[1]Data1!$BQ$11:$BQ$83</definedName>
    <definedName name="A125184402V">[1]Data1!$AP$1:$AP$10,[1]Data1!$AP$11:$AP$83</definedName>
    <definedName name="A125184406C">[1]Data1!$AV$1:$AV$10,[1]Data1!$AV$11:$AV$83</definedName>
    <definedName name="A125184410V">[1]Data1!$X$1:$X$10,[1]Data1!$X$11:$X$83</definedName>
    <definedName name="A125184414C">[1]Data1!$AJ$1:$AJ$10,[1]Data1!$AJ$11:$AJ$83</definedName>
    <definedName name="A125184418L">[1]Data1!$BT$1:$BT$10,[1]Data1!$BT$11:$BT$83</definedName>
    <definedName name="A125184422C">[1]Data1!$F$1:$F$10,[1]Data1!$F$11:$F$83</definedName>
    <definedName name="A125184426L">[1]Data1!$O$1:$O$10,[1]Data1!$O$11:$O$83</definedName>
    <definedName name="A125184430C">[1]Data1!$R$1:$R$10,[1]Data1!$R$11:$R$83</definedName>
    <definedName name="A125184434L">[1]Data1!$AS$1:$AS$10,[1]Data1!$AS$11:$AS$83</definedName>
    <definedName name="A125184438W">[1]Data1!$AY$1:$AY$10,[1]Data1!$AY$11:$AY$83</definedName>
    <definedName name="A125184442L">[1]Data1!$BB$1:$BB$10,[1]Data1!$BB$11:$BB$83</definedName>
    <definedName name="A125184446W">[1]Data1!$BW$1:$BW$10,[1]Data1!$BW$11:$BW$83</definedName>
    <definedName name="A125184450L">[1]Data1!$U$1:$U$10,[1]Data1!$U$11:$U$83</definedName>
    <definedName name="A125184454W">[1]Data1!$AD$1:$AD$10,[1]Data1!$AD$11:$AD$83</definedName>
    <definedName name="A125184458F">[1]Data1!$C$1:$C$10,[1]Data1!$C$11:$C$83</definedName>
    <definedName name="A125184462W">[1]Data1!$I$1:$I$10,[1]Data1!$I$11:$I$83</definedName>
    <definedName name="A125184466F">[1]Data1!$L$1:$L$10,[1]Data1!$L$11:$L$83</definedName>
    <definedName name="A125184470W">[1]Data1!$AA$1:$AA$10,[1]Data1!$AA$11:$AA$83</definedName>
    <definedName name="A125184474F">[1]Data1!$BK$1:$BK$10,[1]Data1!$BK$11:$BK$83</definedName>
    <definedName name="A125184478R">[1]Data1!$BN$1:$BN$10,[1]Data1!$BN$11:$BN$83</definedName>
    <definedName name="A125184482F">[1]Data1!$AG$1:$AG$10,[1]Data1!$AG$11:$AG$83</definedName>
    <definedName name="A125184486R">[1]Data1!$BE$1:$BE$10,[1]Data1!$BE$11:$BE$83</definedName>
    <definedName name="A125184490F">[1]Data1!$BZ$1:$BZ$10,[1]Data1!$BZ$11:$BZ$83</definedName>
    <definedName name="A125184494R">[1]Data5!$BA$1:$BA$10,[1]Data5!$BA$11:$BA$83</definedName>
    <definedName name="A125184498X">[1]Data5!$BV$1:$BV$10,[1]Data5!$BV$11:$BV$83</definedName>
    <definedName name="A125184502C">[1]Data5!$CE$1:$CE$10,[1]Data5!$CE$11:$CE$83</definedName>
    <definedName name="A125184506L">[1]Data5!$BD$1:$BD$10,[1]Data5!$BD$11:$BD$83</definedName>
    <definedName name="A125184510C">[1]Data5!$BJ$1:$BJ$10,[1]Data5!$BJ$11:$BJ$83</definedName>
    <definedName name="A125184514L">[1]Data5!$AL$1:$AL$10,[1]Data5!$AL$11:$AL$83</definedName>
    <definedName name="A125184518W">[1]Data5!$AX$1:$AX$10,[1]Data5!$AX$11:$AX$83</definedName>
    <definedName name="A125184522L">[1]Data5!$CH$1:$CH$10,[1]Data5!$CH$11:$CH$83</definedName>
    <definedName name="A125184526W">[1]Data5!$T$1:$T$10,[1]Data5!$T$11:$T$83</definedName>
    <definedName name="A125184530L">[1]Data5!$AC$1:$AC$10,[1]Data5!$AC$11:$AC$83</definedName>
    <definedName name="A125184534W">[1]Data5!$AF$1:$AF$10,[1]Data5!$AF$11:$AF$83</definedName>
    <definedName name="A125184538F">[1]Data5!$BG$1:$BG$10,[1]Data5!$BG$11:$BG$83</definedName>
    <definedName name="A125184542W">[1]Data5!$BM$1:$BM$10,[1]Data5!$BM$11:$BM$83</definedName>
    <definedName name="A125184546F">[1]Data5!$BP$1:$BP$10,[1]Data5!$BP$11:$BP$83</definedName>
    <definedName name="A125184550W">[1]Data5!$CK$1:$CK$10,[1]Data5!$CK$11:$CK$83</definedName>
    <definedName name="A125184554F">[1]Data5!$AI$1:$AI$10,[1]Data5!$AI$11:$AI$83</definedName>
    <definedName name="A125184558R">[1]Data5!$AR$1:$AR$10,[1]Data5!$AR$11:$AR$83</definedName>
    <definedName name="A125184562F">[1]Data5!$Q$1:$Q$10,[1]Data5!$Q$11:$Q$83</definedName>
    <definedName name="A125184566R">[1]Data5!$W$1:$W$10,[1]Data5!$W$11:$W$83</definedName>
    <definedName name="A125184570F">[1]Data5!$Z$1:$Z$10,[1]Data5!$Z$11:$Z$83</definedName>
    <definedName name="A125184574R">[1]Data5!$AO$1:$AO$10,[1]Data5!$AO$11:$AO$83</definedName>
    <definedName name="A125184578X">[1]Data5!$BY$1:$BY$10,[1]Data5!$BY$11:$BY$83</definedName>
    <definedName name="A125184582R">[1]Data5!$CB$1:$CB$10,[1]Data5!$CB$11:$CB$83</definedName>
    <definedName name="A125184586X">[1]Data5!$AU$1:$AU$10,[1]Data5!$AU$11:$AU$83</definedName>
    <definedName name="A125184590R">[1]Data5!$BS$1:$BS$10,[1]Data5!$BS$11:$BS$83</definedName>
    <definedName name="A125184594X">[1]Data5!$CN$1:$CN$10,[1]Data5!$CN$11:$CN$83</definedName>
    <definedName name="A125184598J">[1]Data3!$CG$1:$CG$10,[1]Data3!$CG$11:$CG$83</definedName>
    <definedName name="A125184602L">[1]Data3!$DB$1:$DB$10,[1]Data3!$DB$11:$DB$83</definedName>
    <definedName name="A125184606W">[1]Data3!$DK$1:$DK$10,[1]Data3!$DK$11:$DK$83</definedName>
    <definedName name="A125184610L">[1]Data3!$CJ$1:$CJ$10,[1]Data3!$CJ$11:$CJ$83</definedName>
    <definedName name="A125184614W">[1]Data3!$CP$1:$CP$10,[1]Data3!$CP$11:$CP$83</definedName>
    <definedName name="A125184618F">[1]Data3!$BR$1:$BR$10,[1]Data3!$BR$11:$BR$83</definedName>
    <definedName name="A125184622W">[1]Data3!$CD$1:$CD$10,[1]Data3!$CD$11:$CD$83</definedName>
    <definedName name="A125184626F">[1]Data3!$DN$1:$DN$10,[1]Data3!$DN$11:$DN$83</definedName>
    <definedName name="A125184630W">[1]Data3!$AZ$1:$AZ$10,[1]Data3!$AZ$11:$AZ$83</definedName>
    <definedName name="A125184634F">[1]Data3!$BI$1:$BI$10,[1]Data3!$BI$11:$BI$83</definedName>
    <definedName name="A125184638R">[1]Data3!$BL$1:$BL$10,[1]Data3!$BL$11:$BL$83</definedName>
    <definedName name="A125184642F">[1]Data3!$CM$1:$CM$10,[1]Data3!$CM$11:$CM$83</definedName>
    <definedName name="A125184646R">[1]Data3!$CS$1:$CS$10,[1]Data3!$CS$11:$CS$83</definedName>
    <definedName name="A125184650F">[1]Data3!$CV$1:$CV$10,[1]Data3!$CV$11:$CV$83</definedName>
    <definedName name="A125184654R">[1]Data3!$DQ$1:$DQ$10,[1]Data3!$DQ$11:$DQ$83</definedName>
    <definedName name="A125184658X">[1]Data3!$BO$1:$BO$10,[1]Data3!$BO$11:$BO$83</definedName>
    <definedName name="A125184662R">[1]Data3!$BX$1:$BX$10,[1]Data3!$BX$11:$BX$83</definedName>
    <definedName name="A125184666X">[1]Data3!$AW$1:$AW$10,[1]Data3!$AW$11:$AW$83</definedName>
    <definedName name="A125184670R">[1]Data3!$BC$1:$BC$10,[1]Data3!$BC$11:$BC$83</definedName>
    <definedName name="A125184674X">[1]Data3!$BF$1:$BF$10,[1]Data3!$BF$11:$BF$83</definedName>
    <definedName name="A125184678J">[1]Data3!$BU$1:$BU$10,[1]Data3!$BU$11:$BU$83</definedName>
    <definedName name="A125184682X">[1]Data3!$DE$1:$DE$10,[1]Data3!$DE$11:$DE$83</definedName>
    <definedName name="A125184686J">[1]Data3!$DH$1:$DH$10,[1]Data3!$DH$11:$DH$83</definedName>
    <definedName name="A125184690X">[1]Data3!$CA$1:$CA$10,[1]Data3!$CA$11:$CA$83</definedName>
    <definedName name="A125184694J">[1]Data3!$CY$1:$CY$10,[1]Data3!$CY$11:$CY$83</definedName>
    <definedName name="A125184698T">[1]Data3!$DT$1:$DT$10,[1]Data3!$DT$11:$DT$83</definedName>
    <definedName name="A125184702W">[1]Data4!$BQ$1:$BQ$10,[1]Data4!$BQ$11:$BQ$83</definedName>
    <definedName name="A125184706F">[1]Data4!$CL$1:$CL$10,[1]Data4!$CL$11:$CL$83</definedName>
    <definedName name="A125184710W">[1]Data4!$CU$1:$CU$10,[1]Data4!$CU$11:$CU$83</definedName>
    <definedName name="A125184714F">[1]Data4!$BT$1:$BT$10,[1]Data4!$BT$11:$BT$83</definedName>
    <definedName name="A125184718R">[1]Data4!$BZ$1:$BZ$10,[1]Data4!$BZ$11:$BZ$83</definedName>
    <definedName name="A125184722F">[1]Data4!$BB$1:$BB$10,[1]Data4!$BB$11:$BB$83</definedName>
    <definedName name="A125184726R">[1]Data4!$BN$1:$BN$10,[1]Data4!$BN$11:$BN$83</definedName>
    <definedName name="A125184730F">[1]Data4!$CX$1:$CX$10,[1]Data4!$CX$11:$CX$83</definedName>
    <definedName name="A125184734R">[1]Data4!$AJ$1:$AJ$10,[1]Data4!$AJ$11:$AJ$83</definedName>
    <definedName name="A125184738X">[1]Data4!$AS$1:$AS$10,[1]Data4!$AS$11:$AS$83</definedName>
    <definedName name="A125184742R">[1]Data4!$AV$1:$AV$10,[1]Data4!$AV$11:$AV$83</definedName>
    <definedName name="A125184746X">[1]Data4!$BW$1:$BW$10,[1]Data4!$BW$11:$BW$83</definedName>
    <definedName name="A125184750R">[1]Data4!$CC$1:$CC$10,[1]Data4!$CC$11:$CC$83</definedName>
    <definedName name="A125184754X">[1]Data4!$CF$1:$CF$10,[1]Data4!$CF$11:$CF$83</definedName>
    <definedName name="A125184758J">[1]Data4!$DA$1:$DA$10,[1]Data4!$DA$11:$DA$83</definedName>
    <definedName name="A125184762X">[1]Data4!$AY$1:$AY$10,[1]Data4!$AY$11:$AY$83</definedName>
    <definedName name="A125184766J">[1]Data4!$BH$1:$BH$10,[1]Data4!$BH$11:$BH$83</definedName>
    <definedName name="A125184770X">[1]Data4!$AG$1:$AG$10,[1]Data4!$AG$11:$AG$83</definedName>
    <definedName name="A125184774J">[1]Data4!$AM$1:$AM$10,[1]Data4!$AM$11:$AM$83</definedName>
    <definedName name="A125184778T">[1]Data4!$AP$1:$AP$10,[1]Data4!$AP$11:$AP$83</definedName>
    <definedName name="A125184782J">[1]Data4!$BE$1:$BE$10,[1]Data4!$BE$11:$BE$83</definedName>
    <definedName name="A125184786T">[1]Data4!$CO$1:$CO$10,[1]Data4!$CO$11:$CO$83</definedName>
    <definedName name="A125184790J">[1]Data4!$CR$1:$CR$10,[1]Data4!$CR$11:$CR$83</definedName>
    <definedName name="A125184794T">[1]Data4!$BK$1:$BK$10,[1]Data4!$BK$11:$BK$83</definedName>
    <definedName name="A125184798A">[1]Data4!$CI$1:$CI$10,[1]Data4!$CI$11:$CI$83</definedName>
    <definedName name="A125184802F">[1]Data4!$DD$1:$DD$10,[1]Data4!$DD$11:$DD$83</definedName>
    <definedName name="A125184806R">[1]Data4!$EQ$1:$EQ$10,[1]Data4!$EQ$11:$EQ$83</definedName>
    <definedName name="A125184810F">[1]Data4!$FL$1:$FL$10,[1]Data4!$FL$11:$FL$83</definedName>
    <definedName name="A125184814R">[1]Data4!$FU$1:$FU$10,[1]Data4!$FU$11:$FU$83</definedName>
    <definedName name="A125184818X">[1]Data4!$ET$1:$ET$10,[1]Data4!$ET$11:$ET$83</definedName>
    <definedName name="A125184822R">[1]Data4!$EZ$1:$EZ$10,[1]Data4!$EZ$11:$EZ$83</definedName>
    <definedName name="A125184826X">[1]Data4!$EB$1:$EB$10,[1]Data4!$EB$11:$EB$83</definedName>
    <definedName name="A125184830R">[1]Data4!$EN$1:$EN$10,[1]Data4!$EN$11:$EN$83</definedName>
    <definedName name="A125184834X">[1]Data4!$FX$1:$FX$10,[1]Data4!$FX$11:$FX$83</definedName>
    <definedName name="A125184838J">[1]Data4!$DJ$1:$DJ$10,[1]Data4!$DJ$11:$DJ$83</definedName>
    <definedName name="A125184842X">[1]Data4!$DS$1:$DS$10,[1]Data4!$DS$11:$DS$83</definedName>
    <definedName name="A125184846J">[1]Data4!$DV$1:$DV$10,[1]Data4!$DV$11:$DV$83</definedName>
    <definedName name="A125184850X">[1]Data4!$EW$1:$EW$10,[1]Data4!$EW$11:$EW$83</definedName>
    <definedName name="A125184854J">[1]Data4!$FC$1:$FC$10,[1]Data4!$FC$11:$FC$83</definedName>
    <definedName name="A125184858T">[1]Data4!$FF$1:$FF$10,[1]Data4!$FF$11:$FF$83</definedName>
    <definedName name="A125184862J">[1]Data4!$GA$1:$GA$10,[1]Data4!$GA$11:$GA$83</definedName>
    <definedName name="A125184866T">[1]Data4!$DY$1:$DY$10,[1]Data4!$DY$11:$DY$83</definedName>
    <definedName name="A125184870J">[1]Data4!$EH$1:$EH$10,[1]Data4!$EH$11:$EH$83</definedName>
    <definedName name="A125184874T">[1]Data4!$DG$1:$DG$10,[1]Data4!$DG$11:$DG$83</definedName>
    <definedName name="A125184878A">[1]Data4!$DM$1:$DM$10,[1]Data4!$DM$11:$DM$83</definedName>
    <definedName name="A125184882T">[1]Data4!$DP$1:$DP$10,[1]Data4!$DP$11:$DP$83</definedName>
    <definedName name="A125184886A">[1]Data4!$EE$1:$EE$10,[1]Data4!$EE$11:$EE$83</definedName>
    <definedName name="A125184890T">[1]Data4!$FO$1:$FO$10,[1]Data4!$FO$11:$FO$83</definedName>
    <definedName name="A125184894A">[1]Data4!$FR$1:$FR$10,[1]Data4!$FR$11:$FR$83</definedName>
    <definedName name="A125184898K">[1]Data4!$EK$1:$EK$10,[1]Data4!$EK$11:$EK$83</definedName>
    <definedName name="A125184902R">[1]Data4!$FI$1:$FI$10,[1]Data4!$FI$11:$FI$83</definedName>
    <definedName name="A125184906X">[1]Data4!$GD$1:$GD$10,[1]Data4!$GD$11:$GD$83</definedName>
    <definedName name="A125184910R">[1]Data4!$HQ$1:$HQ$10,[1]Data4!$HQ$11:$HQ$83</definedName>
    <definedName name="A125184914X">[1]Data4!$IL$1:$IL$10,[1]Data4!$IL$11:$IL$83</definedName>
    <definedName name="A125184918J">[1]Data5!$E$1:$E$10,[1]Data5!$E$11:$E$83</definedName>
    <definedName name="A125184922X">[1]Data4!$HT$1:$HT$10,[1]Data4!$HT$11:$HT$83</definedName>
    <definedName name="A125184926J">[1]Data4!$HZ$1:$HZ$10,[1]Data4!$HZ$11:$HZ$83</definedName>
    <definedName name="A125184930X">[1]Data4!$HB$1:$HB$10,[1]Data4!$HB$11:$HB$83</definedName>
    <definedName name="A125184934J">[1]Data4!$HN$1:$HN$10,[1]Data4!$HN$11:$HN$83</definedName>
    <definedName name="A125184938T">[1]Data5!$H$1:$H$10,[1]Data5!$H$11:$H$83</definedName>
    <definedName name="A125184942J">[1]Data4!$GJ$1:$GJ$10,[1]Data4!$GJ$11:$GJ$83</definedName>
    <definedName name="A125184946T">[1]Data4!$GS$1:$GS$10,[1]Data4!$GS$11:$GS$83</definedName>
    <definedName name="A125184950J">[1]Data4!$GV$1:$GV$10,[1]Data4!$GV$11:$GV$83</definedName>
    <definedName name="A125184954T">[1]Data4!$HW$1:$HW$10,[1]Data4!$HW$11:$HW$83</definedName>
    <definedName name="A125184958A">[1]Data4!$IC$1:$IC$10,[1]Data4!$IC$11:$IC$83</definedName>
    <definedName name="A125184962T">[1]Data4!$IF$1:$IF$10,[1]Data4!$IF$11:$IF$83</definedName>
    <definedName name="A125184966A">[1]Data5!$K$1:$K$10,[1]Data5!$K$11:$K$83</definedName>
    <definedName name="A125184970T">[1]Data4!$GY$1:$GY$10,[1]Data4!$GY$11:$GY$83</definedName>
    <definedName name="A125184974A">[1]Data4!$HH$1:$HH$10,[1]Data4!$HH$11:$HH$83</definedName>
    <definedName name="A125184978K">[1]Data4!$GG$1:$GG$10,[1]Data4!$GG$11:$GG$83</definedName>
    <definedName name="A125184982A">[1]Data4!$GM$1:$GM$10,[1]Data4!$GM$11:$GM$83</definedName>
    <definedName name="A125184986K">[1]Data4!$GP$1:$GP$10,[1]Data4!$GP$11:$GP$83</definedName>
    <definedName name="A125184990A">[1]Data4!$HE$1:$HE$10,[1]Data4!$HE$11:$HE$83</definedName>
    <definedName name="A125184994K">[1]Data4!$IO$1:$IO$10,[1]Data4!$IO$11:$IO$83</definedName>
    <definedName name="A125184998V">[1]Data5!$B$1:$B$10,[1]Data5!$B$11:$B$83</definedName>
    <definedName name="A125185002A">[1]Data4!$HK$1:$HK$10,[1]Data4!$HK$11:$HK$83</definedName>
    <definedName name="A125185006K">[1]Data4!$II$1:$II$10,[1]Data4!$II$11:$II$83</definedName>
    <definedName name="A125185010A">[1]Data5!$N$1:$N$10,[1]Data5!$N$11:$N$83</definedName>
    <definedName name="A125185014K">[1]Data3!$G$1:$G$10,[1]Data3!$G$11:$G$83</definedName>
    <definedName name="A125185018V">[1]Data3!$AB$1:$AB$10,[1]Data3!$AB$11:$AB$83</definedName>
    <definedName name="A125185022K">[1]Data3!$AK$1:$AK$10,[1]Data3!$AK$11:$AK$83</definedName>
    <definedName name="A125185026V">[1]Data3!$J$1:$J$10,[1]Data3!$J$11:$J$83</definedName>
    <definedName name="A125185030K">[1]Data3!$P$1:$P$10,[1]Data3!$P$11:$P$83</definedName>
    <definedName name="A125185034V">[1]Data2!$IH$1:$IH$10,[1]Data2!$IH$11:$IH$83</definedName>
    <definedName name="A125185038C">[1]Data3!$D$1:$D$10,[1]Data3!$D$11:$D$83</definedName>
    <definedName name="A125185042V">[1]Data3!$AN$1:$AN$10,[1]Data3!$AN$11:$AN$83</definedName>
    <definedName name="A125185046C">[1]Data2!$HP$1:$HP$10,[1]Data2!$HP$11:$HP$83</definedName>
    <definedName name="A125185050V">[1]Data2!$HY$1:$HY$10,[1]Data2!$HY$11:$HY$83</definedName>
    <definedName name="A125185054C">[1]Data2!$IB$1:$IB$10,[1]Data2!$IB$11:$IB$83</definedName>
    <definedName name="A125185058L">[1]Data3!$M$1:$M$10,[1]Data3!$M$11:$M$83</definedName>
    <definedName name="A125185062C">[1]Data3!$S$1:$S$10,[1]Data3!$S$11:$S$83</definedName>
    <definedName name="A125185066L">[1]Data3!$V$1:$V$10,[1]Data3!$V$11:$V$83</definedName>
    <definedName name="A125185070C">[1]Data3!$AQ$1:$AQ$10,[1]Data3!$AQ$11:$AQ$83</definedName>
    <definedName name="A125185074L">[1]Data2!$IE$1:$IE$10,[1]Data2!$IE$11:$IE$83</definedName>
    <definedName name="A125185078W">[1]Data2!$IN$1:$IN$10,[1]Data2!$IN$11:$IN$83</definedName>
    <definedName name="A125185082L">[1]Data2!$HM$1:$HM$10,[1]Data2!$HM$11:$HM$83</definedName>
    <definedName name="A125185086W">[1]Data2!$HS$1:$HS$10,[1]Data2!$HS$11:$HS$83</definedName>
    <definedName name="A125185090L">[1]Data2!$HV$1:$HV$10,[1]Data2!$HV$11:$HV$83</definedName>
    <definedName name="A125185094W">[1]Data2!$IK$1:$IK$10,[1]Data2!$IK$11:$IK$83</definedName>
    <definedName name="A125185098F">[1]Data3!$AE$1:$AE$10,[1]Data3!$AE$11:$AE$83</definedName>
    <definedName name="A125185102K">[1]Data3!$AH$1:$AH$10,[1]Data3!$AH$11:$AH$83</definedName>
    <definedName name="A125185106V">[1]Data2!$IQ$1:$IQ$10,[1]Data2!$IQ$11:$IQ$83</definedName>
    <definedName name="A125185110K">[1]Data3!$Y$1:$Y$10,[1]Data3!$Y$11:$Y$83</definedName>
    <definedName name="A125185114V">[1]Data3!$AT$1:$AT$10,[1]Data3!$AT$11:$AT$83</definedName>
    <definedName name="A125185118C">[1]Data3!$FG$1:$FG$10,[1]Data3!$FG$11:$FG$83</definedName>
    <definedName name="A125185122V">[1]Data3!$GB$1:$GB$10,[1]Data3!$GB$11:$GB$83</definedName>
    <definedName name="A125185126C">[1]Data3!$GK$1:$GK$10,[1]Data3!$GK$11:$GK$83</definedName>
    <definedName name="A125185130V">[1]Data3!$FJ$1:$FJ$10,[1]Data3!$FJ$11:$FJ$83</definedName>
    <definedName name="A125185134C">[1]Data3!$FP$1:$FP$10,[1]Data3!$FP$11:$FP$83</definedName>
    <definedName name="A125185138L">[1]Data3!$ER$1:$ER$10,[1]Data3!$ER$11:$ER$83</definedName>
    <definedName name="A125185142C">[1]Data3!$FD$1:$FD$10,[1]Data3!$FD$11:$FD$83</definedName>
    <definedName name="A125185146L">[1]Data3!$GN$1:$GN$10,[1]Data3!$GN$11:$GN$83</definedName>
    <definedName name="A125185150C">[1]Data3!$DZ$1:$DZ$10,[1]Data3!$DZ$11:$DZ$83</definedName>
    <definedName name="A125185154L">[1]Data3!$EI$1:$EI$10,[1]Data3!$EI$11:$EI$83</definedName>
    <definedName name="A125185158W">[1]Data3!$EL$1:$EL$10,[1]Data3!$EL$11:$EL$83</definedName>
    <definedName name="A125185162L">[1]Data3!$FM$1:$FM$10,[1]Data3!$FM$11:$FM$83</definedName>
    <definedName name="A125185166W">[1]Data3!$FS$1:$FS$10,[1]Data3!$FS$11:$FS$83</definedName>
    <definedName name="A125185170L">[1]Data3!$FV$1:$FV$10,[1]Data3!$FV$11:$FV$83</definedName>
    <definedName name="A125185174W">[1]Data3!$GQ$1:$GQ$10,[1]Data3!$GQ$11:$GQ$83</definedName>
    <definedName name="A125185178F">[1]Data3!$EO$1:$EO$10,[1]Data3!$EO$11:$EO$83</definedName>
    <definedName name="A125185182W">[1]Data3!$EX$1:$EX$10,[1]Data3!$EX$11:$EX$83</definedName>
    <definedName name="A125185186F">[1]Data3!$DW$1:$DW$10,[1]Data3!$DW$11:$DW$83</definedName>
    <definedName name="A125185190W">[1]Data3!$EC$1:$EC$10,[1]Data3!$EC$11:$EC$83</definedName>
    <definedName name="A125185194F">[1]Data3!$EF$1:$EF$10,[1]Data3!$EF$11:$EF$83</definedName>
    <definedName name="A125185198R">[1]Data3!$EU$1:$EU$10,[1]Data3!$EU$11:$EU$83</definedName>
    <definedName name="A125185202V">[1]Data3!$GE$1:$GE$10,[1]Data3!$GE$11:$GE$83</definedName>
    <definedName name="A125185206C">[1]Data3!$GH$1:$GH$10,[1]Data3!$GH$11:$GH$83</definedName>
    <definedName name="A125185210V">[1]Data3!$FA$1:$FA$10,[1]Data3!$FA$11:$FA$83</definedName>
    <definedName name="A125185214C">[1]Data3!$FY$1:$FY$10,[1]Data3!$FY$11:$FY$83</definedName>
    <definedName name="A125185218L">[1]Data3!$GT$1:$GT$10,[1]Data3!$GT$11:$GT$83</definedName>
    <definedName name="A125185222C">[1]Data3!$IG$1:$IG$10,[1]Data3!$IG$11:$IG$83</definedName>
    <definedName name="A125185226L">[1]Data4!$L$1:$L$10,[1]Data4!$L$11:$L$83</definedName>
    <definedName name="A125185230C">[1]Data4!$U$1:$U$10,[1]Data4!$U$11:$U$83</definedName>
    <definedName name="A125185234L">[1]Data3!$IJ$1:$IJ$10,[1]Data3!$IJ$11:$IJ$83</definedName>
    <definedName name="A125185238W">[1]Data3!$IP$1:$IP$10,[1]Data3!$IP$11:$IP$83</definedName>
    <definedName name="A125185242L">[1]Data3!$HR$1:$HR$10,[1]Data3!$HR$11:$HR$83</definedName>
    <definedName name="A125185246W">[1]Data3!$ID$1:$ID$10,[1]Data3!$ID$11:$ID$83</definedName>
    <definedName name="A125185250L">[1]Data4!$X$1:$X$10,[1]Data4!$X$11:$X$83</definedName>
    <definedName name="A125185254W">[1]Data3!$GZ$1:$GZ$10,[1]Data3!$GZ$11:$GZ$83</definedName>
    <definedName name="A125185258F">[1]Data3!$HI$1:$HI$10,[1]Data3!$HI$11:$HI$83</definedName>
    <definedName name="A125185262W">[1]Data3!$HL$1:$HL$10,[1]Data3!$HL$11:$HL$83</definedName>
    <definedName name="A125185266F">[1]Data3!$IM$1:$IM$10,[1]Data3!$IM$11:$IM$83</definedName>
    <definedName name="A125185270W">[1]Data4!$C$1:$C$10,[1]Data4!$C$11:$C$83</definedName>
    <definedName name="A125185274F">[1]Data4!$F$1:$F$10,[1]Data4!$F$11:$F$83</definedName>
    <definedName name="A125185278R">[1]Data4!$AA$1:$AA$10,[1]Data4!$AA$11:$AA$83</definedName>
    <definedName name="A125185282F">[1]Data3!$HO$1:$HO$10,[1]Data3!$HO$11:$HO$83</definedName>
    <definedName name="A125185286R">[1]Data3!$HX$1:$HX$10,[1]Data3!$HX$11:$HX$83</definedName>
    <definedName name="A125185290F">[1]Data3!$GW$1:$GW$10,[1]Data3!$GW$11:$GW$83</definedName>
    <definedName name="A125185294R">[1]Data3!$HC$1:$HC$10,[1]Data3!$HC$11:$HC$83</definedName>
    <definedName name="A125185298X">[1]Data3!$HF$1:$HF$10,[1]Data3!$HF$11:$HF$83</definedName>
    <definedName name="A125185302C">[1]Data3!$HU$1:$HU$10,[1]Data3!$HU$11:$HU$83</definedName>
    <definedName name="A125185306L">[1]Data4!$O$1:$O$10,[1]Data4!$O$11:$O$83</definedName>
    <definedName name="A125185310C">[1]Data4!$R$1:$R$10,[1]Data4!$R$11:$R$83</definedName>
    <definedName name="A125185314L">[1]Data3!$IA$1:$IA$10,[1]Data3!$IA$11:$IA$83</definedName>
    <definedName name="A125185318W">[1]Data4!$I$1:$I$10,[1]Data4!$I$11:$I$83</definedName>
    <definedName name="A125185322L">[1]Data4!$AD$1:$AD$10,[1]Data4!$AD$11:$AD$83</definedName>
    <definedName name="A125185326W">[1]Data1!$GM$1:$GM$10,[1]Data1!$GM$11:$GM$83</definedName>
    <definedName name="A125185330L">[1]Data1!$HH$1:$HH$10,[1]Data1!$HH$11:$HH$83</definedName>
    <definedName name="A125185334W">[1]Data1!$HQ$1:$HQ$10,[1]Data1!$HQ$11:$HQ$83</definedName>
    <definedName name="A125185338F">[1]Data1!$GP$1:$GP$10,[1]Data1!$GP$11:$GP$83</definedName>
    <definedName name="A125185342W">[1]Data1!$GV$1:$GV$10,[1]Data1!$GV$11:$GV$83</definedName>
    <definedName name="A125185346F">[1]Data1!$FX$1:$FX$10,[1]Data1!$FX$11:$FX$83</definedName>
    <definedName name="A125185350W">[1]Data1!$GJ$1:$GJ$10,[1]Data1!$GJ$11:$GJ$83</definedName>
    <definedName name="A125185354F">[1]Data1!$HT$1:$HT$10,[1]Data1!$HT$11:$HT$83</definedName>
    <definedName name="A125185358R">[1]Data1!$FF$1:$FF$10,[1]Data1!$FF$11:$FF$83</definedName>
    <definedName name="A125185362F">[1]Data1!$FO$1:$FO$10,[1]Data1!$FO$11:$FO$83</definedName>
    <definedName name="A125185366R">[1]Data1!$FR$1:$FR$10,[1]Data1!$FR$11:$FR$83</definedName>
    <definedName name="A125185370F">[1]Data1!$GS$1:$GS$10,[1]Data1!$GS$11:$GS$83</definedName>
    <definedName name="A125185374R">[1]Data1!$GY$1:$GY$10,[1]Data1!$GY$11:$GY$83</definedName>
    <definedName name="A125185378X">[1]Data1!$HB$1:$HB$10,[1]Data1!$HB$11:$HB$83</definedName>
    <definedName name="A125185382R">[1]Data1!$HW$1:$HW$10,[1]Data1!$HW$11:$HW$83</definedName>
    <definedName name="A125185386X">[1]Data1!$FU$1:$FU$10,[1]Data1!$FU$11:$FU$83</definedName>
    <definedName name="A125185390R">[1]Data1!$GD$1:$GD$10,[1]Data1!$GD$11:$GD$83</definedName>
    <definedName name="A125185394X">[1]Data1!$FC$1:$FC$10,[1]Data1!$FC$11:$FC$83</definedName>
    <definedName name="A125185398J">[1]Data1!$FI$1:$FI$10,[1]Data1!$FI$11:$FI$83</definedName>
    <definedName name="A125185402L">[1]Data1!$FL$1:$FL$10,[1]Data1!$FL$11:$FL$83</definedName>
    <definedName name="A125185406W">[1]Data1!$GA$1:$GA$10,[1]Data1!$GA$11:$GA$83</definedName>
    <definedName name="A125185410L">[1]Data1!$HK$1:$HK$10,[1]Data1!$HK$11:$HK$83</definedName>
    <definedName name="A125185414W">[1]Data1!$HN$1:$HN$10,[1]Data1!$HN$11:$HN$83</definedName>
    <definedName name="A125185418F">[1]Data1!$GG$1:$GG$10,[1]Data1!$GG$11:$GG$83</definedName>
    <definedName name="A125185422W">[1]Data1!$HE$1:$HE$10,[1]Data1!$HE$11:$HE$83</definedName>
    <definedName name="A125185426F">[1]Data1!$HZ$1:$HZ$10,[1]Data1!$HZ$11:$HZ$83</definedName>
    <definedName name="A125186262R">[1]Data2!$FW$1:$FW$10,[1]Data2!$FW$11:$FW$83</definedName>
    <definedName name="A125186266X">[1]Data2!$GR$1:$GR$10,[1]Data2!$GR$11:$GR$83</definedName>
    <definedName name="A125186270R">[1]Data2!$HA$1:$HA$10,[1]Data2!$HA$11:$HA$83</definedName>
    <definedName name="A125186274X">[1]Data2!$FZ$1:$FZ$10,[1]Data2!$FZ$11:$FZ$83</definedName>
    <definedName name="A125186278J">[1]Data2!$GF$1:$GF$10,[1]Data2!$GF$11:$GF$83</definedName>
    <definedName name="A125186282X">[1]Data2!$FH$1:$FH$10,[1]Data2!$FH$11:$FH$83</definedName>
    <definedName name="A125186286J">[1]Data2!$FT$1:$FT$10,[1]Data2!$FT$11:$FT$83</definedName>
    <definedName name="A125186290X">[1]Data2!$HD$1:$HD$10,[1]Data2!$HD$11:$HD$83</definedName>
    <definedName name="A125186294J">[1]Data2!$EP$1:$EP$10,[1]Data2!$EP$11:$EP$83</definedName>
    <definedName name="A125186298T">[1]Data2!$EY$1:$EY$10,[1]Data2!$EY$11:$EY$83</definedName>
    <definedName name="A125186302W">[1]Data2!$FB$1:$FB$10,[1]Data2!$FB$11:$FB$83</definedName>
    <definedName name="A125186306F">[1]Data2!$GC$1:$GC$10,[1]Data2!$GC$11:$GC$83</definedName>
    <definedName name="A125186310W">[1]Data2!$GI$1:$GI$10,[1]Data2!$GI$11:$GI$83</definedName>
    <definedName name="A125186314F">[1]Data2!$GL$1:$GL$10,[1]Data2!$GL$11:$GL$83</definedName>
    <definedName name="A125186318R">[1]Data2!$HG$1:$HG$10,[1]Data2!$HG$11:$HG$83</definedName>
    <definedName name="A125186322F">[1]Data2!$FE$1:$FE$10,[1]Data2!$FE$11:$FE$83</definedName>
    <definedName name="A125186326R">[1]Data2!$FN$1:$FN$10,[1]Data2!$FN$11:$FN$83</definedName>
    <definedName name="A125186330F">[1]Data2!$EM$1:$EM$10,[1]Data2!$EM$11:$EM$83</definedName>
    <definedName name="A125186334R">[1]Data2!$ES$1:$ES$10,[1]Data2!$ES$11:$ES$83</definedName>
    <definedName name="A125186338X">[1]Data2!$EV$1:$EV$10,[1]Data2!$EV$11:$EV$83</definedName>
    <definedName name="A125186342R">[1]Data2!$FK$1:$FK$10,[1]Data2!$FK$11:$FK$83</definedName>
    <definedName name="A125186346X">[1]Data2!$GU$1:$GU$10,[1]Data2!$GU$11:$GU$83</definedName>
    <definedName name="A125186350R">[1]Data2!$GX$1:$GX$10,[1]Data2!$GX$11:$GX$83</definedName>
    <definedName name="A125186354X">[1]Data2!$FQ$1:$FQ$10,[1]Data2!$FQ$11:$FQ$83</definedName>
    <definedName name="A125186358J">[1]Data2!$GO$1:$GO$10,[1]Data2!$GO$11:$GO$83</definedName>
    <definedName name="A125186362X">[1]Data2!$HJ$1:$HJ$10,[1]Data2!$HJ$11:$HJ$83</definedName>
    <definedName name="A125187198A">[1]Data1!$DM$1:$DM$10,[1]Data1!$DM$11:$DM$83</definedName>
    <definedName name="A125187202F">[1]Data1!$EH$1:$EH$10,[1]Data1!$EH$11:$EH$83</definedName>
    <definedName name="A125187206R">[1]Data1!$EQ$1:$EQ$10,[1]Data1!$EQ$11:$EQ$83</definedName>
    <definedName name="A125187210F">[1]Data1!$DP$1:$DP$10,[1]Data1!$DP$11:$DP$83</definedName>
    <definedName name="A125187214R">[1]Data1!$DV$1:$DV$10,[1]Data1!$DV$11:$DV$83</definedName>
    <definedName name="A125187218X">[1]Data1!$CX$1:$CX$10,[1]Data1!$CX$11:$CX$83</definedName>
    <definedName name="A125187222R">[1]Data1!$DJ$1:$DJ$10,[1]Data1!$DJ$11:$DJ$83</definedName>
    <definedName name="A125187226X">[1]Data1!$ET$1:$ET$10,[1]Data1!$ET$11:$ET$83</definedName>
    <definedName name="A125187230R">[1]Data1!$CF$1:$CF$10,[1]Data1!$CF$11:$CF$83</definedName>
    <definedName name="A125187234X">[1]Data1!$CO$1:$CO$10,[1]Data1!$CO$11:$CO$83</definedName>
    <definedName name="A125187238J">[1]Data1!$CR$1:$CR$10,[1]Data1!$CR$11:$CR$83</definedName>
    <definedName name="A125187242X">[1]Data1!$DS$1:$DS$10,[1]Data1!$DS$11:$DS$83</definedName>
    <definedName name="A125187246J">[1]Data1!$DY$1:$DY$10,[1]Data1!$DY$11:$DY$83</definedName>
    <definedName name="A125187250X">[1]Data1!$EB$1:$EB$10,[1]Data1!$EB$11:$EB$83</definedName>
    <definedName name="A125187254J">[1]Data1!$EW$1:$EW$10,[1]Data1!$EW$11:$EW$83</definedName>
    <definedName name="A125187258T">[1]Data1!$CU$1:$CU$10,[1]Data1!$CU$11:$CU$83</definedName>
    <definedName name="A125187262J">[1]Data1!$DD$1:$DD$10,[1]Data1!$DD$11:$DD$83</definedName>
    <definedName name="A125187266T">[1]Data1!$CC$1:$CC$10,[1]Data1!$CC$11:$CC$83</definedName>
    <definedName name="A125187270J">[1]Data1!$CI$1:$CI$10,[1]Data1!$CI$11:$CI$83</definedName>
    <definedName name="A125187274T">[1]Data1!$CL$1:$CL$10,[1]Data1!$CL$11:$CL$83</definedName>
    <definedName name="A125187278A">[1]Data1!$DA$1:$DA$10,[1]Data1!$DA$11:$DA$83</definedName>
    <definedName name="A125187282T">[1]Data1!$EK$1:$EK$10,[1]Data1!$EK$11:$EK$83</definedName>
    <definedName name="A125187286A">[1]Data1!$EN$1:$EN$10,[1]Data1!$EN$11:$EN$83</definedName>
    <definedName name="A125187290T">[1]Data1!$DG$1:$DG$10,[1]Data1!$DG$11:$DG$83</definedName>
    <definedName name="A125187294A">[1]Data1!$EE$1:$EE$10,[1]Data1!$EE$11:$EE$83</definedName>
    <definedName name="A125187298K">[1]Data1!$EZ$1:$EZ$10,[1]Data1!$EZ$11:$EZ$83</definedName>
    <definedName name="A125188134J">[1]Data2!$W$1:$W$10,[1]Data2!$W$11:$W$83</definedName>
    <definedName name="A125188138T">[1]Data2!$AR$1:$AR$10,[1]Data2!$AR$11:$AR$83</definedName>
    <definedName name="A125188142J">[1]Data2!$BA$1:$BA$10,[1]Data2!$BA$11:$BA$83</definedName>
    <definedName name="A125188146T">[1]Data2!$Z$1:$Z$10,[1]Data2!$Z$11:$Z$83</definedName>
    <definedName name="A125188150J">[1]Data2!$AF$1:$AF$10,[1]Data2!$AF$11:$AF$83</definedName>
    <definedName name="A125188154T">[1]Data2!$H$1:$H$10,[1]Data2!$H$11:$H$83</definedName>
    <definedName name="A125188158A">[1]Data2!$T$1:$T$10,[1]Data2!$T$11:$T$83</definedName>
    <definedName name="A125188162T">[1]Data2!$BD$1:$BD$10,[1]Data2!$BD$11:$BD$83</definedName>
    <definedName name="A125188166A">[1]Data1!$IF$1:$IF$10,[1]Data1!$IF$11:$IF$83</definedName>
    <definedName name="A125188170T">[1]Data1!$IO$1:$IO$10,[1]Data1!$IO$11:$IO$83</definedName>
    <definedName name="A125188174A">[1]Data2!$B$1:$B$10,[1]Data2!$B$11:$B$83</definedName>
    <definedName name="A125188178K">[1]Data2!$AC$1:$AC$10,[1]Data2!$AC$11:$AC$83</definedName>
    <definedName name="A125188182A">[1]Data2!$AI$1:$AI$10,[1]Data2!$AI$11:$AI$83</definedName>
    <definedName name="A125188186K">[1]Data2!$AL$1:$AL$10,[1]Data2!$AL$11:$AL$83</definedName>
    <definedName name="A125188190A">[1]Data2!$BG$1:$BG$10,[1]Data2!$BG$11:$BG$83</definedName>
    <definedName name="A125188194K">[1]Data2!$E$1:$E$10,[1]Data2!$E$11:$E$83</definedName>
    <definedName name="A125188198V">[1]Data2!$N$1:$N$10,[1]Data2!$N$11:$N$83</definedName>
    <definedName name="A125188202X">[1]Data1!$IC$1:$IC$10,[1]Data1!$IC$11:$IC$83</definedName>
    <definedName name="A125188206J">[1]Data1!$II$1:$II$10,[1]Data1!$II$11:$II$83</definedName>
    <definedName name="A125188210X">[1]Data1!$IL$1:$IL$10,[1]Data1!$IL$11:$IL$83</definedName>
    <definedName name="A125188214J">[1]Data2!$K$1:$K$10,[1]Data2!$K$11:$K$83</definedName>
    <definedName name="A125188218T">[1]Data2!$AU$1:$AU$10,[1]Data2!$AU$11:$AU$83</definedName>
    <definedName name="A125188222J">[1]Data2!$AX$1:$AX$10,[1]Data2!$AX$11:$AX$83</definedName>
    <definedName name="A125188226T">[1]Data2!$Q$1:$Q$10,[1]Data2!$Q$11:$Q$83</definedName>
    <definedName name="A125188230J">[1]Data2!$AO$1:$AO$10,[1]Data2!$AO$11:$AO$83</definedName>
    <definedName name="A125188234T">[1]Data2!$BJ$1:$BJ$10,[1]Data2!$BJ$11:$BJ$83</definedName>
    <definedName name="A125189070A">[1]Data2!$CW$1:$CW$10,[1]Data2!$CW$11:$CW$83</definedName>
    <definedName name="A125189074K">[1]Data2!$DR$1:$DR$10,[1]Data2!$DR$11:$DR$83</definedName>
    <definedName name="A125189078V">[1]Data2!$EA$1:$EA$10,[1]Data2!$EA$11:$EA$83</definedName>
    <definedName name="A125189082K">[1]Data2!$CZ$1:$CZ$10,[1]Data2!$CZ$11:$CZ$83</definedName>
    <definedName name="A125189086V">[1]Data2!$DF$1:$DF$10,[1]Data2!$DF$11:$DF$83</definedName>
    <definedName name="A125189090K">[1]Data2!$CH$1:$CH$10,[1]Data2!$CH$11:$CH$83</definedName>
    <definedName name="A125189094V">[1]Data2!$CT$1:$CT$10,[1]Data2!$CT$11:$CT$83</definedName>
    <definedName name="A125189098C">[1]Data2!$ED$1:$ED$10,[1]Data2!$ED$11:$ED$83</definedName>
    <definedName name="A125189102J">[1]Data2!$BP$1:$BP$10,[1]Data2!$BP$11:$BP$83</definedName>
    <definedName name="A125189106T">[1]Data2!$BY$1:$BY$10,[1]Data2!$BY$11:$BY$83</definedName>
    <definedName name="A125189110J">[1]Data2!$CB$1:$CB$10,[1]Data2!$CB$11:$CB$83</definedName>
    <definedName name="A125189114T">[1]Data2!$DC$1:$DC$10,[1]Data2!$DC$11:$DC$83</definedName>
    <definedName name="A125189118A">[1]Data2!$DI$1:$DI$10,[1]Data2!$DI$11:$DI$83</definedName>
    <definedName name="A125189122T">[1]Data2!$DL$1:$DL$10,[1]Data2!$DL$11:$DL$83</definedName>
    <definedName name="A125189126A">[1]Data2!$EG$1:$EG$10,[1]Data2!$EG$11:$EG$83</definedName>
    <definedName name="A125189130T">[1]Data2!$CE$1:$CE$10,[1]Data2!$CE$11:$CE$83</definedName>
    <definedName name="A125189134A">[1]Data2!$CN$1:$CN$10,[1]Data2!$CN$11:$CN$83</definedName>
    <definedName name="A125189138K">[1]Data2!$BM$1:$BM$10,[1]Data2!$BM$11:$BM$83</definedName>
    <definedName name="A125189142A">[1]Data2!$BS$1:$BS$10,[1]Data2!$BS$11:$BS$83</definedName>
    <definedName name="A125189146K">[1]Data2!$BV$1:$BV$10,[1]Data2!$BV$11:$BV$83</definedName>
    <definedName name="A125189150A">[1]Data2!$CK$1:$CK$10,[1]Data2!$CK$11:$CK$83</definedName>
    <definedName name="A125189154K">[1]Data2!$DU$1:$DU$10,[1]Data2!$DU$11:$DU$83</definedName>
    <definedName name="A125189158V">[1]Data2!$DX$1:$DX$10,[1]Data2!$DX$11:$DX$83</definedName>
    <definedName name="A125189162K">[1]Data2!$CQ$1:$CQ$10,[1]Data2!$CQ$11:$CQ$83</definedName>
    <definedName name="A125189166V">[1]Data2!$DO$1:$DO$10,[1]Data2!$DO$11:$DO$83</definedName>
    <definedName name="A125189170K">[1]Data2!$EJ$1:$EJ$10,[1]Data2!$EJ$11:$EJ$83</definedName>
    <definedName name="A126251658C">Data1!$AO$1:$AO$10,Data1!$AO$11:$AO$17</definedName>
    <definedName name="A126251658C_Data">Data1!$AO$11:$AO$17</definedName>
    <definedName name="A126251658C_Latest">Data1!$AO$17</definedName>
    <definedName name="A126251662V">Data1!$BM$1:$BM$10,Data1!$BM$11:$BM$17</definedName>
    <definedName name="A126251662V_Data">Data1!$BM$11:$BM$17</definedName>
    <definedName name="A126251662V_Latest">Data1!$BM$17</definedName>
    <definedName name="A126251666C">Data1!$BA$1:$BA$10,Data1!$BA$11:$BA$17</definedName>
    <definedName name="A126251666C_Data">Data1!$BA$11:$BA$17</definedName>
    <definedName name="A126251666C_Latest">Data1!$BA$17</definedName>
    <definedName name="A126251670V">Data1!$AR$1:$AR$10,Data1!$AR$11:$AR$17</definedName>
    <definedName name="A126251670V_Data">Data1!$AR$11:$AR$17</definedName>
    <definedName name="A126251670V_Latest">Data1!$AR$17</definedName>
    <definedName name="A126251674C">Data1!$AX$1:$AX$10,Data1!$AX$11:$AX$17</definedName>
    <definedName name="A126251674C_Data">Data1!$AX$11:$AX$17</definedName>
    <definedName name="A126251674C_Latest">Data1!$AX$17</definedName>
    <definedName name="A126251678L">Data1!$BS$1:$BS$10,Data1!$BS$11:$BS$17</definedName>
    <definedName name="A126251678L_Data">Data1!$BS$11:$BS$17</definedName>
    <definedName name="A126251678L_Latest">Data1!$BS$17</definedName>
    <definedName name="A126251682C">Data1!$BJ$1:$BJ$10,Data1!$BJ$11:$BJ$17</definedName>
    <definedName name="A126251682C_Data">Data1!$BJ$11:$BJ$17</definedName>
    <definedName name="A126251682C_Latest">Data1!$BJ$17</definedName>
    <definedName name="A126251686L">Data1!$BY$1:$BY$10,Data1!$BY$11:$BY$17</definedName>
    <definedName name="A126251686L_Data">Data1!$BY$11:$BY$17</definedName>
    <definedName name="A126251686L_Latest">Data1!$BY$17</definedName>
    <definedName name="A126251690C">Data1!$CK$1:$CK$10,Data1!$CK$11:$CK$17</definedName>
    <definedName name="A126251690C_Data">Data1!$CK$11:$CK$17</definedName>
    <definedName name="A126251690C_Latest">Data1!$CK$17</definedName>
    <definedName name="A126251694L">Data1!$Z$1:$Z$10,Data1!$Z$11:$Z$17</definedName>
    <definedName name="A126251694L_Data">Data1!$Z$11:$Z$17</definedName>
    <definedName name="A126251694L_Latest">Data1!$Z$17</definedName>
    <definedName name="A126251698W">Data1!$AL$1:$AL$10,Data1!$AL$11:$AL$17</definedName>
    <definedName name="A126251698W_Data">Data1!$AL$11:$AL$17</definedName>
    <definedName name="A126251698W_Latest">Data1!$AL$17</definedName>
    <definedName name="A126251702A">Data1!$BP$1:$BP$10,Data1!$BP$11:$BP$17</definedName>
    <definedName name="A126251702A_Data">Data1!$BP$11:$BP$17</definedName>
    <definedName name="A126251702A_Latest">Data1!$BP$17</definedName>
    <definedName name="A126251706K">Data1!$BV$1:$BV$10,Data1!$BV$11:$BV$17</definedName>
    <definedName name="A126251706K_Data">Data1!$BV$11:$BV$17</definedName>
    <definedName name="A126251706K_Latest">Data1!$BV$17</definedName>
    <definedName name="A126251710A">Data1!$CB$1:$CB$10,Data1!$CB$11:$CB$17</definedName>
    <definedName name="A126251710A_Data">Data1!$CB$11:$CB$17</definedName>
    <definedName name="A126251710A_Latest">Data1!$CB$17</definedName>
    <definedName name="A126251714K">Data1!$CH$1:$CH$10,Data1!$CH$11:$CH$17</definedName>
    <definedName name="A126251714K_Data">Data1!$CH$11:$CH$17</definedName>
    <definedName name="A126251714K_Latest">Data1!$CH$17</definedName>
    <definedName name="A126251718V">Data1!$H$1:$H$10,Data1!$H$11:$H$17</definedName>
    <definedName name="A126251718V_Data">Data1!$H$11:$H$17</definedName>
    <definedName name="A126251718V_Latest">Data1!$H$17</definedName>
    <definedName name="A126251722K">Data1!$Q$1:$Q$10,Data1!$Q$11:$Q$17</definedName>
    <definedName name="A126251722K_Data">Data1!$Q$11:$Q$17</definedName>
    <definedName name="A126251722K_Latest">Data1!$Q$17</definedName>
    <definedName name="A126251726V">Data1!$T$1:$T$10,Data1!$T$11:$T$17</definedName>
    <definedName name="A126251726V_Data">Data1!$T$11:$T$17</definedName>
    <definedName name="A126251726V_Latest">Data1!$T$17</definedName>
    <definedName name="A126251730K">Data1!$AU$1:$AU$10,Data1!$AU$11:$AU$17</definedName>
    <definedName name="A126251730K_Data">Data1!$AU$11:$AU$17</definedName>
    <definedName name="A126251730K_Latest">Data1!$AU$17</definedName>
    <definedName name="A126251734V">Data1!$B$1:$B$10,Data1!$B$11:$B$17</definedName>
    <definedName name="A126251734V_Data">Data1!$B$11:$B$17</definedName>
    <definedName name="A126251734V_Latest">Data1!$B$17</definedName>
    <definedName name="A126251738C">Data1!$CE$1:$CE$10,Data1!$CE$11:$CE$17</definedName>
    <definedName name="A126251738C_Data">Data1!$CE$11:$CE$17</definedName>
    <definedName name="A126251738C_Latest">Data1!$CE$17</definedName>
    <definedName name="A126251742V">Data1!$CQ$1:$CQ$10,Data1!$CQ$11:$CQ$17</definedName>
    <definedName name="A126251742V_Data">Data1!$CQ$11:$CQ$17</definedName>
    <definedName name="A126251742V_Latest">Data1!$CQ$17</definedName>
    <definedName name="A126251746C">Data1!$CT$1:$CT$10,Data1!$CT$11:$CT$17</definedName>
    <definedName name="A126251746C_Data">Data1!$CT$11:$CT$17</definedName>
    <definedName name="A126251746C_Latest">Data1!$CT$17</definedName>
    <definedName name="A126251750V">Data1!$W$1:$W$10,Data1!$W$11:$W$17</definedName>
    <definedName name="A126251750V_Data">Data1!$W$11:$W$17</definedName>
    <definedName name="A126251750V_Latest">Data1!$W$17</definedName>
    <definedName name="A126251754C">Data1!$AF$1:$AF$10,Data1!$AF$11:$AF$17</definedName>
    <definedName name="A126251754C_Data">Data1!$AF$11:$AF$17</definedName>
    <definedName name="A126251754C_Latest">Data1!$AF$17</definedName>
    <definedName name="A126251758L">Data1!$BD$1:$BD$10,Data1!$BD$11:$BD$17</definedName>
    <definedName name="A126251758L_Data">Data1!$BD$11:$BD$17</definedName>
    <definedName name="A126251758L_Latest">Data1!$BD$17</definedName>
    <definedName name="A126251762C">Data1!$BG$1:$BG$10,Data1!$BG$11:$BG$17</definedName>
    <definedName name="A126251762C_Data">Data1!$BG$11:$BG$17</definedName>
    <definedName name="A126251762C_Latest">Data1!$BG$17</definedName>
    <definedName name="A126251766L">Data1!$CN$1:$CN$10,Data1!$CN$11:$CN$17</definedName>
    <definedName name="A126251766L_Data">Data1!$CN$11:$CN$17</definedName>
    <definedName name="A126251766L_Latest">Data1!$CN$17</definedName>
    <definedName name="A126251770C">Data1!$E$1:$E$10,Data1!$E$11:$E$17</definedName>
    <definedName name="A126251770C_Data">Data1!$E$11:$E$17</definedName>
    <definedName name="A126251770C_Latest">Data1!$E$17</definedName>
    <definedName name="A126251774L">Data1!$K$1:$K$10,Data1!$K$11:$K$17</definedName>
    <definedName name="A126251774L_Data">Data1!$K$11:$K$17</definedName>
    <definedName name="A126251774L_Latest">Data1!$K$17</definedName>
    <definedName name="A126251778W">Data1!$N$1:$N$10,Data1!$N$11:$N$17</definedName>
    <definedName name="A126251778W_Data">Data1!$N$11:$N$17</definedName>
    <definedName name="A126251778W_Latest">Data1!$N$17</definedName>
    <definedName name="A126251782L">Data1!$AC$1:$AC$10,Data1!$AC$11:$AC$17</definedName>
    <definedName name="A126251782L_Data">Data1!$AC$11:$AC$17</definedName>
    <definedName name="A126251782L_Latest">Data1!$AC$17</definedName>
    <definedName name="A126251786W">Data1!$AI$1:$AI$10,Data1!$AI$11:$AI$17</definedName>
    <definedName name="A126251786W_Data">Data1!$AI$11:$AI$17</definedName>
    <definedName name="A126251786W_Latest">Data1!$AI$17</definedName>
    <definedName name="A126251790L">Data1!$CW$1:$CW$10,Data1!$CW$11:$CW$17</definedName>
    <definedName name="A126251790L_Data">Data1!$CW$11:$CW$17</definedName>
    <definedName name="A126251790L_Latest">Data1!$CW$17</definedName>
    <definedName name="A126251794W">Data6!$DM$1:$DM$10,Data6!$DM$11:$DM$17</definedName>
    <definedName name="A126251794W_Data">Data6!$DM$11:$DM$17</definedName>
    <definedName name="A126251794W_Latest">Data6!$DM$17</definedName>
    <definedName name="A126251798F">Data6!$EK$1:$EK$10,Data6!$EK$11:$EK$17</definedName>
    <definedName name="A126251798F_Data">Data6!$EK$11:$EK$17</definedName>
    <definedName name="A126251798F_Latest">Data6!$EK$17</definedName>
    <definedName name="A126251802K">Data6!$DY$1:$DY$10,Data6!$DY$11:$DY$17</definedName>
    <definedName name="A126251802K_Data">Data6!$DY$11:$DY$17</definedName>
    <definedName name="A126251802K_Latest">Data6!$DY$17</definedName>
    <definedName name="A126251806V">Data6!$DP$1:$DP$10,Data6!$DP$11:$DP$17</definedName>
    <definedName name="A126251806V_Data">Data6!$DP$11:$DP$17</definedName>
    <definedName name="A126251806V_Latest">Data6!$DP$17</definedName>
    <definedName name="A126251810K">Data6!$DV$1:$DV$10,Data6!$DV$11:$DV$17</definedName>
    <definedName name="A126251810K_Data">Data6!$DV$11:$DV$17</definedName>
    <definedName name="A126251810K_Latest">Data6!$DV$17</definedName>
    <definedName name="A126251814V">Data6!$EQ$1:$EQ$10,Data6!$EQ$11:$EQ$17</definedName>
    <definedName name="A126251814V_Data">Data6!$EQ$11:$EQ$17</definedName>
    <definedName name="A126251814V_Latest">Data6!$EQ$17</definedName>
    <definedName name="A126251818C">Data6!$EH$1:$EH$10,Data6!$EH$11:$EH$17</definedName>
    <definedName name="A126251818C_Data">Data6!$EH$11:$EH$17</definedName>
    <definedName name="A126251818C_Latest">Data6!$EH$17</definedName>
    <definedName name="A126251822V">Data6!$EW$1:$EW$10,Data6!$EW$11:$EW$17</definedName>
    <definedName name="A126251822V_Data">Data6!$EW$11:$EW$17</definedName>
    <definedName name="A126251822V_Latest">Data6!$EW$17</definedName>
    <definedName name="A126251826C">Data6!$FI$1:$FI$10,Data6!$FI$11:$FI$17</definedName>
    <definedName name="A126251826C_Data">Data6!$FI$11:$FI$17</definedName>
    <definedName name="A126251826C_Latest">Data6!$FI$17</definedName>
    <definedName name="A126251830V">Data6!$CX$1:$CX$10,Data6!$CX$11:$CX$17</definedName>
    <definedName name="A126251830V_Data">Data6!$CX$11:$CX$17</definedName>
    <definedName name="A126251830V_Latest">Data6!$CX$17</definedName>
    <definedName name="A126251834C">Data6!$DJ$1:$DJ$10,Data6!$DJ$11:$DJ$17</definedName>
    <definedName name="A126251834C_Data">Data6!$DJ$11:$DJ$17</definedName>
    <definedName name="A126251834C_Latest">Data6!$DJ$17</definedName>
    <definedName name="A126251838L">Data6!$EN$1:$EN$10,Data6!$EN$11:$EN$17</definedName>
    <definedName name="A126251838L_Data">Data6!$EN$11:$EN$17</definedName>
    <definedName name="A126251838L_Latest">Data6!$EN$17</definedName>
    <definedName name="A126251842C">Data6!$ET$1:$ET$10,Data6!$ET$11:$ET$17</definedName>
    <definedName name="A126251842C_Data">Data6!$ET$11:$ET$17</definedName>
    <definedName name="A126251842C_Latest">Data6!$ET$17</definedName>
    <definedName name="A126251846L">Data6!$EZ$1:$EZ$10,Data6!$EZ$11:$EZ$17</definedName>
    <definedName name="A126251846L_Data">Data6!$EZ$11:$EZ$17</definedName>
    <definedName name="A126251846L_Latest">Data6!$EZ$17</definedName>
    <definedName name="A126251850C">Data6!$FF$1:$FF$10,Data6!$FF$11:$FF$17</definedName>
    <definedName name="A126251850C_Data">Data6!$FF$11:$FF$17</definedName>
    <definedName name="A126251850C_Latest">Data6!$FF$17</definedName>
    <definedName name="A126251854L">Data6!$CF$1:$CF$10,Data6!$CF$11:$CF$17</definedName>
    <definedName name="A126251854L_Data">Data6!$CF$11:$CF$17</definedName>
    <definedName name="A126251854L_Latest">Data6!$CF$17</definedName>
    <definedName name="A126251858W">Data6!$CO$1:$CO$10,Data6!$CO$11:$CO$17</definedName>
    <definedName name="A126251858W_Data">Data6!$CO$11:$CO$17</definedName>
    <definedName name="A126251858W_Latest">Data6!$CO$17</definedName>
    <definedName name="A126251862L">Data6!$CR$1:$CR$10,Data6!$CR$11:$CR$17</definedName>
    <definedName name="A126251862L_Data">Data6!$CR$11:$CR$17</definedName>
    <definedName name="A126251862L_Latest">Data6!$CR$17</definedName>
    <definedName name="A126251866W">Data6!$DS$1:$DS$10,Data6!$DS$11:$DS$17</definedName>
    <definedName name="A126251866W_Data">Data6!$DS$11:$DS$17</definedName>
    <definedName name="A126251866W_Latest">Data6!$DS$17</definedName>
    <definedName name="A126251870L">Data6!$BZ$1:$BZ$10,Data6!$BZ$11:$BZ$17</definedName>
    <definedName name="A126251870L_Data">Data6!$BZ$11:$BZ$17</definedName>
    <definedName name="A126251870L_Latest">Data6!$BZ$17</definedName>
    <definedName name="A126251874W">Data6!$FC$1:$FC$10,Data6!$FC$11:$FC$17</definedName>
    <definedName name="A126251874W_Data">Data6!$FC$11:$FC$17</definedName>
    <definedName name="A126251874W_Latest">Data6!$FC$17</definedName>
    <definedName name="A126251878F">Data6!$FO$1:$FO$10,Data6!$FO$11:$FO$17</definedName>
    <definedName name="A126251878F_Data">Data6!$FO$11:$FO$17</definedName>
    <definedName name="A126251878F_Latest">Data6!$FO$17</definedName>
    <definedName name="A126251882W">Data6!$FR$1:$FR$10,Data6!$FR$11:$FR$17</definedName>
    <definedName name="A126251882W_Data">Data6!$FR$11:$FR$17</definedName>
    <definedName name="A126251882W_Latest">Data6!$FR$17</definedName>
    <definedName name="A126251886F">Data6!$CU$1:$CU$10,Data6!$CU$11:$CU$17</definedName>
    <definedName name="A126251886F_Data">Data6!$CU$11:$CU$17</definedName>
    <definedName name="A126251886F_Latest">Data6!$CU$17</definedName>
    <definedName name="A126251890W">Data6!$DD$1:$DD$10,Data6!$DD$11:$DD$17</definedName>
    <definedName name="A126251890W_Data">Data6!$DD$11:$DD$17</definedName>
    <definedName name="A126251890W_Latest">Data6!$DD$17</definedName>
    <definedName name="A126251894F">Data6!$EB$1:$EB$10,Data6!$EB$11:$EB$17</definedName>
    <definedName name="A126251894F_Data">Data6!$EB$11:$EB$17</definedName>
    <definedName name="A126251894F_Latest">Data6!$EB$17</definedName>
    <definedName name="A126251898R">Data6!$EE$1:$EE$10,Data6!$EE$11:$EE$17</definedName>
    <definedName name="A126251898R_Data">Data6!$EE$11:$EE$17</definedName>
    <definedName name="A126251898R_Latest">Data6!$EE$17</definedName>
    <definedName name="A126251902V">Data6!$FL$1:$FL$10,Data6!$FL$11:$FL$17</definedName>
    <definedName name="A126251902V_Data">Data6!$FL$11:$FL$17</definedName>
    <definedName name="A126251902V_Latest">Data6!$FL$17</definedName>
    <definedName name="A126251906C">Data6!$CC$1:$CC$10,Data6!$CC$11:$CC$17</definedName>
    <definedName name="A126251906C_Data">Data6!$CC$11:$CC$17</definedName>
    <definedName name="A126251906C_Latest">Data6!$CC$17</definedName>
    <definedName name="A126251910V">Data6!$CI$1:$CI$10,Data6!$CI$11:$CI$17</definedName>
    <definedName name="A126251910V_Data">Data6!$CI$11:$CI$17</definedName>
    <definedName name="A126251910V_Latest">Data6!$CI$17</definedName>
    <definedName name="A126251914C">Data6!$CL$1:$CL$10,Data6!$CL$11:$CL$17</definedName>
    <definedName name="A126251914C_Data">Data6!$CL$11:$CL$17</definedName>
    <definedName name="A126251914C_Latest">Data6!$CL$17</definedName>
    <definedName name="A126251918L">Data6!$DA$1:$DA$10,Data6!$DA$11:$DA$17</definedName>
    <definedName name="A126251918L_Data">Data6!$DA$11:$DA$17</definedName>
    <definedName name="A126251918L_Latest">Data6!$DA$17</definedName>
    <definedName name="A126251922C">Data6!$DG$1:$DG$10,Data6!$DG$11:$DG$17</definedName>
    <definedName name="A126251922C_Data">Data6!$DG$11:$DG$17</definedName>
    <definedName name="A126251922C_Latest">Data6!$DG$17</definedName>
    <definedName name="A126251926L">Data6!$FU$1:$FU$10,Data6!$FU$11:$FU$17</definedName>
    <definedName name="A126251926L_Data">Data6!$FU$11:$FU$17</definedName>
    <definedName name="A126251926L_Latest">Data6!$FU$17</definedName>
    <definedName name="A126251930C">Data4!$E$1:$E$10,Data4!$E$11:$E$17</definedName>
    <definedName name="A126251930C_Data">Data4!$E$11:$E$17</definedName>
    <definedName name="A126251930C_Latest">Data4!$E$17</definedName>
    <definedName name="A126251934L">Data4!$AC$1:$AC$10,Data4!$AC$11:$AC$17</definedName>
    <definedName name="A126251934L_Data">Data4!$AC$11:$AC$17</definedName>
    <definedName name="A126251934L_Latest">Data4!$AC$17</definedName>
    <definedName name="A126251938W">Data4!$Q$1:$Q$10,Data4!$Q$11:$Q$17</definedName>
    <definedName name="A126251938W_Data">Data4!$Q$11:$Q$17</definedName>
    <definedName name="A126251938W_Latest">Data4!$Q$17</definedName>
    <definedName name="A126251942L">Data4!$H$1:$H$10,Data4!$H$11:$H$17</definedName>
    <definedName name="A126251942L_Data">Data4!$H$11:$H$17</definedName>
    <definedName name="A126251942L_Latest">Data4!$H$17</definedName>
    <definedName name="A126251946W">Data4!$N$1:$N$10,Data4!$N$11:$N$17</definedName>
    <definedName name="A126251946W_Data">Data4!$N$11:$N$17</definedName>
    <definedName name="A126251946W_Latest">Data4!$N$17</definedName>
    <definedName name="A126251950L">Data4!$AI$1:$AI$10,Data4!$AI$11:$AI$17</definedName>
    <definedName name="A126251950L_Data">Data4!$AI$11:$AI$17</definedName>
    <definedName name="A126251950L_Latest">Data4!$AI$17</definedName>
    <definedName name="A126251954W">Data4!$Z$1:$Z$10,Data4!$Z$11:$Z$17</definedName>
    <definedName name="A126251954W_Data">Data4!$Z$11:$Z$17</definedName>
    <definedName name="A126251954W_Latest">Data4!$Z$17</definedName>
    <definedName name="A126251958F">Data4!$AO$1:$AO$10,Data4!$AO$11:$AO$17</definedName>
    <definedName name="A126251958F_Data">Data4!$AO$11:$AO$17</definedName>
    <definedName name="A126251958F_Latest">Data4!$AO$17</definedName>
    <definedName name="A126251962W">Data4!$BA$1:$BA$10,Data4!$BA$11:$BA$17</definedName>
    <definedName name="A126251962W_Data">Data4!$BA$11:$BA$17</definedName>
    <definedName name="A126251962W_Latest">Data4!$BA$17</definedName>
    <definedName name="A126251966F">Data3!$IF$1:$IF$10,Data3!$IF$11:$IF$17</definedName>
    <definedName name="A126251966F_Data">Data3!$IF$11:$IF$17</definedName>
    <definedName name="A126251966F_Latest">Data3!$IF$17</definedName>
    <definedName name="A126251970W">Data4!$B$1:$B$10,Data4!$B$11:$B$17</definedName>
    <definedName name="A126251970W_Data">Data4!$B$11:$B$17</definedName>
    <definedName name="A126251970W_Latest">Data4!$B$17</definedName>
    <definedName name="A126251974F">Data4!$AF$1:$AF$10,Data4!$AF$11:$AF$17</definedName>
    <definedName name="A126251974F_Data">Data4!$AF$11:$AF$17</definedName>
    <definedName name="A126251974F_Latest">Data4!$AF$17</definedName>
    <definedName name="A126251978R">Data4!$AL$1:$AL$10,Data4!$AL$11:$AL$17</definedName>
    <definedName name="A126251978R_Data">Data4!$AL$11:$AL$17</definedName>
    <definedName name="A126251978R_Latest">Data4!$AL$17</definedName>
    <definedName name="A126251982F">Data4!$AR$1:$AR$10,Data4!$AR$11:$AR$17</definedName>
    <definedName name="A126251982F_Data">Data4!$AR$11:$AR$17</definedName>
    <definedName name="A126251982F_Latest">Data4!$AR$17</definedName>
    <definedName name="A126251986R">Data4!$AX$1:$AX$10,Data4!$AX$11:$AX$17</definedName>
    <definedName name="A126251986R_Data">Data4!$AX$11:$AX$17</definedName>
    <definedName name="A126251986R_Latest">Data4!$AX$17</definedName>
    <definedName name="A126251990F">Data3!$HN$1:$HN$10,Data3!$HN$11:$HN$17</definedName>
    <definedName name="A126251990F_Data">Data3!$HN$11:$HN$17</definedName>
    <definedName name="A126251990F_Latest">Data3!$HN$17</definedName>
    <definedName name="A126251994R">Data3!$HW$1:$HW$10,Data3!$HW$11:$HW$17</definedName>
    <definedName name="A126251994R_Data">Data3!$HW$11:$HW$17</definedName>
    <definedName name="A126251994R_Latest">Data3!$HW$17</definedName>
    <definedName name="A126251998X">Data3!$HZ$1:$HZ$10,Data3!$HZ$11:$HZ$17</definedName>
    <definedName name="A126251998X_Data">Data3!$HZ$11:$HZ$17</definedName>
    <definedName name="A126251998X_Latest">Data3!$HZ$17</definedName>
    <definedName name="A126252002F">Data4!$K$1:$K$10,Data4!$K$11:$K$17</definedName>
    <definedName name="A126252002F_Data">Data4!$K$11:$K$17</definedName>
    <definedName name="A126252002F_Latest">Data4!$K$17</definedName>
    <definedName name="A126252006R">Data3!$HH$1:$HH$10,Data3!$HH$11:$HH$17</definedName>
    <definedName name="A126252006R_Data">Data3!$HH$11:$HH$17</definedName>
    <definedName name="A126252006R_Latest">Data3!$HH$17</definedName>
    <definedName name="A126252010F">Data4!$AU$1:$AU$10,Data4!$AU$11:$AU$17</definedName>
    <definedName name="A126252010F_Data">Data4!$AU$11:$AU$17</definedName>
    <definedName name="A126252010F_Latest">Data4!$AU$17</definedName>
    <definedName name="A126252014R">Data4!$BG$1:$BG$10,Data4!$BG$11:$BG$17</definedName>
    <definedName name="A126252014R_Data">Data4!$BG$11:$BG$17</definedName>
    <definedName name="A126252014R_Latest">Data4!$BG$17</definedName>
    <definedName name="A126252018X">Data4!$BJ$1:$BJ$10,Data4!$BJ$11:$BJ$17</definedName>
    <definedName name="A126252018X_Data">Data4!$BJ$11:$BJ$17</definedName>
    <definedName name="A126252018X_Latest">Data4!$BJ$17</definedName>
    <definedName name="A126252022R">Data3!$IC$1:$IC$10,Data3!$IC$11:$IC$17</definedName>
    <definedName name="A126252022R_Data">Data3!$IC$11:$IC$17</definedName>
    <definedName name="A126252022R_Latest">Data3!$IC$17</definedName>
    <definedName name="A126252026X">Data3!$IL$1:$IL$10,Data3!$IL$11:$IL$17</definedName>
    <definedName name="A126252026X_Data">Data3!$IL$11:$IL$17</definedName>
    <definedName name="A126252026X_Latest">Data3!$IL$17</definedName>
    <definedName name="A126252030R">Data4!$T$1:$T$10,Data4!$T$11:$T$17</definedName>
    <definedName name="A126252030R_Data">Data4!$T$11:$T$17</definedName>
    <definedName name="A126252030R_Latest">Data4!$T$17</definedName>
    <definedName name="A126252034X">Data4!$W$1:$W$10,Data4!$W$11:$W$17</definedName>
    <definedName name="A126252034X_Data">Data4!$W$11:$W$17</definedName>
    <definedName name="A126252034X_Latest">Data4!$W$17</definedName>
    <definedName name="A126252038J">Data4!$BD$1:$BD$10,Data4!$BD$11:$BD$17</definedName>
    <definedName name="A126252038J_Data">Data4!$BD$11:$BD$17</definedName>
    <definedName name="A126252038J_Latest">Data4!$BD$17</definedName>
    <definedName name="A126252042X">Data3!$HK$1:$HK$10,Data3!$HK$11:$HK$17</definedName>
    <definedName name="A126252042X_Data">Data3!$HK$11:$HK$17</definedName>
    <definedName name="A126252042X_Latest">Data3!$HK$17</definedName>
    <definedName name="A126252046J">Data3!$HQ$1:$HQ$10,Data3!$HQ$11:$HQ$17</definedName>
    <definedName name="A126252046J_Data">Data3!$HQ$11:$HQ$17</definedName>
    <definedName name="A126252046J_Latest">Data3!$HQ$17</definedName>
    <definedName name="A126252050X">Data3!$HT$1:$HT$10,Data3!$HT$11:$HT$17</definedName>
    <definedName name="A126252050X_Data">Data3!$HT$11:$HT$17</definedName>
    <definedName name="A126252050X_Latest">Data3!$HT$17</definedName>
    <definedName name="A126252054J">Data3!$II$1:$II$10,Data3!$II$11:$II$17</definedName>
    <definedName name="A126252054J_Data">Data3!$II$11:$II$17</definedName>
    <definedName name="A126252054J_Latest">Data3!$II$17</definedName>
    <definedName name="A126252058T">Data3!$IO$1:$IO$10,Data3!$IO$11:$IO$17</definedName>
    <definedName name="A126252058T_Data">Data3!$IO$11:$IO$17</definedName>
    <definedName name="A126252058T_Latest">Data3!$IO$17</definedName>
    <definedName name="A126252062J">Data4!$BM$1:$BM$10,Data4!$BM$11:$BM$17</definedName>
    <definedName name="A126252062J_Data">Data4!$BM$11:$BM$17</definedName>
    <definedName name="A126252062J_Latest">Data4!$BM$17</definedName>
    <definedName name="A126252066T">Data5!$BI$1:$BI$10,Data5!$BI$11:$BI$17</definedName>
    <definedName name="A126252066T_Data">Data5!$BI$11:$BI$17</definedName>
    <definedName name="A126252066T_Latest">Data5!$BI$17</definedName>
    <definedName name="A126252070J">Data5!$CG$1:$CG$10,Data5!$CG$11:$CG$17</definedName>
    <definedName name="A126252070J_Data">Data5!$CG$11:$CG$17</definedName>
    <definedName name="A126252070J_Latest">Data5!$CG$17</definedName>
    <definedName name="A126252074T">Data5!$BU$1:$BU$10,Data5!$BU$11:$BU$17</definedName>
    <definedName name="A126252074T_Data">Data5!$BU$11:$BU$17</definedName>
    <definedName name="A126252074T_Latest">Data5!$BU$17</definedName>
    <definedName name="A126252078A">Data5!$BL$1:$BL$10,Data5!$BL$11:$BL$17</definedName>
    <definedName name="A126252078A_Data">Data5!$BL$11:$BL$17</definedName>
    <definedName name="A126252078A_Latest">Data5!$BL$17</definedName>
    <definedName name="A126252082T">Data5!$BR$1:$BR$10,Data5!$BR$11:$BR$17</definedName>
    <definedName name="A126252082T_Data">Data5!$BR$11:$BR$17</definedName>
    <definedName name="A126252082T_Latest">Data5!$BR$17</definedName>
    <definedName name="A126252086A">Data5!$CM$1:$CM$10,Data5!$CM$11:$CM$17</definedName>
    <definedName name="A126252086A_Data">Data5!$CM$11:$CM$17</definedName>
    <definedName name="A126252086A_Latest">Data5!$CM$17</definedName>
    <definedName name="A126252090T">Data5!$CD$1:$CD$10,Data5!$CD$11:$CD$17</definedName>
    <definedName name="A126252090T_Data">Data5!$CD$11:$CD$17</definedName>
    <definedName name="A126252090T_Latest">Data5!$CD$17</definedName>
    <definedName name="A126252094A">Data5!$CS$1:$CS$10,Data5!$CS$11:$CS$17</definedName>
    <definedName name="A126252094A_Data">Data5!$CS$11:$CS$17</definedName>
    <definedName name="A126252094A_Latest">Data5!$CS$17</definedName>
    <definedName name="A126252098K">Data5!$DE$1:$DE$10,Data5!$DE$11:$DE$17</definedName>
    <definedName name="A126252098K_Data">Data5!$DE$11:$DE$17</definedName>
    <definedName name="A126252098K_Latest">Data5!$DE$17</definedName>
    <definedName name="A126252102R">Data5!$AT$1:$AT$10,Data5!$AT$11:$AT$17</definedName>
    <definedName name="A126252102R_Data">Data5!$AT$11:$AT$17</definedName>
    <definedName name="A126252102R_Latest">Data5!$AT$17</definedName>
    <definedName name="A126252106X">Data5!$BF$1:$BF$10,Data5!$BF$11:$BF$17</definedName>
    <definedName name="A126252106X_Data">Data5!$BF$11:$BF$17</definedName>
    <definedName name="A126252106X_Latest">Data5!$BF$17</definedName>
    <definedName name="A126252110R">Data5!$CJ$1:$CJ$10,Data5!$CJ$11:$CJ$17</definedName>
    <definedName name="A126252110R_Data">Data5!$CJ$11:$CJ$17</definedName>
    <definedName name="A126252110R_Latest">Data5!$CJ$17</definedName>
    <definedName name="A126252114X">Data5!$CP$1:$CP$10,Data5!$CP$11:$CP$17</definedName>
    <definedName name="A126252114X_Data">Data5!$CP$11:$CP$17</definedName>
    <definedName name="A126252114X_Latest">Data5!$CP$17</definedName>
    <definedName name="A126252118J">Data5!$CV$1:$CV$10,Data5!$CV$11:$CV$17</definedName>
    <definedName name="A126252118J_Data">Data5!$CV$11:$CV$17</definedName>
    <definedName name="A126252118J_Latest">Data5!$CV$17</definedName>
    <definedName name="A126252122X">Data5!$DB$1:$DB$10,Data5!$DB$11:$DB$17</definedName>
    <definedName name="A126252122X_Data">Data5!$DB$11:$DB$17</definedName>
    <definedName name="A126252122X_Latest">Data5!$DB$17</definedName>
    <definedName name="A126252126J">Data5!$AB$1:$AB$10,Data5!$AB$11:$AB$17</definedName>
    <definedName name="A126252126J_Data">Data5!$AB$11:$AB$17</definedName>
    <definedName name="A126252126J_Latest">Data5!$AB$17</definedName>
    <definedName name="A126252130X">Data5!$AK$1:$AK$10,Data5!$AK$11:$AK$17</definedName>
    <definedName name="A126252130X_Data">Data5!$AK$11:$AK$17</definedName>
    <definedName name="A126252130X_Latest">Data5!$AK$17</definedName>
    <definedName name="A126252134J">Data5!$AN$1:$AN$10,Data5!$AN$11:$AN$17</definedName>
    <definedName name="A126252134J_Data">Data5!$AN$11:$AN$17</definedName>
    <definedName name="A126252134J_Latest">Data5!$AN$17</definedName>
    <definedName name="A126252138T">Data5!$BO$1:$BO$10,Data5!$BO$11:$BO$17</definedName>
    <definedName name="A126252138T_Data">Data5!$BO$11:$BO$17</definedName>
    <definedName name="A126252138T_Latest">Data5!$BO$17</definedName>
    <definedName name="A126252142J">Data5!$V$1:$V$10,Data5!$V$11:$V$17</definedName>
    <definedName name="A126252142J_Data">Data5!$V$11:$V$17</definedName>
    <definedName name="A126252142J_Latest">Data5!$V$17</definedName>
    <definedName name="A126252146T">Data5!$CY$1:$CY$10,Data5!$CY$11:$CY$17</definedName>
    <definedName name="A126252146T_Data">Data5!$CY$11:$CY$17</definedName>
    <definedName name="A126252146T_Latest">Data5!$CY$17</definedName>
    <definedName name="A126252150J">Data5!$DK$1:$DK$10,Data5!$DK$11:$DK$17</definedName>
    <definedName name="A126252150J_Data">Data5!$DK$11:$DK$17</definedName>
    <definedName name="A126252150J_Latest">Data5!$DK$17</definedName>
    <definedName name="A126252154T">Data5!$DN$1:$DN$10,Data5!$DN$11:$DN$17</definedName>
    <definedName name="A126252154T_Data">Data5!$DN$11:$DN$17</definedName>
    <definedName name="A126252154T_Latest">Data5!$DN$17</definedName>
    <definedName name="A126252158A">Data5!$AQ$1:$AQ$10,Data5!$AQ$11:$AQ$17</definedName>
    <definedName name="A126252158A_Data">Data5!$AQ$11:$AQ$17</definedName>
    <definedName name="A126252158A_Latest">Data5!$AQ$17</definedName>
    <definedName name="A126252162T">Data5!$AZ$1:$AZ$10,Data5!$AZ$11:$AZ$17</definedName>
    <definedName name="A126252162T_Data">Data5!$AZ$11:$AZ$17</definedName>
    <definedName name="A126252162T_Latest">Data5!$AZ$17</definedName>
    <definedName name="A126252166A">Data5!$BX$1:$BX$10,Data5!$BX$11:$BX$17</definedName>
    <definedName name="A126252166A_Data">Data5!$BX$11:$BX$17</definedName>
    <definedName name="A126252166A_Latest">Data5!$BX$17</definedName>
    <definedName name="A126252170T">Data5!$CA$1:$CA$10,Data5!$CA$11:$CA$17</definedName>
    <definedName name="A126252170T_Data">Data5!$CA$11:$CA$17</definedName>
    <definedName name="A126252170T_Latest">Data5!$CA$17</definedName>
    <definedName name="A126252174A">Data5!$DH$1:$DH$10,Data5!$DH$11:$DH$17</definedName>
    <definedName name="A126252174A_Data">Data5!$DH$11:$DH$17</definedName>
    <definedName name="A126252174A_Latest">Data5!$DH$17</definedName>
    <definedName name="A126252178K">Data5!$Y$1:$Y$10,Data5!$Y$11:$Y$17</definedName>
    <definedName name="A126252178K_Data">Data5!$Y$11:$Y$17</definedName>
    <definedName name="A126252178K_Latest">Data5!$Y$17</definedName>
    <definedName name="A126252182A">Data5!$AE$1:$AE$10,Data5!$AE$11:$AE$17</definedName>
    <definedName name="A126252182A_Data">Data5!$AE$11:$AE$17</definedName>
    <definedName name="A126252182A_Latest">Data5!$AE$17</definedName>
    <definedName name="A126252186K">Data5!$AH$1:$AH$10,Data5!$AH$11:$AH$17</definedName>
    <definedName name="A126252186K_Data">Data5!$AH$11:$AH$17</definedName>
    <definedName name="A126252186K_Latest">Data5!$AH$17</definedName>
    <definedName name="A126252190A">Data5!$AW$1:$AW$10,Data5!$AW$11:$AW$17</definedName>
    <definedName name="A126252190A_Data">Data5!$AW$11:$AW$17</definedName>
    <definedName name="A126252190A_Latest">Data5!$AW$17</definedName>
    <definedName name="A126252194K">Data5!$BC$1:$BC$10,Data5!$BC$11:$BC$17</definedName>
    <definedName name="A126252194K_Data">Data5!$BC$11:$BC$17</definedName>
    <definedName name="A126252194K_Latest">Data5!$BC$17</definedName>
    <definedName name="A126252198V">Data5!$DQ$1:$DQ$10,Data5!$DQ$11:$DQ$17</definedName>
    <definedName name="A126252198V_Data">Data5!$DQ$11:$DQ$17</definedName>
    <definedName name="A126252198V_Latest">Data5!$DQ$17</definedName>
    <definedName name="A126252202X">Data5!$FG$1:$FG$10,Data5!$FG$11:$FG$17</definedName>
    <definedName name="A126252202X_Data">Data5!$FG$11:$FG$17</definedName>
    <definedName name="A126252202X_Latest">Data5!$FG$17</definedName>
    <definedName name="A126252206J">Data5!$GE$1:$GE$10,Data5!$GE$11:$GE$17</definedName>
    <definedName name="A126252206J_Data">Data5!$GE$11:$GE$17</definedName>
    <definedName name="A126252206J_Latest">Data5!$GE$17</definedName>
    <definedName name="A126252210X">Data5!$FS$1:$FS$10,Data5!$FS$11:$FS$17</definedName>
    <definedName name="A126252210X_Data">Data5!$FS$11:$FS$17</definedName>
    <definedName name="A126252210X_Latest">Data5!$FS$17</definedName>
    <definedName name="A126252214J">Data5!$FJ$1:$FJ$10,Data5!$FJ$11:$FJ$17</definedName>
    <definedName name="A126252214J_Data">Data5!$FJ$11:$FJ$17</definedName>
    <definedName name="A126252214J_Latest">Data5!$FJ$17</definedName>
    <definedName name="A126252218T">Data5!$FP$1:$FP$10,Data5!$FP$11:$FP$17</definedName>
    <definedName name="A126252218T_Data">Data5!$FP$11:$FP$17</definedName>
    <definedName name="A126252218T_Latest">Data5!$FP$17</definedName>
    <definedName name="A126252222J">Data5!$GK$1:$GK$10,Data5!$GK$11:$GK$17</definedName>
    <definedName name="A126252222J_Data">Data5!$GK$11:$GK$17</definedName>
    <definedName name="A126252222J_Latest">Data5!$GK$17</definedName>
    <definedName name="A126252226T">Data5!$GB$1:$GB$10,Data5!$GB$11:$GB$17</definedName>
    <definedName name="A126252226T_Data">Data5!$GB$11:$GB$17</definedName>
    <definedName name="A126252226T_Latest">Data5!$GB$17</definedName>
    <definedName name="A126252230J">Data5!$GQ$1:$GQ$10,Data5!$GQ$11:$GQ$17</definedName>
    <definedName name="A126252230J_Data">Data5!$GQ$11:$GQ$17</definedName>
    <definedName name="A126252230J_Latest">Data5!$GQ$17</definedName>
    <definedName name="A126252234T">Data5!$HC$1:$HC$10,Data5!$HC$11:$HC$17</definedName>
    <definedName name="A126252234T_Data">Data5!$HC$11:$HC$17</definedName>
    <definedName name="A126252234T_Latest">Data5!$HC$17</definedName>
    <definedName name="A126252238A">Data5!$ER$1:$ER$10,Data5!$ER$11:$ER$17</definedName>
    <definedName name="A126252238A_Data">Data5!$ER$11:$ER$17</definedName>
    <definedName name="A126252238A_Latest">Data5!$ER$17</definedName>
    <definedName name="A126252242T">Data5!$FD$1:$FD$10,Data5!$FD$11:$FD$17</definedName>
    <definedName name="A126252242T_Data">Data5!$FD$11:$FD$17</definedName>
    <definedName name="A126252242T_Latest">Data5!$FD$17</definedName>
    <definedName name="A126252246A">Data5!$GH$1:$GH$10,Data5!$GH$11:$GH$17</definedName>
    <definedName name="A126252246A_Data">Data5!$GH$11:$GH$17</definedName>
    <definedName name="A126252246A_Latest">Data5!$GH$17</definedName>
    <definedName name="A126252250T">Data5!$GN$1:$GN$10,Data5!$GN$11:$GN$17</definedName>
    <definedName name="A126252250T_Data">Data5!$GN$11:$GN$17</definedName>
    <definedName name="A126252250T_Latest">Data5!$GN$17</definedName>
    <definedName name="A126252254A">Data5!$GT$1:$GT$10,Data5!$GT$11:$GT$17</definedName>
    <definedName name="A126252254A_Data">Data5!$GT$11:$GT$17</definedName>
    <definedName name="A126252254A_Latest">Data5!$GT$17</definedName>
    <definedName name="A126252258K">Data5!$GZ$1:$GZ$10,Data5!$GZ$11:$GZ$17</definedName>
    <definedName name="A126252258K_Data">Data5!$GZ$11:$GZ$17</definedName>
    <definedName name="A126252258K_Latest">Data5!$GZ$17</definedName>
    <definedName name="A126252262A">Data5!$DZ$1:$DZ$10,Data5!$DZ$11:$DZ$17</definedName>
    <definedName name="A126252262A_Data">Data5!$DZ$11:$DZ$17</definedName>
    <definedName name="A126252262A_Latest">Data5!$DZ$17</definedName>
    <definedName name="A126252266K">Data5!$EI$1:$EI$10,Data5!$EI$11:$EI$17</definedName>
    <definedName name="A126252266K_Data">Data5!$EI$11:$EI$17</definedName>
    <definedName name="A126252266K_Latest">Data5!$EI$17</definedName>
    <definedName name="A126252270A">Data5!$EL$1:$EL$10,Data5!$EL$11:$EL$17</definedName>
    <definedName name="A126252270A_Data">Data5!$EL$11:$EL$17</definedName>
    <definedName name="A126252270A_Latest">Data5!$EL$17</definedName>
    <definedName name="A126252274K">Data5!$FM$1:$FM$10,Data5!$FM$11:$FM$17</definedName>
    <definedName name="A126252274K_Data">Data5!$FM$11:$FM$17</definedName>
    <definedName name="A126252274K_Latest">Data5!$FM$17</definedName>
    <definedName name="A126252278V">Data5!$DT$1:$DT$10,Data5!$DT$11:$DT$17</definedName>
    <definedName name="A126252278V_Data">Data5!$DT$11:$DT$17</definedName>
    <definedName name="A126252278V_Latest">Data5!$DT$17</definedName>
    <definedName name="A126252282K">Data5!$GW$1:$GW$10,Data5!$GW$11:$GW$17</definedName>
    <definedName name="A126252282K_Data">Data5!$GW$11:$GW$17</definedName>
    <definedName name="A126252282K_Latest">Data5!$GW$17</definedName>
    <definedName name="A126252286V">Data5!$HI$1:$HI$10,Data5!$HI$11:$HI$17</definedName>
    <definedName name="A126252286V_Data">Data5!$HI$11:$HI$17</definedName>
    <definedName name="A126252286V_Latest">Data5!$HI$17</definedName>
    <definedName name="A126252290K">Data5!$HL$1:$HL$10,Data5!$HL$11:$HL$17</definedName>
    <definedName name="A126252290K_Data">Data5!$HL$11:$HL$17</definedName>
    <definedName name="A126252290K_Latest">Data5!$HL$17</definedName>
    <definedName name="A126252294V">Data5!$EO$1:$EO$10,Data5!$EO$11:$EO$17</definedName>
    <definedName name="A126252294V_Data">Data5!$EO$11:$EO$17</definedName>
    <definedName name="A126252294V_Latest">Data5!$EO$17</definedName>
    <definedName name="A126252298C">Data5!$EX$1:$EX$10,Data5!$EX$11:$EX$17</definedName>
    <definedName name="A126252298C_Data">Data5!$EX$11:$EX$17</definedName>
    <definedName name="A126252298C_Latest">Data5!$EX$17</definedName>
    <definedName name="A126252302J">Data5!$FV$1:$FV$10,Data5!$FV$11:$FV$17</definedName>
    <definedName name="A126252302J_Data">Data5!$FV$11:$FV$17</definedName>
    <definedName name="A126252302J_Latest">Data5!$FV$17</definedName>
    <definedName name="A126252306T">Data5!$FY$1:$FY$10,Data5!$FY$11:$FY$17</definedName>
    <definedName name="A126252306T_Data">Data5!$FY$11:$FY$17</definedName>
    <definedName name="A126252306T_Latest">Data5!$FY$17</definedName>
    <definedName name="A126252310J">Data5!$HF$1:$HF$10,Data5!$HF$11:$HF$17</definedName>
    <definedName name="A126252310J_Data">Data5!$HF$11:$HF$17</definedName>
    <definedName name="A126252310J_Latest">Data5!$HF$17</definedName>
    <definedName name="A126252314T">Data5!$DW$1:$DW$10,Data5!$DW$11:$DW$17</definedName>
    <definedName name="A126252314T_Data">Data5!$DW$11:$DW$17</definedName>
    <definedName name="A126252314T_Latest">Data5!$DW$17</definedName>
    <definedName name="A126252318A">Data5!$EC$1:$EC$10,Data5!$EC$11:$EC$17</definedName>
    <definedName name="A126252318A_Data">Data5!$EC$11:$EC$17</definedName>
    <definedName name="A126252318A_Latest">Data5!$EC$17</definedName>
    <definedName name="A126252322T">Data5!$EF$1:$EF$10,Data5!$EF$11:$EF$17</definedName>
    <definedName name="A126252322T_Data">Data5!$EF$11:$EF$17</definedName>
    <definedName name="A126252322T_Latest">Data5!$EF$17</definedName>
    <definedName name="A126252326A">Data5!$EU$1:$EU$10,Data5!$EU$11:$EU$17</definedName>
    <definedName name="A126252326A_Data">Data5!$EU$11:$EU$17</definedName>
    <definedName name="A126252326A_Latest">Data5!$EU$17</definedName>
    <definedName name="A126252330T">Data5!$FA$1:$FA$10,Data5!$FA$11:$FA$17</definedName>
    <definedName name="A126252330T_Data">Data5!$FA$11:$FA$17</definedName>
    <definedName name="A126252330T_Latest">Data5!$FA$17</definedName>
    <definedName name="A126252334A">Data5!$HO$1:$HO$10,Data5!$HO$11:$HO$17</definedName>
    <definedName name="A126252334A_Data">Data5!$HO$11:$HO$17</definedName>
    <definedName name="A126252334A_Latest">Data5!$HO$17</definedName>
    <definedName name="A126252338K">Data6!$O$1:$O$10,Data6!$O$11:$O$17</definedName>
    <definedName name="A126252338K_Data">Data6!$O$11:$O$17</definedName>
    <definedName name="A126252338K_Latest">Data6!$O$17</definedName>
    <definedName name="A126252342A">Data6!$AM$1:$AM$10,Data6!$AM$11:$AM$17</definedName>
    <definedName name="A126252342A_Data">Data6!$AM$11:$AM$17</definedName>
    <definedName name="A126252342A_Latest">Data6!$AM$17</definedName>
    <definedName name="A126252346K">Data6!$AA$1:$AA$10,Data6!$AA$11:$AA$17</definedName>
    <definedName name="A126252346K_Data">Data6!$AA$11:$AA$17</definedName>
    <definedName name="A126252346K_Latest">Data6!$AA$17</definedName>
    <definedName name="A126252350A">Data6!$R$1:$R$10,Data6!$R$11:$R$17</definedName>
    <definedName name="A126252350A_Data">Data6!$R$11:$R$17</definedName>
    <definedName name="A126252350A_Latest">Data6!$R$17</definedName>
    <definedName name="A126252354K">Data6!$X$1:$X$10,Data6!$X$11:$X$17</definedName>
    <definedName name="A126252354K_Data">Data6!$X$11:$X$17</definedName>
    <definedName name="A126252354K_Latest">Data6!$X$17</definedName>
    <definedName name="A126252358V">Data6!$AS$1:$AS$10,Data6!$AS$11:$AS$17</definedName>
    <definedName name="A126252358V_Data">Data6!$AS$11:$AS$17</definedName>
    <definedName name="A126252358V_Latest">Data6!$AS$17</definedName>
    <definedName name="A126252362K">Data6!$AJ$1:$AJ$10,Data6!$AJ$11:$AJ$17</definedName>
    <definedName name="A126252362K_Data">Data6!$AJ$11:$AJ$17</definedName>
    <definedName name="A126252362K_Latest">Data6!$AJ$17</definedName>
    <definedName name="A126252366V">Data6!$AY$1:$AY$10,Data6!$AY$11:$AY$17</definedName>
    <definedName name="A126252366V_Data">Data6!$AY$11:$AY$17</definedName>
    <definedName name="A126252366V_Latest">Data6!$AY$17</definedName>
    <definedName name="A126252370K">Data6!$BK$1:$BK$10,Data6!$BK$11:$BK$17</definedName>
    <definedName name="A126252370K_Data">Data6!$BK$11:$BK$17</definedName>
    <definedName name="A126252370K_Latest">Data6!$BK$17</definedName>
    <definedName name="A126252374V">Data5!$IP$1:$IP$10,Data5!$IP$11:$IP$17</definedName>
    <definedName name="A126252374V_Data">Data5!$IP$11:$IP$17</definedName>
    <definedName name="A126252374V_Latest">Data5!$IP$17</definedName>
    <definedName name="A126252378C">Data6!$L$1:$L$10,Data6!$L$11:$L$17</definedName>
    <definedName name="A126252378C_Data">Data6!$L$11:$L$17</definedName>
    <definedName name="A126252378C_Latest">Data6!$L$17</definedName>
    <definedName name="A126252382V">Data6!$AP$1:$AP$10,Data6!$AP$11:$AP$17</definedName>
    <definedName name="A126252382V_Data">Data6!$AP$11:$AP$17</definedName>
    <definedName name="A126252382V_Latest">Data6!$AP$17</definedName>
    <definedName name="A126252386C">Data6!$AV$1:$AV$10,Data6!$AV$11:$AV$17</definedName>
    <definedName name="A126252386C_Data">Data6!$AV$11:$AV$17</definedName>
    <definedName name="A126252386C_Latest">Data6!$AV$17</definedName>
    <definedName name="A126252390V">Data6!$BB$1:$BB$10,Data6!$BB$11:$BB$17</definedName>
    <definedName name="A126252390V_Data">Data6!$BB$11:$BB$17</definedName>
    <definedName name="A126252390V_Latest">Data6!$BB$17</definedName>
    <definedName name="A126252394C">Data6!$BH$1:$BH$10,Data6!$BH$11:$BH$17</definedName>
    <definedName name="A126252394C_Data">Data6!$BH$11:$BH$17</definedName>
    <definedName name="A126252394C_Latest">Data6!$BH$17</definedName>
    <definedName name="A126252398L">Data5!$HX$1:$HX$10,Data5!$HX$11:$HX$17</definedName>
    <definedName name="A126252398L_Data">Data5!$HX$11:$HX$17</definedName>
    <definedName name="A126252398L_Latest">Data5!$HX$17</definedName>
    <definedName name="A126252402T">Data5!$IG$1:$IG$10,Data5!$IG$11:$IG$17</definedName>
    <definedName name="A126252402T_Data">Data5!$IG$11:$IG$17</definedName>
    <definedName name="A126252402T_Latest">Data5!$IG$17</definedName>
    <definedName name="A126252406A">Data5!$IJ$1:$IJ$10,Data5!$IJ$11:$IJ$17</definedName>
    <definedName name="A126252406A_Data">Data5!$IJ$11:$IJ$17</definedName>
    <definedName name="A126252406A_Latest">Data5!$IJ$17</definedName>
    <definedName name="A126252410T">Data6!$U$1:$U$10,Data6!$U$11:$U$17</definedName>
    <definedName name="A126252410T_Data">Data6!$U$11:$U$17</definedName>
    <definedName name="A126252410T_Latest">Data6!$U$17</definedName>
    <definedName name="A126252414A">Data5!$HR$1:$HR$10,Data5!$HR$11:$HR$17</definedName>
    <definedName name="A126252414A_Data">Data5!$HR$11:$HR$17</definedName>
    <definedName name="A126252414A_Latest">Data5!$HR$17</definedName>
    <definedName name="A126252418K">Data6!$BE$1:$BE$10,Data6!$BE$11:$BE$17</definedName>
    <definedName name="A126252418K_Data">Data6!$BE$11:$BE$17</definedName>
    <definedName name="A126252418K_Latest">Data6!$BE$17</definedName>
    <definedName name="A126252422A">Data6!$BQ$1:$BQ$10,Data6!$BQ$11:$BQ$17</definedName>
    <definedName name="A126252422A_Data">Data6!$BQ$11:$BQ$17</definedName>
    <definedName name="A126252422A_Latest">Data6!$BQ$17</definedName>
    <definedName name="A126252426K">Data6!$BT$1:$BT$10,Data6!$BT$11:$BT$17</definedName>
    <definedName name="A126252426K_Data">Data6!$BT$11:$BT$17</definedName>
    <definedName name="A126252426K_Latest">Data6!$BT$17</definedName>
    <definedName name="A126252430A">Data5!$IM$1:$IM$10,Data5!$IM$11:$IM$17</definedName>
    <definedName name="A126252430A_Data">Data5!$IM$11:$IM$17</definedName>
    <definedName name="A126252430A_Latest">Data5!$IM$17</definedName>
    <definedName name="A126252434K">Data6!$F$1:$F$10,Data6!$F$11:$F$17</definedName>
    <definedName name="A126252434K_Data">Data6!$F$11:$F$17</definedName>
    <definedName name="A126252434K_Latest">Data6!$F$17</definedName>
    <definedName name="A126252438V">Data6!$AD$1:$AD$10,Data6!$AD$11:$AD$17</definedName>
    <definedName name="A126252438V_Data">Data6!$AD$11:$AD$17</definedName>
    <definedName name="A126252438V_Latest">Data6!$AD$17</definedName>
    <definedName name="A126252442K">Data6!$AG$1:$AG$10,Data6!$AG$11:$AG$17</definedName>
    <definedName name="A126252442K_Data">Data6!$AG$11:$AG$17</definedName>
    <definedName name="A126252442K_Latest">Data6!$AG$17</definedName>
    <definedName name="A126252446V">Data6!$BN$1:$BN$10,Data6!$BN$11:$BN$17</definedName>
    <definedName name="A126252446V_Data">Data6!$BN$11:$BN$17</definedName>
    <definedName name="A126252446V_Latest">Data6!$BN$17</definedName>
    <definedName name="A126252450K">Data5!$HU$1:$HU$10,Data5!$HU$11:$HU$17</definedName>
    <definedName name="A126252450K_Data">Data5!$HU$11:$HU$17</definedName>
    <definedName name="A126252450K_Latest">Data5!$HU$17</definedName>
    <definedName name="A126252454V">Data5!$IA$1:$IA$10,Data5!$IA$11:$IA$17</definedName>
    <definedName name="A126252454V_Data">Data5!$IA$11:$IA$17</definedName>
    <definedName name="A126252454V_Latest">Data5!$IA$17</definedName>
    <definedName name="A126252458C">Data5!$ID$1:$ID$10,Data5!$ID$11:$ID$17</definedName>
    <definedName name="A126252458C_Data">Data5!$ID$11:$ID$17</definedName>
    <definedName name="A126252458C_Latest">Data5!$ID$17</definedName>
    <definedName name="A126252462V">Data6!$C$1:$C$10,Data6!$C$11:$C$17</definedName>
    <definedName name="A126252462V_Data">Data6!$C$11:$C$17</definedName>
    <definedName name="A126252462V_Latest">Data6!$C$17</definedName>
    <definedName name="A126252466C">Data6!$I$1:$I$10,Data6!$I$11:$I$17</definedName>
    <definedName name="A126252466C_Data">Data6!$I$11:$I$17</definedName>
    <definedName name="A126252466C_Latest">Data6!$I$17</definedName>
    <definedName name="A126252470V">Data6!$BW$1:$BW$10,Data6!$BW$11:$BW$17</definedName>
    <definedName name="A126252470V_Data">Data6!$BW$11:$BW$17</definedName>
    <definedName name="A126252470V_Latest">Data6!$BW$17</definedName>
    <definedName name="A126252474C">Data3!$EW$1:$EW$10,Data3!$EW$11:$EW$17</definedName>
    <definedName name="A126252474C_Data">Data3!$EW$11:$EW$17</definedName>
    <definedName name="A126252474C_Latest">Data3!$EW$17</definedName>
    <definedName name="A126252478L">Data3!$FU$1:$FU$10,Data3!$FU$11:$FU$17</definedName>
    <definedName name="A126252478L_Data">Data3!$FU$11:$FU$17</definedName>
    <definedName name="A126252478L_Latest">Data3!$FU$17</definedName>
    <definedName name="A126252482C">Data3!$FI$1:$FI$10,Data3!$FI$11:$FI$17</definedName>
    <definedName name="A126252482C_Data">Data3!$FI$11:$FI$17</definedName>
    <definedName name="A126252482C_Latest">Data3!$FI$17</definedName>
    <definedName name="A126252486L">Data3!$EZ$1:$EZ$10,Data3!$EZ$11:$EZ$17</definedName>
    <definedName name="A126252486L_Data">Data3!$EZ$11:$EZ$17</definedName>
    <definedName name="A126252486L_Latest">Data3!$EZ$17</definedName>
    <definedName name="A126252490C">Data3!$FF$1:$FF$10,Data3!$FF$11:$FF$17</definedName>
    <definedName name="A126252490C_Data">Data3!$FF$11:$FF$17</definedName>
    <definedName name="A126252490C_Latest">Data3!$FF$17</definedName>
    <definedName name="A126252494L">Data3!$GA$1:$GA$10,Data3!$GA$11:$GA$17</definedName>
    <definedName name="A126252494L_Data">Data3!$GA$11:$GA$17</definedName>
    <definedName name="A126252494L_Latest">Data3!$GA$17</definedName>
    <definedName name="A126252498W">Data3!$FR$1:$FR$10,Data3!$FR$11:$FR$17</definedName>
    <definedName name="A126252498W_Data">Data3!$FR$11:$FR$17</definedName>
    <definedName name="A126252498W_Latest">Data3!$FR$17</definedName>
    <definedName name="A126252502A">Data3!$GG$1:$GG$10,Data3!$GG$11:$GG$17</definedName>
    <definedName name="A126252502A_Data">Data3!$GG$11:$GG$17</definedName>
    <definedName name="A126252502A_Latest">Data3!$GG$17</definedName>
    <definedName name="A126252506K">Data3!$GS$1:$GS$10,Data3!$GS$11:$GS$17</definedName>
    <definedName name="A126252506K_Data">Data3!$GS$11:$GS$17</definedName>
    <definedName name="A126252506K_Latest">Data3!$GS$17</definedName>
    <definedName name="A126252510A">Data3!$EH$1:$EH$10,Data3!$EH$11:$EH$17</definedName>
    <definedName name="A126252510A_Data">Data3!$EH$11:$EH$17</definedName>
    <definedName name="A126252510A_Latest">Data3!$EH$17</definedName>
    <definedName name="A126252514K">Data3!$ET$1:$ET$10,Data3!$ET$11:$ET$17</definedName>
    <definedName name="A126252514K_Data">Data3!$ET$11:$ET$17</definedName>
    <definedName name="A126252514K_Latest">Data3!$ET$17</definedName>
    <definedName name="A126252518V">Data3!$FX$1:$FX$10,Data3!$FX$11:$FX$17</definedName>
    <definedName name="A126252518V_Data">Data3!$FX$11:$FX$17</definedName>
    <definedName name="A126252518V_Latest">Data3!$FX$17</definedName>
    <definedName name="A126252522K">Data3!$GD$1:$GD$10,Data3!$GD$11:$GD$17</definedName>
    <definedName name="A126252522K_Data">Data3!$GD$11:$GD$17</definedName>
    <definedName name="A126252522K_Latest">Data3!$GD$17</definedName>
    <definedName name="A126252526V">Data3!$GJ$1:$GJ$10,Data3!$GJ$11:$GJ$17</definedName>
    <definedName name="A126252526V_Data">Data3!$GJ$11:$GJ$17</definedName>
    <definedName name="A126252526V_Latest">Data3!$GJ$17</definedName>
    <definedName name="A126252530K">Data3!$GP$1:$GP$10,Data3!$GP$11:$GP$17</definedName>
    <definedName name="A126252530K_Data">Data3!$GP$11:$GP$17</definedName>
    <definedName name="A126252530K_Latest">Data3!$GP$17</definedName>
    <definedName name="A126252534V">Data3!$DP$1:$DP$10,Data3!$DP$11:$DP$17</definedName>
    <definedName name="A126252534V_Data">Data3!$DP$11:$DP$17</definedName>
    <definedName name="A126252534V_Latest">Data3!$DP$17</definedName>
    <definedName name="A126252538C">Data3!$DY$1:$DY$10,Data3!$DY$11:$DY$17</definedName>
    <definedName name="A126252538C_Data">Data3!$DY$11:$DY$17</definedName>
    <definedName name="A126252538C_Latest">Data3!$DY$17</definedName>
    <definedName name="A126252542V">Data3!$EB$1:$EB$10,Data3!$EB$11:$EB$17</definedName>
    <definedName name="A126252542V_Data">Data3!$EB$11:$EB$17</definedName>
    <definedName name="A126252542V_Latest">Data3!$EB$17</definedName>
    <definedName name="A126252546C">Data3!$FC$1:$FC$10,Data3!$FC$11:$FC$17</definedName>
    <definedName name="A126252546C_Data">Data3!$FC$11:$FC$17</definedName>
    <definedName name="A126252546C_Latest">Data3!$FC$17</definedName>
    <definedName name="A126252550V">Data3!$DJ$1:$DJ$10,Data3!$DJ$11:$DJ$17</definedName>
    <definedName name="A126252550V_Data">Data3!$DJ$11:$DJ$17</definedName>
    <definedName name="A126252550V_Latest">Data3!$DJ$17</definedName>
    <definedName name="A126252554C">Data3!$GM$1:$GM$10,Data3!$GM$11:$GM$17</definedName>
    <definedName name="A126252554C_Data">Data3!$GM$11:$GM$17</definedName>
    <definedName name="A126252554C_Latest">Data3!$GM$17</definedName>
    <definedName name="A126252558L">Data3!$GY$1:$GY$10,Data3!$GY$11:$GY$17</definedName>
    <definedName name="A126252558L_Data">Data3!$GY$11:$GY$17</definedName>
    <definedName name="A126252558L_Latest">Data3!$GY$17</definedName>
    <definedName name="A126252562C">Data3!$HB$1:$HB$10,Data3!$HB$11:$HB$17</definedName>
    <definedName name="A126252562C_Data">Data3!$HB$11:$HB$17</definedName>
    <definedName name="A126252562C_Latest">Data3!$HB$17</definedName>
    <definedName name="A126252566L">Data3!$EE$1:$EE$10,Data3!$EE$11:$EE$17</definedName>
    <definedName name="A126252566L_Data">Data3!$EE$11:$EE$17</definedName>
    <definedName name="A126252566L_Latest">Data3!$EE$17</definedName>
    <definedName name="A126252570C">Data3!$EN$1:$EN$10,Data3!$EN$11:$EN$17</definedName>
    <definedName name="A126252570C_Data">Data3!$EN$11:$EN$17</definedName>
    <definedName name="A126252570C_Latest">Data3!$EN$17</definedName>
    <definedName name="A126252574L">Data3!$FL$1:$FL$10,Data3!$FL$11:$FL$17</definedName>
    <definedName name="A126252574L_Data">Data3!$FL$11:$FL$17</definedName>
    <definedName name="A126252574L_Latest">Data3!$FL$17</definedName>
    <definedName name="A126252578W">Data3!$FO$1:$FO$10,Data3!$FO$11:$FO$17</definedName>
    <definedName name="A126252578W_Data">Data3!$FO$11:$FO$17</definedName>
    <definedName name="A126252578W_Latest">Data3!$FO$17</definedName>
    <definedName name="A126252582L">Data3!$GV$1:$GV$10,Data3!$GV$11:$GV$17</definedName>
    <definedName name="A126252582L_Data">Data3!$GV$11:$GV$17</definedName>
    <definedName name="A126252582L_Latest">Data3!$GV$17</definedName>
    <definedName name="A126252586W">Data3!$DM$1:$DM$10,Data3!$DM$11:$DM$17</definedName>
    <definedName name="A126252586W_Data">Data3!$DM$11:$DM$17</definedName>
    <definedName name="A126252586W_Latest">Data3!$DM$17</definedName>
    <definedName name="A126252590L">Data3!$DS$1:$DS$10,Data3!$DS$11:$DS$17</definedName>
    <definedName name="A126252590L_Data">Data3!$DS$11:$DS$17</definedName>
    <definedName name="A126252590L_Latest">Data3!$DS$17</definedName>
    <definedName name="A126252594W">Data3!$DV$1:$DV$10,Data3!$DV$11:$DV$17</definedName>
    <definedName name="A126252594W_Data">Data3!$DV$11:$DV$17</definedName>
    <definedName name="A126252594W_Latest">Data3!$DV$17</definedName>
    <definedName name="A126252598F">Data3!$EK$1:$EK$10,Data3!$EK$11:$EK$17</definedName>
    <definedName name="A126252598F_Data">Data3!$EK$11:$EK$17</definedName>
    <definedName name="A126252598F_Latest">Data3!$EK$17</definedName>
    <definedName name="A126252602K">Data3!$EQ$1:$EQ$10,Data3!$EQ$11:$EQ$17</definedName>
    <definedName name="A126252602K_Data">Data3!$EQ$11:$EQ$17</definedName>
    <definedName name="A126252602K_Latest">Data3!$EQ$17</definedName>
    <definedName name="A126252606V">Data3!$HE$1:$HE$10,Data3!$HE$11:$HE$17</definedName>
    <definedName name="A126252606V_Data">Data3!$HE$11:$HE$17</definedName>
    <definedName name="A126252606V_Latest">Data3!$HE$17</definedName>
    <definedName name="A126252610K">Data4!$DC$1:$DC$10,Data4!$DC$11:$DC$17</definedName>
    <definedName name="A126252610K_Data">Data4!$DC$11:$DC$17</definedName>
    <definedName name="A126252610K_Latest">Data4!$DC$17</definedName>
    <definedName name="A126252614V">Data4!$EA$1:$EA$10,Data4!$EA$11:$EA$17</definedName>
    <definedName name="A126252614V_Data">Data4!$EA$11:$EA$17</definedName>
    <definedName name="A126252614V_Latest">Data4!$EA$17</definedName>
    <definedName name="A126252618C">Data4!$DO$1:$DO$10,Data4!$DO$11:$DO$17</definedName>
    <definedName name="A126252618C_Data">Data4!$DO$11:$DO$17</definedName>
    <definedName name="A126252618C_Latest">Data4!$DO$17</definedName>
    <definedName name="A126252622V">Data4!$DF$1:$DF$10,Data4!$DF$11:$DF$17</definedName>
    <definedName name="A126252622V_Data">Data4!$DF$11:$DF$17</definedName>
    <definedName name="A126252622V_Latest">Data4!$DF$17</definedName>
    <definedName name="A126252626C">Data4!$DL$1:$DL$10,Data4!$DL$11:$DL$17</definedName>
    <definedName name="A126252626C_Data">Data4!$DL$11:$DL$17</definedName>
    <definedName name="A126252626C_Latest">Data4!$DL$17</definedName>
    <definedName name="A126252630V">Data4!$EG$1:$EG$10,Data4!$EG$11:$EG$17</definedName>
    <definedName name="A126252630V_Data">Data4!$EG$11:$EG$17</definedName>
    <definedName name="A126252630V_Latest">Data4!$EG$17</definedName>
    <definedName name="A126252634C">Data4!$DX$1:$DX$10,Data4!$DX$11:$DX$17</definedName>
    <definedName name="A126252634C_Data">Data4!$DX$11:$DX$17</definedName>
    <definedName name="A126252634C_Latest">Data4!$DX$17</definedName>
    <definedName name="A126252638L">Data4!$EM$1:$EM$10,Data4!$EM$11:$EM$17</definedName>
    <definedName name="A126252638L_Data">Data4!$EM$11:$EM$17</definedName>
    <definedName name="A126252638L_Latest">Data4!$EM$17</definedName>
    <definedName name="A126252642C">Data4!$EY$1:$EY$10,Data4!$EY$11:$EY$17</definedName>
    <definedName name="A126252642C_Data">Data4!$EY$11:$EY$17</definedName>
    <definedName name="A126252642C_Latest">Data4!$EY$17</definedName>
    <definedName name="A126252646L">Data4!$CN$1:$CN$10,Data4!$CN$11:$CN$17</definedName>
    <definedName name="A126252646L_Data">Data4!$CN$11:$CN$17</definedName>
    <definedName name="A126252646L_Latest">Data4!$CN$17</definedName>
    <definedName name="A126252650C">Data4!$CZ$1:$CZ$10,Data4!$CZ$11:$CZ$17</definedName>
    <definedName name="A126252650C_Data">Data4!$CZ$11:$CZ$17</definedName>
    <definedName name="A126252650C_Latest">Data4!$CZ$17</definedName>
    <definedName name="A126252654L">Data4!$ED$1:$ED$10,Data4!$ED$11:$ED$17</definedName>
    <definedName name="A126252654L_Data">Data4!$ED$11:$ED$17</definedName>
    <definedName name="A126252654L_Latest">Data4!$ED$17</definedName>
    <definedName name="A126252658W">Data4!$EJ$1:$EJ$10,Data4!$EJ$11:$EJ$17</definedName>
    <definedName name="A126252658W_Data">Data4!$EJ$11:$EJ$17</definedName>
    <definedName name="A126252658W_Latest">Data4!$EJ$17</definedName>
    <definedName name="A126252662L">Data4!$EP$1:$EP$10,Data4!$EP$11:$EP$17</definedName>
    <definedName name="A126252662L_Data">Data4!$EP$11:$EP$17</definedName>
    <definedName name="A126252662L_Latest">Data4!$EP$17</definedName>
    <definedName name="A126252666W">Data4!$EV$1:$EV$10,Data4!$EV$11:$EV$17</definedName>
    <definedName name="A126252666W_Data">Data4!$EV$11:$EV$17</definedName>
    <definedName name="A126252666W_Latest">Data4!$EV$17</definedName>
    <definedName name="A126252670L">Data4!$BV$1:$BV$10,Data4!$BV$11:$BV$17</definedName>
    <definedName name="A126252670L_Data">Data4!$BV$11:$BV$17</definedName>
    <definedName name="A126252670L_Latest">Data4!$BV$17</definedName>
    <definedName name="A126252674W">Data4!$CE$1:$CE$10,Data4!$CE$11:$CE$17</definedName>
    <definedName name="A126252674W_Data">Data4!$CE$11:$CE$17</definedName>
    <definedName name="A126252674W_Latest">Data4!$CE$17</definedName>
    <definedName name="A126252678F">Data4!$CH$1:$CH$10,Data4!$CH$11:$CH$17</definedName>
    <definedName name="A126252678F_Data">Data4!$CH$11:$CH$17</definedName>
    <definedName name="A126252678F_Latest">Data4!$CH$17</definedName>
    <definedName name="A126252682W">Data4!$DI$1:$DI$10,Data4!$DI$11:$DI$17</definedName>
    <definedName name="A126252682W_Data">Data4!$DI$11:$DI$17</definedName>
    <definedName name="A126252682W_Latest">Data4!$DI$17</definedName>
    <definedName name="A126252686F">Data4!$BP$1:$BP$10,Data4!$BP$11:$BP$17</definedName>
    <definedName name="A126252686F_Data">Data4!$BP$11:$BP$17</definedName>
    <definedName name="A126252686F_Latest">Data4!$BP$17</definedName>
    <definedName name="A126252690W">Data4!$ES$1:$ES$10,Data4!$ES$11:$ES$17</definedName>
    <definedName name="A126252690W_Data">Data4!$ES$11:$ES$17</definedName>
    <definedName name="A126252690W_Latest">Data4!$ES$17</definedName>
    <definedName name="A126252694F">Data4!$FE$1:$FE$10,Data4!$FE$11:$FE$17</definedName>
    <definedName name="A126252694F_Data">Data4!$FE$11:$FE$17</definedName>
    <definedName name="A126252694F_Latest">Data4!$FE$17</definedName>
    <definedName name="A126252698R">Data4!$FH$1:$FH$10,Data4!$FH$11:$FH$17</definedName>
    <definedName name="A126252698R_Data">Data4!$FH$11:$FH$17</definedName>
    <definedName name="A126252698R_Latest">Data4!$FH$17</definedName>
    <definedName name="A126252702V">Data4!$CK$1:$CK$10,Data4!$CK$11:$CK$17</definedName>
    <definedName name="A126252702V_Data">Data4!$CK$11:$CK$17</definedName>
    <definedName name="A126252702V_Latest">Data4!$CK$17</definedName>
    <definedName name="A126252706C">Data4!$CT$1:$CT$10,Data4!$CT$11:$CT$17</definedName>
    <definedName name="A126252706C_Data">Data4!$CT$11:$CT$17</definedName>
    <definedName name="A126252706C_Latest">Data4!$CT$17</definedName>
    <definedName name="A126252710V">Data4!$DR$1:$DR$10,Data4!$DR$11:$DR$17</definedName>
    <definedName name="A126252710V_Data">Data4!$DR$11:$DR$17</definedName>
    <definedName name="A126252710V_Latest">Data4!$DR$17</definedName>
    <definedName name="A126252714C">Data4!$DU$1:$DU$10,Data4!$DU$11:$DU$17</definedName>
    <definedName name="A126252714C_Data">Data4!$DU$11:$DU$17</definedName>
    <definedName name="A126252714C_Latest">Data4!$DU$17</definedName>
    <definedName name="A126252718L">Data4!$FB$1:$FB$10,Data4!$FB$11:$FB$17</definedName>
    <definedName name="A126252718L_Data">Data4!$FB$11:$FB$17</definedName>
    <definedName name="A126252718L_Latest">Data4!$FB$17</definedName>
    <definedName name="A126252722C">Data4!$BS$1:$BS$10,Data4!$BS$11:$BS$17</definedName>
    <definedName name="A126252722C_Data">Data4!$BS$11:$BS$17</definedName>
    <definedName name="A126252722C_Latest">Data4!$BS$17</definedName>
    <definedName name="A126252726L">Data4!$BY$1:$BY$10,Data4!$BY$11:$BY$17</definedName>
    <definedName name="A126252726L_Data">Data4!$BY$11:$BY$17</definedName>
    <definedName name="A126252726L_Latest">Data4!$BY$17</definedName>
    <definedName name="A126252730C">Data4!$CB$1:$CB$10,Data4!$CB$11:$CB$17</definedName>
    <definedName name="A126252730C_Data">Data4!$CB$11:$CB$17</definedName>
    <definedName name="A126252730C_Latest">Data4!$CB$17</definedName>
    <definedName name="A126252734L">Data4!$CQ$1:$CQ$10,Data4!$CQ$11:$CQ$17</definedName>
    <definedName name="A126252734L_Data">Data4!$CQ$11:$CQ$17</definedName>
    <definedName name="A126252734L_Latest">Data4!$CQ$17</definedName>
    <definedName name="A126252738W">Data4!$CW$1:$CW$10,Data4!$CW$11:$CW$17</definedName>
    <definedName name="A126252738W_Data">Data4!$CW$11:$CW$17</definedName>
    <definedName name="A126252738W_Latest">Data4!$CW$17</definedName>
    <definedName name="A126252742L">Data4!$FK$1:$FK$10,Data4!$FK$11:$FK$17</definedName>
    <definedName name="A126252742L_Data">Data4!$FK$11:$FK$17</definedName>
    <definedName name="A126252742L_Latest">Data4!$FK$17</definedName>
    <definedName name="A126252746W">Data4!$HA$1:$HA$10,Data4!$HA$11:$HA$17</definedName>
    <definedName name="A126252746W_Data">Data4!$HA$11:$HA$17</definedName>
    <definedName name="A126252746W_Latest">Data4!$HA$17</definedName>
    <definedName name="A126252750L">Data4!$HY$1:$HY$10,Data4!$HY$11:$HY$17</definedName>
    <definedName name="A126252750L_Data">Data4!$HY$11:$HY$17</definedName>
    <definedName name="A126252750L_Latest">Data4!$HY$17</definedName>
    <definedName name="A126252754W">Data4!$HM$1:$HM$10,Data4!$HM$11:$HM$17</definedName>
    <definedName name="A126252754W_Data">Data4!$HM$11:$HM$17</definedName>
    <definedName name="A126252754W_Latest">Data4!$HM$17</definedName>
    <definedName name="A126252758F">Data4!$HD$1:$HD$10,Data4!$HD$11:$HD$17</definedName>
    <definedName name="A126252758F_Data">Data4!$HD$11:$HD$17</definedName>
    <definedName name="A126252758F_Latest">Data4!$HD$17</definedName>
    <definedName name="A126252762W">Data4!$HJ$1:$HJ$10,Data4!$HJ$11:$HJ$17</definedName>
    <definedName name="A126252762W_Data">Data4!$HJ$11:$HJ$17</definedName>
    <definedName name="A126252762W_Latest">Data4!$HJ$17</definedName>
    <definedName name="A126252766F">Data4!$IE$1:$IE$10,Data4!$IE$11:$IE$17</definedName>
    <definedName name="A126252766F_Data">Data4!$IE$11:$IE$17</definedName>
    <definedName name="A126252766F_Latest">Data4!$IE$17</definedName>
    <definedName name="A126252770W">Data4!$HV$1:$HV$10,Data4!$HV$11:$HV$17</definedName>
    <definedName name="A126252770W_Data">Data4!$HV$11:$HV$17</definedName>
    <definedName name="A126252770W_Latest">Data4!$HV$17</definedName>
    <definedName name="A126252774F">Data4!$IK$1:$IK$10,Data4!$IK$11:$IK$17</definedName>
    <definedName name="A126252774F_Data">Data4!$IK$11:$IK$17</definedName>
    <definedName name="A126252774F_Latest">Data4!$IK$17</definedName>
    <definedName name="A126252778R">Data5!$G$1:$G$10,Data5!$G$11:$G$17</definedName>
    <definedName name="A126252778R_Data">Data5!$G$11:$G$17</definedName>
    <definedName name="A126252778R_Latest">Data5!$G$17</definedName>
    <definedName name="A126252782F">Data4!$GL$1:$GL$10,Data4!$GL$11:$GL$17</definedName>
    <definedName name="A126252782F_Data">Data4!$GL$11:$GL$17</definedName>
    <definedName name="A126252782F_Latest">Data4!$GL$17</definedName>
    <definedName name="A126252786R">Data4!$GX$1:$GX$10,Data4!$GX$11:$GX$17</definedName>
    <definedName name="A126252786R_Data">Data4!$GX$11:$GX$17</definedName>
    <definedName name="A126252786R_Latest">Data4!$GX$17</definedName>
    <definedName name="A126252790F">Data4!$IB$1:$IB$10,Data4!$IB$11:$IB$17</definedName>
    <definedName name="A126252790F_Data">Data4!$IB$11:$IB$17</definedName>
    <definedName name="A126252790F_Latest">Data4!$IB$17</definedName>
    <definedName name="A126252794R">Data4!$IH$1:$IH$10,Data4!$IH$11:$IH$17</definedName>
    <definedName name="A126252794R_Data">Data4!$IH$11:$IH$17</definedName>
    <definedName name="A126252794R_Latest">Data4!$IH$17</definedName>
    <definedName name="A126252798X">Data4!$IN$1:$IN$10,Data4!$IN$11:$IN$17</definedName>
    <definedName name="A126252798X_Data">Data4!$IN$11:$IN$17</definedName>
    <definedName name="A126252798X_Latest">Data4!$IN$17</definedName>
    <definedName name="A126252802C">Data5!$D$1:$D$10,Data5!$D$11:$D$17</definedName>
    <definedName name="A126252802C_Data">Data5!$D$11:$D$17</definedName>
    <definedName name="A126252802C_Latest">Data5!$D$17</definedName>
    <definedName name="A126252806L">Data4!$FT$1:$FT$10,Data4!$FT$11:$FT$17</definedName>
    <definedName name="A126252806L_Data">Data4!$FT$11:$FT$17</definedName>
    <definedName name="A126252806L_Latest">Data4!$FT$17</definedName>
    <definedName name="A126252810C">Data4!$GC$1:$GC$10,Data4!$GC$11:$GC$17</definedName>
    <definedName name="A126252810C_Data">Data4!$GC$11:$GC$17</definedName>
    <definedName name="A126252810C_Latest">Data4!$GC$17</definedName>
    <definedName name="A126252814L">Data4!$GF$1:$GF$10,Data4!$GF$11:$GF$17</definedName>
    <definedName name="A126252814L_Data">Data4!$GF$11:$GF$17</definedName>
    <definedName name="A126252814L_Latest">Data4!$GF$17</definedName>
    <definedName name="A126252818W">Data4!$HG$1:$HG$10,Data4!$HG$11:$HG$17</definedName>
    <definedName name="A126252818W_Data">Data4!$HG$11:$HG$17</definedName>
    <definedName name="A126252818W_Latest">Data4!$HG$17</definedName>
    <definedName name="A126252822L">Data4!$FN$1:$FN$10,Data4!$FN$11:$FN$17</definedName>
    <definedName name="A126252822L_Data">Data4!$FN$11:$FN$17</definedName>
    <definedName name="A126252822L_Latest">Data4!$FN$17</definedName>
    <definedName name="A126252826W">Data4!$IQ$1:$IQ$10,Data4!$IQ$11:$IQ$17</definedName>
    <definedName name="A126252826W_Data">Data4!$IQ$11:$IQ$17</definedName>
    <definedName name="A126252826W_Latest">Data4!$IQ$17</definedName>
    <definedName name="A126252830L">Data5!$M$1:$M$10,Data5!$M$11:$M$17</definedName>
    <definedName name="A126252830L_Data">Data5!$M$11:$M$17</definedName>
    <definedName name="A126252830L_Latest">Data5!$M$17</definedName>
    <definedName name="A126252834W">Data5!$P$1:$P$10,Data5!$P$11:$P$17</definedName>
    <definedName name="A126252834W_Data">Data5!$P$11:$P$17</definedName>
    <definedName name="A126252834W_Latest">Data5!$P$17</definedName>
    <definedName name="A126252838F">Data4!$GI$1:$GI$10,Data4!$GI$11:$GI$17</definedName>
    <definedName name="A126252838F_Data">Data4!$GI$11:$GI$17</definedName>
    <definedName name="A126252838F_Latest">Data4!$GI$17</definedName>
    <definedName name="A126252842W">Data4!$GR$1:$GR$10,Data4!$GR$11:$GR$17</definedName>
    <definedName name="A126252842W_Data">Data4!$GR$11:$GR$17</definedName>
    <definedName name="A126252842W_Latest">Data4!$GR$17</definedName>
    <definedName name="A126252846F">Data4!$HP$1:$HP$10,Data4!$HP$11:$HP$17</definedName>
    <definedName name="A126252846F_Data">Data4!$HP$11:$HP$17</definedName>
    <definedName name="A126252846F_Latest">Data4!$HP$17</definedName>
    <definedName name="A126252850W">Data4!$HS$1:$HS$10,Data4!$HS$11:$HS$17</definedName>
    <definedName name="A126252850W_Data">Data4!$HS$11:$HS$17</definedName>
    <definedName name="A126252850W_Latest">Data4!$HS$17</definedName>
    <definedName name="A126252854F">Data5!$J$1:$J$10,Data5!$J$11:$J$17</definedName>
    <definedName name="A126252854F_Data">Data5!$J$11:$J$17</definedName>
    <definedName name="A126252854F_Latest">Data5!$J$17</definedName>
    <definedName name="A126252858R">Data4!$FQ$1:$FQ$10,Data4!$FQ$11:$FQ$17</definedName>
    <definedName name="A126252858R_Data">Data4!$FQ$11:$FQ$17</definedName>
    <definedName name="A126252858R_Latest">Data4!$FQ$17</definedName>
    <definedName name="A126252862F">Data4!$FW$1:$FW$10,Data4!$FW$11:$FW$17</definedName>
    <definedName name="A126252862F_Data">Data4!$FW$11:$FW$17</definedName>
    <definedName name="A126252862F_Latest">Data4!$FW$17</definedName>
    <definedName name="A126252866R">Data4!$FZ$1:$FZ$10,Data4!$FZ$11:$FZ$17</definedName>
    <definedName name="A126252866R_Data">Data4!$FZ$11:$FZ$17</definedName>
    <definedName name="A126252866R_Latest">Data4!$FZ$17</definedName>
    <definedName name="A126252870F">Data4!$GO$1:$GO$10,Data4!$GO$11:$GO$17</definedName>
    <definedName name="A126252870F_Data">Data4!$GO$11:$GO$17</definedName>
    <definedName name="A126252870F_Latest">Data4!$GO$17</definedName>
    <definedName name="A126252874R">Data4!$GU$1:$GU$10,Data4!$GU$11:$GU$17</definedName>
    <definedName name="A126252874R_Data">Data4!$GU$11:$GU$17</definedName>
    <definedName name="A126252874R_Latest">Data4!$GU$17</definedName>
    <definedName name="A126252878X">Data5!$S$1:$S$10,Data5!$S$11:$S$17</definedName>
    <definedName name="A126252878X_Data">Data5!$S$11:$S$17</definedName>
    <definedName name="A126252878X_Latest">Data5!$S$17</definedName>
    <definedName name="A126252882R">Data1!$IK$1:$IK$10,Data1!$IK$11:$IK$17</definedName>
    <definedName name="A126252882R_Data">Data1!$IK$11:$IK$17</definedName>
    <definedName name="A126252882R_Latest">Data1!$IK$17</definedName>
    <definedName name="A126252886X">Data2!$S$1:$S$10,Data2!$S$11:$S$17</definedName>
    <definedName name="A126252886X_Data">Data2!$S$11:$S$17</definedName>
    <definedName name="A126252886X_Latest">Data2!$S$17</definedName>
    <definedName name="A126252890R">Data2!$G$1:$G$10,Data2!$G$11:$G$17</definedName>
    <definedName name="A126252890R_Data">Data2!$G$11:$G$17</definedName>
    <definedName name="A126252890R_Latest">Data2!$G$17</definedName>
    <definedName name="A126252894X">Data1!$IN$1:$IN$10,Data1!$IN$11:$IN$17</definedName>
    <definedName name="A126252894X_Data">Data1!$IN$11:$IN$17</definedName>
    <definedName name="A126252894X_Latest">Data1!$IN$17</definedName>
    <definedName name="A126252898J">Data2!$D$1:$D$10,Data2!$D$11:$D$17</definedName>
    <definedName name="A126252898J_Data">Data2!$D$11:$D$17</definedName>
    <definedName name="A126252898J_Latest">Data2!$D$17</definedName>
    <definedName name="A126252902L">Data2!$Y$1:$Y$10,Data2!$Y$11:$Y$17</definedName>
    <definedName name="A126252902L_Data">Data2!$Y$11:$Y$17</definedName>
    <definedName name="A126252902L_Latest">Data2!$Y$17</definedName>
    <definedName name="A126252906W">Data2!$P$1:$P$10,Data2!$P$11:$P$17</definedName>
    <definedName name="A126252906W_Data">Data2!$P$11:$P$17</definedName>
    <definedName name="A126252906W_Latest">Data2!$P$17</definedName>
    <definedName name="A126252910L">Data2!$AE$1:$AE$10,Data2!$AE$11:$AE$17</definedName>
    <definedName name="A126252910L_Data">Data2!$AE$11:$AE$17</definedName>
    <definedName name="A126252910L_Latest">Data2!$AE$17</definedName>
    <definedName name="A126252914W">Data2!$AQ$1:$AQ$10,Data2!$AQ$11:$AQ$17</definedName>
    <definedName name="A126252914W_Data">Data2!$AQ$11:$AQ$17</definedName>
    <definedName name="A126252914W_Latest">Data2!$AQ$17</definedName>
    <definedName name="A126252918F">Data1!$HV$1:$HV$10,Data1!$HV$11:$HV$17</definedName>
    <definedName name="A126252918F_Data">Data1!$HV$11:$HV$17</definedName>
    <definedName name="A126252918F_Latest">Data1!$HV$17</definedName>
    <definedName name="A126252922W">Data1!$IH$1:$IH$10,Data1!$IH$11:$IH$17</definedName>
    <definedName name="A126252922W_Data">Data1!$IH$11:$IH$17</definedName>
    <definedName name="A126252922W_Latest">Data1!$IH$17</definedName>
    <definedName name="A126252926F">Data2!$V$1:$V$10,Data2!$V$11:$V$17</definedName>
    <definedName name="A126252926F_Data">Data2!$V$11:$V$17</definedName>
    <definedName name="A126252926F_Latest">Data2!$V$17</definedName>
    <definedName name="A126252930W">Data2!$AB$1:$AB$10,Data2!$AB$11:$AB$17</definedName>
    <definedName name="A126252930W_Data">Data2!$AB$11:$AB$17</definedName>
    <definedName name="A126252930W_Latest">Data2!$AB$17</definedName>
    <definedName name="A126252934F">Data2!$AH$1:$AH$10,Data2!$AH$11:$AH$17</definedName>
    <definedName name="A126252934F_Data">Data2!$AH$11:$AH$17</definedName>
    <definedName name="A126252934F_Latest">Data2!$AH$17</definedName>
    <definedName name="A126252938R">Data2!$AN$1:$AN$10,Data2!$AN$11:$AN$17</definedName>
    <definedName name="A126252938R_Data">Data2!$AN$11:$AN$17</definedName>
    <definedName name="A126252938R_Latest">Data2!$AN$17</definedName>
    <definedName name="A126252942F">Data1!$HD$1:$HD$10,Data1!$HD$11:$HD$17</definedName>
    <definedName name="A126252942F_Data">Data1!$HD$11:$HD$17</definedName>
    <definedName name="A126252942F_Latest">Data1!$HD$17</definedName>
    <definedName name="A126252946R">Data1!$HM$1:$HM$10,Data1!$HM$11:$HM$17</definedName>
    <definedName name="A126252946R_Data">Data1!$HM$11:$HM$17</definedName>
    <definedName name="A126252946R_Latest">Data1!$HM$17</definedName>
    <definedName name="A126252950F">Data1!$HP$1:$HP$10,Data1!$HP$11:$HP$17</definedName>
    <definedName name="A126252950F_Data">Data1!$HP$11:$HP$17</definedName>
    <definedName name="A126252950F_Latest">Data1!$HP$17</definedName>
    <definedName name="A126252954R">Data1!$IQ$1:$IQ$10,Data1!$IQ$11:$IQ$17</definedName>
    <definedName name="A126252954R_Data">Data1!$IQ$11:$IQ$17</definedName>
    <definedName name="A126252954R_Latest">Data1!$IQ$17</definedName>
    <definedName name="A126252958X">Data1!$GX$1:$GX$10,Data1!$GX$11:$GX$17</definedName>
    <definedName name="A126252958X_Data">Data1!$GX$11:$GX$17</definedName>
    <definedName name="A126252958X_Latest">Data1!$GX$17</definedName>
    <definedName name="A126252962R">Data2!$AK$1:$AK$10,Data2!$AK$11:$AK$17</definedName>
    <definedName name="A126252962R_Data">Data2!$AK$11:$AK$17</definedName>
    <definedName name="A126252962R_Latest">Data2!$AK$17</definedName>
    <definedName name="A126252966X">Data2!$AW$1:$AW$10,Data2!$AW$11:$AW$17</definedName>
    <definedName name="A126252966X_Data">Data2!$AW$11:$AW$17</definedName>
    <definedName name="A126252966X_Latest">Data2!$AW$17</definedName>
    <definedName name="A126252970R">Data2!$AZ$1:$AZ$10,Data2!$AZ$11:$AZ$17</definedName>
    <definedName name="A126252970R_Data">Data2!$AZ$11:$AZ$17</definedName>
    <definedName name="A126252970R_Latest">Data2!$AZ$17</definedName>
    <definedName name="A126252974X">Data1!$HS$1:$HS$10,Data1!$HS$11:$HS$17</definedName>
    <definedName name="A126252974X_Data">Data1!$HS$11:$HS$17</definedName>
    <definedName name="A126252974X_Latest">Data1!$HS$17</definedName>
    <definedName name="A126252978J">Data1!$IB$1:$IB$10,Data1!$IB$11:$IB$17</definedName>
    <definedName name="A126252978J_Data">Data1!$IB$11:$IB$17</definedName>
    <definedName name="A126252978J_Latest">Data1!$IB$17</definedName>
    <definedName name="A126252982X">Data2!$J$1:$J$10,Data2!$J$11:$J$17</definedName>
    <definedName name="A126252982X_Data">Data2!$J$11:$J$17</definedName>
    <definedName name="A126252982X_Latest">Data2!$J$17</definedName>
    <definedName name="A126252986J">Data2!$M$1:$M$10,Data2!$M$11:$M$17</definedName>
    <definedName name="A126252986J_Data">Data2!$M$11:$M$17</definedName>
    <definedName name="A126252986J_Latest">Data2!$M$17</definedName>
    <definedName name="A126252990X">Data2!$AT$1:$AT$10,Data2!$AT$11:$AT$17</definedName>
    <definedName name="A126252990X_Data">Data2!$AT$11:$AT$17</definedName>
    <definedName name="A126252990X_Latest">Data2!$AT$17</definedName>
    <definedName name="A126252994J">Data1!$HA$1:$HA$10,Data1!$HA$11:$HA$17</definedName>
    <definedName name="A126252994J_Data">Data1!$HA$11:$HA$17</definedName>
    <definedName name="A126252994J_Latest">Data1!$HA$17</definedName>
    <definedName name="A126252998T">Data1!$HG$1:$HG$10,Data1!$HG$11:$HG$17</definedName>
    <definedName name="A126252998T_Data">Data1!$HG$11:$HG$17</definedName>
    <definedName name="A126252998T_Latest">Data1!$HG$17</definedName>
    <definedName name="A126253002X">Data1!$HJ$1:$HJ$10,Data1!$HJ$11:$HJ$17</definedName>
    <definedName name="A126253002X_Data">Data1!$HJ$11:$HJ$17</definedName>
    <definedName name="A126253002X_Latest">Data1!$HJ$17</definedName>
    <definedName name="A126253006J">Data1!$HY$1:$HY$10,Data1!$HY$11:$HY$17</definedName>
    <definedName name="A126253006J_Data">Data1!$HY$11:$HY$17</definedName>
    <definedName name="A126253006J_Latest">Data1!$HY$17</definedName>
    <definedName name="A126253010X">Data1!$IE$1:$IE$10,Data1!$IE$11:$IE$17</definedName>
    <definedName name="A126253010X_Data">Data1!$IE$11:$IE$17</definedName>
    <definedName name="A126253010X_Latest">Data1!$IE$17</definedName>
    <definedName name="A126253014J">Data2!$BC$1:$BC$10,Data2!$BC$11:$BC$17</definedName>
    <definedName name="A126253014J_Data">Data2!$BC$11:$BC$17</definedName>
    <definedName name="A126253014J_Latest">Data2!$BC$17</definedName>
    <definedName name="A126254106K">Data3!$AY$1:$AY$10,Data3!$AY$11:$AY$17</definedName>
    <definedName name="A126254106K_Data">Data3!$AY$11:$AY$17</definedName>
    <definedName name="A126254106K_Latest">Data3!$AY$17</definedName>
    <definedName name="A126254110A">Data3!$BW$1:$BW$10,Data3!$BW$11:$BW$17</definedName>
    <definedName name="A126254110A_Data">Data3!$BW$11:$BW$17</definedName>
    <definedName name="A126254110A_Latest">Data3!$BW$17</definedName>
    <definedName name="A126254114K">Data3!$BK$1:$BK$10,Data3!$BK$11:$BK$17</definedName>
    <definedName name="A126254114K_Data">Data3!$BK$11:$BK$17</definedName>
    <definedName name="A126254114K_Latest">Data3!$BK$17</definedName>
    <definedName name="A126254118V">Data3!$BB$1:$BB$10,Data3!$BB$11:$BB$17</definedName>
    <definedName name="A126254118V_Data">Data3!$BB$11:$BB$17</definedName>
    <definedName name="A126254118V_Latest">Data3!$BB$17</definedName>
    <definedName name="A126254122K">Data3!$BH$1:$BH$10,Data3!$BH$11:$BH$17</definedName>
    <definedName name="A126254122K_Data">Data3!$BH$11:$BH$17</definedName>
    <definedName name="A126254122K_Latest">Data3!$BH$17</definedName>
    <definedName name="A126254126V">Data3!$CC$1:$CC$10,Data3!$CC$11:$CC$17</definedName>
    <definedName name="A126254126V_Data">Data3!$CC$11:$CC$17</definedName>
    <definedName name="A126254126V_Latest">Data3!$CC$17</definedName>
    <definedName name="A126254130K">Data3!$BT$1:$BT$10,Data3!$BT$11:$BT$17</definedName>
    <definedName name="A126254130K_Data">Data3!$BT$11:$BT$17</definedName>
    <definedName name="A126254130K_Latest">Data3!$BT$17</definedName>
    <definedName name="A126254134V">Data3!$CI$1:$CI$10,Data3!$CI$11:$CI$17</definedName>
    <definedName name="A126254134V_Data">Data3!$CI$11:$CI$17</definedName>
    <definedName name="A126254134V_Latest">Data3!$CI$17</definedName>
    <definedName name="A126254138C">Data3!$CU$1:$CU$10,Data3!$CU$11:$CU$17</definedName>
    <definedName name="A126254138C_Data">Data3!$CU$11:$CU$17</definedName>
    <definedName name="A126254138C_Latest">Data3!$CU$17</definedName>
    <definedName name="A126254142V">Data3!$AJ$1:$AJ$10,Data3!$AJ$11:$AJ$17</definedName>
    <definedName name="A126254142V_Data">Data3!$AJ$11:$AJ$17</definedName>
    <definedName name="A126254142V_Latest">Data3!$AJ$17</definedName>
    <definedName name="A126254146C">Data3!$AV$1:$AV$10,Data3!$AV$11:$AV$17</definedName>
    <definedName name="A126254146C_Data">Data3!$AV$11:$AV$17</definedName>
    <definedName name="A126254146C_Latest">Data3!$AV$17</definedName>
    <definedName name="A126254150V">Data3!$BZ$1:$BZ$10,Data3!$BZ$11:$BZ$17</definedName>
    <definedName name="A126254150V_Data">Data3!$BZ$11:$BZ$17</definedName>
    <definedName name="A126254150V_Latest">Data3!$BZ$17</definedName>
    <definedName name="A126254154C">Data3!$CF$1:$CF$10,Data3!$CF$11:$CF$17</definedName>
    <definedName name="A126254154C_Data">Data3!$CF$11:$CF$17</definedName>
    <definedName name="A126254154C_Latest">Data3!$CF$17</definedName>
    <definedName name="A126254158L">Data3!$CL$1:$CL$10,Data3!$CL$11:$CL$17</definedName>
    <definedName name="A126254158L_Data">Data3!$CL$11:$CL$17</definedName>
    <definedName name="A126254158L_Latest">Data3!$CL$17</definedName>
    <definedName name="A126254162C">Data3!$CR$1:$CR$10,Data3!$CR$11:$CR$17</definedName>
    <definedName name="A126254162C_Data">Data3!$CR$11:$CR$17</definedName>
    <definedName name="A126254162C_Latest">Data3!$CR$17</definedName>
    <definedName name="A126254166L">Data3!$R$1:$R$10,Data3!$R$11:$R$17</definedName>
    <definedName name="A126254166L_Data">Data3!$R$11:$R$17</definedName>
    <definedName name="A126254166L_Latest">Data3!$R$17</definedName>
    <definedName name="A126254170C">Data3!$AA$1:$AA$10,Data3!$AA$11:$AA$17</definedName>
    <definedName name="A126254170C_Data">Data3!$AA$11:$AA$17</definedName>
    <definedName name="A126254170C_Latest">Data3!$AA$17</definedName>
    <definedName name="A126254174L">Data3!$AD$1:$AD$10,Data3!$AD$11:$AD$17</definedName>
    <definedName name="A126254174L_Data">Data3!$AD$11:$AD$17</definedName>
    <definedName name="A126254174L_Latest">Data3!$AD$17</definedName>
    <definedName name="A126254178W">Data3!$BE$1:$BE$10,Data3!$BE$11:$BE$17</definedName>
    <definedName name="A126254178W_Data">Data3!$BE$11:$BE$17</definedName>
    <definedName name="A126254178W_Latest">Data3!$BE$17</definedName>
    <definedName name="A126254182L">Data3!$L$1:$L$10,Data3!$L$11:$L$17</definedName>
    <definedName name="A126254182L_Data">Data3!$L$11:$L$17</definedName>
    <definedName name="A126254182L_Latest">Data3!$L$17</definedName>
    <definedName name="A126254186W">Data3!$CO$1:$CO$10,Data3!$CO$11:$CO$17</definedName>
    <definedName name="A126254186W_Data">Data3!$CO$11:$CO$17</definedName>
    <definedName name="A126254186W_Latest">Data3!$CO$17</definedName>
    <definedName name="A126254190L">Data3!$DA$1:$DA$10,Data3!$DA$11:$DA$17</definedName>
    <definedName name="A126254190L_Data">Data3!$DA$11:$DA$17</definedName>
    <definedName name="A126254190L_Latest">Data3!$DA$17</definedName>
    <definedName name="A126254194W">Data3!$DD$1:$DD$10,Data3!$DD$11:$DD$17</definedName>
    <definedName name="A126254194W_Data">Data3!$DD$11:$DD$17</definedName>
    <definedName name="A126254194W_Latest">Data3!$DD$17</definedName>
    <definedName name="A126254198F">Data3!$AG$1:$AG$10,Data3!$AG$11:$AG$17</definedName>
    <definedName name="A126254198F_Data">Data3!$AG$11:$AG$17</definedName>
    <definedName name="A126254198F_Latest">Data3!$AG$17</definedName>
    <definedName name="A126254202K">Data3!$AP$1:$AP$10,Data3!$AP$11:$AP$17</definedName>
    <definedName name="A126254202K_Data">Data3!$AP$11:$AP$17</definedName>
    <definedName name="A126254202K_Latest">Data3!$AP$17</definedName>
    <definedName name="A126254206V">Data3!$BN$1:$BN$10,Data3!$BN$11:$BN$17</definedName>
    <definedName name="A126254206V_Data">Data3!$BN$11:$BN$17</definedName>
    <definedName name="A126254206V_Latest">Data3!$BN$17</definedName>
    <definedName name="A126254210K">Data3!$BQ$1:$BQ$10,Data3!$BQ$11:$BQ$17</definedName>
    <definedName name="A126254210K_Data">Data3!$BQ$11:$BQ$17</definedName>
    <definedName name="A126254210K_Latest">Data3!$BQ$17</definedName>
    <definedName name="A126254214V">Data3!$CX$1:$CX$10,Data3!$CX$11:$CX$17</definedName>
    <definedName name="A126254214V_Data">Data3!$CX$11:$CX$17</definedName>
    <definedName name="A126254214V_Latest">Data3!$CX$17</definedName>
    <definedName name="A126254218C">Data3!$O$1:$O$10,Data3!$O$11:$O$17</definedName>
    <definedName name="A126254218C_Data">Data3!$O$11:$O$17</definedName>
    <definedName name="A126254218C_Latest">Data3!$O$17</definedName>
    <definedName name="A126254222V">Data3!$U$1:$U$10,Data3!$U$11:$U$17</definedName>
    <definedName name="A126254222V_Data">Data3!$U$11:$U$17</definedName>
    <definedName name="A126254222V_Latest">Data3!$U$17</definedName>
    <definedName name="A126254226C">Data3!$X$1:$X$10,Data3!$X$11:$X$17</definedName>
    <definedName name="A126254226C_Data">Data3!$X$11:$X$17</definedName>
    <definedName name="A126254226C_Latest">Data3!$X$17</definedName>
    <definedName name="A126254230V">Data3!$AM$1:$AM$10,Data3!$AM$11:$AM$17</definedName>
    <definedName name="A126254230V_Data">Data3!$AM$11:$AM$17</definedName>
    <definedName name="A126254230V_Latest">Data3!$AM$17</definedName>
    <definedName name="A126254234C">Data3!$AS$1:$AS$10,Data3!$AS$11:$AS$17</definedName>
    <definedName name="A126254234C_Data">Data3!$AS$11:$AS$17</definedName>
    <definedName name="A126254234C_Latest">Data3!$AS$17</definedName>
    <definedName name="A126254238L">Data3!$DG$1:$DG$10,Data3!$DG$11:$DG$17</definedName>
    <definedName name="A126254238L_Data">Data3!$DG$11:$DG$17</definedName>
    <definedName name="A126254238L_Latest">Data3!$DG$17</definedName>
    <definedName name="A126255330W">Data1!$EM$1:$EM$10,Data1!$EM$11:$EM$17</definedName>
    <definedName name="A126255330W_Data">Data1!$EM$11:$EM$17</definedName>
    <definedName name="A126255330W_Latest">Data1!$EM$17</definedName>
    <definedName name="A126255334F">Data1!$FK$1:$FK$10,Data1!$FK$11:$FK$17</definedName>
    <definedName name="A126255334F_Data">Data1!$FK$11:$FK$17</definedName>
    <definedName name="A126255334F_Latest">Data1!$FK$17</definedName>
    <definedName name="A126255338R">Data1!$EY$1:$EY$10,Data1!$EY$11:$EY$17</definedName>
    <definedName name="A126255338R_Data">Data1!$EY$11:$EY$17</definedName>
    <definedName name="A126255338R_Latest">Data1!$EY$17</definedName>
    <definedName name="A126255342F">Data1!$EP$1:$EP$10,Data1!$EP$11:$EP$17</definedName>
    <definedName name="A126255342F_Data">Data1!$EP$11:$EP$17</definedName>
    <definedName name="A126255342F_Latest">Data1!$EP$17</definedName>
    <definedName name="A126255346R">Data1!$EV$1:$EV$10,Data1!$EV$11:$EV$17</definedName>
    <definedName name="A126255346R_Data">Data1!$EV$11:$EV$17</definedName>
    <definedName name="A126255346R_Latest">Data1!$EV$17</definedName>
    <definedName name="A126255350F">Data1!$FQ$1:$FQ$10,Data1!$FQ$11:$FQ$17</definedName>
    <definedName name="A126255350F_Data">Data1!$FQ$11:$FQ$17</definedName>
    <definedName name="A126255350F_Latest">Data1!$FQ$17</definedName>
    <definedName name="A126255354R">Data1!$FH$1:$FH$10,Data1!$FH$11:$FH$17</definedName>
    <definedName name="A126255354R_Data">Data1!$FH$11:$FH$17</definedName>
    <definedName name="A126255354R_Latest">Data1!$FH$17</definedName>
    <definedName name="A126255358X">Data1!$FW$1:$FW$10,Data1!$FW$11:$FW$17</definedName>
    <definedName name="A126255358X_Data">Data1!$FW$11:$FW$17</definedName>
    <definedName name="A126255358X_Latest">Data1!$FW$17</definedName>
    <definedName name="A126255362R">Data1!$GI$1:$GI$10,Data1!$GI$11:$GI$17</definedName>
    <definedName name="A126255362R_Data">Data1!$GI$11:$GI$17</definedName>
    <definedName name="A126255362R_Latest">Data1!$GI$17</definedName>
    <definedName name="A126255366X">Data1!$DX$1:$DX$10,Data1!$DX$11:$DX$17</definedName>
    <definedName name="A126255366X_Data">Data1!$DX$11:$DX$17</definedName>
    <definedName name="A126255366X_Latest">Data1!$DX$17</definedName>
    <definedName name="A126255370R">Data1!$EJ$1:$EJ$10,Data1!$EJ$11:$EJ$17</definedName>
    <definedName name="A126255370R_Data">Data1!$EJ$11:$EJ$17</definedName>
    <definedName name="A126255370R_Latest">Data1!$EJ$17</definedName>
    <definedName name="A126255374X">Data1!$FN$1:$FN$10,Data1!$FN$11:$FN$17</definedName>
    <definedName name="A126255374X_Data">Data1!$FN$11:$FN$17</definedName>
    <definedName name="A126255374X_Latest">Data1!$FN$17</definedName>
    <definedName name="A126255378J">Data1!$FT$1:$FT$10,Data1!$FT$11:$FT$17</definedName>
    <definedName name="A126255378J_Data">Data1!$FT$11:$FT$17</definedName>
    <definedName name="A126255378J_Latest">Data1!$FT$17</definedName>
    <definedName name="A126255382X">Data1!$FZ$1:$FZ$10,Data1!$FZ$11:$FZ$17</definedName>
    <definedName name="A126255382X_Data">Data1!$FZ$11:$FZ$17</definedName>
    <definedName name="A126255382X_Latest">Data1!$FZ$17</definedName>
    <definedName name="A126255386J">Data1!$GF$1:$GF$10,Data1!$GF$11:$GF$17</definedName>
    <definedName name="A126255386J_Data">Data1!$GF$11:$GF$17</definedName>
    <definedName name="A126255386J_Latest">Data1!$GF$17</definedName>
    <definedName name="A126255390X">Data1!$DF$1:$DF$10,Data1!$DF$11:$DF$17</definedName>
    <definedName name="A126255390X_Data">Data1!$DF$11:$DF$17</definedName>
    <definedName name="A126255390X_Latest">Data1!$DF$17</definedName>
    <definedName name="A126255394J">Data1!$DO$1:$DO$10,Data1!$DO$11:$DO$17</definedName>
    <definedName name="A126255394J_Data">Data1!$DO$11:$DO$17</definedName>
    <definedName name="A126255394J_Latest">Data1!$DO$17</definedName>
    <definedName name="A126255398T">Data1!$DR$1:$DR$10,Data1!$DR$11:$DR$17</definedName>
    <definedName name="A126255398T_Data">Data1!$DR$11:$DR$17</definedName>
    <definedName name="A126255398T_Latest">Data1!$DR$17</definedName>
    <definedName name="A126255402W">Data1!$ES$1:$ES$10,Data1!$ES$11:$ES$17</definedName>
    <definedName name="A126255402W_Data">Data1!$ES$11:$ES$17</definedName>
    <definedName name="A126255402W_Latest">Data1!$ES$17</definedName>
    <definedName name="A126255406F">Data1!$CZ$1:$CZ$10,Data1!$CZ$11:$CZ$17</definedName>
    <definedName name="A126255406F_Data">Data1!$CZ$11:$CZ$17</definedName>
    <definedName name="A126255406F_Latest">Data1!$CZ$17</definedName>
    <definedName name="A126255410W">Data1!$GC$1:$GC$10,Data1!$GC$11:$GC$17</definedName>
    <definedName name="A126255410W_Data">Data1!$GC$11:$GC$17</definedName>
    <definedName name="A126255410W_Latest">Data1!$GC$17</definedName>
    <definedName name="A126255414F">Data1!$GO$1:$GO$10,Data1!$GO$11:$GO$17</definedName>
    <definedName name="A126255414F_Data">Data1!$GO$11:$GO$17</definedName>
    <definedName name="A126255414F_Latest">Data1!$GO$17</definedName>
    <definedName name="A126255418R">Data1!$GR$1:$GR$10,Data1!$GR$11:$GR$17</definedName>
    <definedName name="A126255418R_Data">Data1!$GR$11:$GR$17</definedName>
    <definedName name="A126255418R_Latest">Data1!$GR$17</definedName>
    <definedName name="A126255422F">Data1!$DU$1:$DU$10,Data1!$DU$11:$DU$17</definedName>
    <definedName name="A126255422F_Data">Data1!$DU$11:$DU$17</definedName>
    <definedName name="A126255422F_Latest">Data1!$DU$17</definedName>
    <definedName name="A126255426R">Data1!$ED$1:$ED$10,Data1!$ED$11:$ED$17</definedName>
    <definedName name="A126255426R_Data">Data1!$ED$11:$ED$17</definedName>
    <definedName name="A126255426R_Latest">Data1!$ED$17</definedName>
    <definedName name="A126255430F">Data1!$FB$1:$FB$10,Data1!$FB$11:$FB$17</definedName>
    <definedName name="A126255430F_Data">Data1!$FB$11:$FB$17</definedName>
    <definedName name="A126255430F_Latest">Data1!$FB$17</definedName>
    <definedName name="A126255434R">Data1!$FE$1:$FE$10,Data1!$FE$11:$FE$17</definedName>
    <definedName name="A126255434R_Data">Data1!$FE$11:$FE$17</definedName>
    <definedName name="A126255434R_Latest">Data1!$FE$17</definedName>
    <definedName name="A126255438X">Data1!$GL$1:$GL$10,Data1!$GL$11:$GL$17</definedName>
    <definedName name="A126255438X_Data">Data1!$GL$11:$GL$17</definedName>
    <definedName name="A126255438X_Latest">Data1!$GL$17</definedName>
    <definedName name="A126255442R">Data1!$DC$1:$DC$10,Data1!$DC$11:$DC$17</definedName>
    <definedName name="A126255442R_Data">Data1!$DC$11:$DC$17</definedName>
    <definedName name="A126255442R_Latest">Data1!$DC$17</definedName>
    <definedName name="A126255446X">Data1!$DI$1:$DI$10,Data1!$DI$11:$DI$17</definedName>
    <definedName name="A126255446X_Data">Data1!$DI$11:$DI$17</definedName>
    <definedName name="A126255446X_Latest">Data1!$DI$17</definedName>
    <definedName name="A126255450R">Data1!$DL$1:$DL$10,Data1!$DL$11:$DL$17</definedName>
    <definedName name="A126255450R_Data">Data1!$DL$11:$DL$17</definedName>
    <definedName name="A126255450R_Latest">Data1!$DL$17</definedName>
    <definedName name="A126255454X">Data1!$EA$1:$EA$10,Data1!$EA$11:$EA$17</definedName>
    <definedName name="A126255454X_Data">Data1!$EA$11:$EA$17</definedName>
    <definedName name="A126255454X_Latest">Data1!$EA$17</definedName>
    <definedName name="A126255458J">Data1!$EG$1:$EG$10,Data1!$EG$11:$EG$17</definedName>
    <definedName name="A126255458J_Data">Data1!$EG$11:$EG$17</definedName>
    <definedName name="A126255458J_Latest">Data1!$EG$17</definedName>
    <definedName name="A126255462X">Data1!$GU$1:$GU$10,Data1!$GU$11:$GU$17</definedName>
    <definedName name="A126255462X_Data">Data1!$GU$11:$GU$17</definedName>
    <definedName name="A126255462X_Latest">Data1!$GU$17</definedName>
    <definedName name="A126256554A">Data2!$CS$1:$CS$10,Data2!$CS$11:$CS$17</definedName>
    <definedName name="A126256554A_Data">Data2!$CS$11:$CS$17</definedName>
    <definedName name="A126256554A_Latest">Data2!$CS$17</definedName>
    <definedName name="A126256558K">Data2!$DQ$1:$DQ$10,Data2!$DQ$11:$DQ$17</definedName>
    <definedName name="A126256558K_Data">Data2!$DQ$11:$DQ$17</definedName>
    <definedName name="A126256558K_Latest">Data2!$DQ$17</definedName>
    <definedName name="A126256562A">Data2!$DE$1:$DE$10,Data2!$DE$11:$DE$17</definedName>
    <definedName name="A126256562A_Data">Data2!$DE$11:$DE$17</definedName>
    <definedName name="A126256562A_Latest">Data2!$DE$17</definedName>
    <definedName name="A126256566K">Data2!$CV$1:$CV$10,Data2!$CV$11:$CV$17</definedName>
    <definedName name="A126256566K_Data">Data2!$CV$11:$CV$17</definedName>
    <definedName name="A126256566K_Latest">Data2!$CV$17</definedName>
    <definedName name="A126256570A">Data2!$DB$1:$DB$10,Data2!$DB$11:$DB$17</definedName>
    <definedName name="A126256570A_Data">Data2!$DB$11:$DB$17</definedName>
    <definedName name="A126256570A_Latest">Data2!$DB$17</definedName>
    <definedName name="A126256574K">Data2!$DW$1:$DW$10,Data2!$DW$11:$DW$17</definedName>
    <definedName name="A126256574K_Data">Data2!$DW$11:$DW$17</definedName>
    <definedName name="A126256574K_Latest">Data2!$DW$17</definedName>
    <definedName name="A126256578V">Data2!$DN$1:$DN$10,Data2!$DN$11:$DN$17</definedName>
    <definedName name="A126256578V_Data">Data2!$DN$11:$DN$17</definedName>
    <definedName name="A126256578V_Latest">Data2!$DN$17</definedName>
    <definedName name="A126256582K">Data2!$EC$1:$EC$10,Data2!$EC$11:$EC$17</definedName>
    <definedName name="A126256582K_Data">Data2!$EC$11:$EC$17</definedName>
    <definedName name="A126256582K_Latest">Data2!$EC$17</definedName>
    <definedName name="A126256586V">Data2!$EO$1:$EO$10,Data2!$EO$11:$EO$17</definedName>
    <definedName name="A126256586V_Data">Data2!$EO$11:$EO$17</definedName>
    <definedName name="A126256586V_Latest">Data2!$EO$17</definedName>
    <definedName name="A126256590K">Data2!$CD$1:$CD$10,Data2!$CD$11:$CD$17</definedName>
    <definedName name="A126256590K_Data">Data2!$CD$11:$CD$17</definedName>
    <definedName name="A126256590K_Latest">Data2!$CD$17</definedName>
    <definedName name="A126256594V">Data2!$CP$1:$CP$10,Data2!$CP$11:$CP$17</definedName>
    <definedName name="A126256594V_Data">Data2!$CP$11:$CP$17</definedName>
    <definedName name="A126256594V_Latest">Data2!$CP$17</definedName>
    <definedName name="A126256598C">Data2!$DT$1:$DT$10,Data2!$DT$11:$DT$17</definedName>
    <definedName name="A126256598C_Data">Data2!$DT$11:$DT$17</definedName>
    <definedName name="A126256598C_Latest">Data2!$DT$17</definedName>
    <definedName name="A126256602J">Data2!$DZ$1:$DZ$10,Data2!$DZ$11:$DZ$17</definedName>
    <definedName name="A126256602J_Data">Data2!$DZ$11:$DZ$17</definedName>
    <definedName name="A126256602J_Latest">Data2!$DZ$17</definedName>
    <definedName name="A126256606T">Data2!$EF$1:$EF$10,Data2!$EF$11:$EF$17</definedName>
    <definedName name="A126256606T_Data">Data2!$EF$11:$EF$17</definedName>
    <definedName name="A126256606T_Latest">Data2!$EF$17</definedName>
    <definedName name="A126256610J">Data2!$EL$1:$EL$10,Data2!$EL$11:$EL$17</definedName>
    <definedName name="A126256610J_Data">Data2!$EL$11:$EL$17</definedName>
    <definedName name="A126256610J_Latest">Data2!$EL$17</definedName>
    <definedName name="A126256614T">Data2!$BL$1:$BL$10,Data2!$BL$11:$BL$17</definedName>
    <definedName name="A126256614T_Data">Data2!$BL$11:$BL$17</definedName>
    <definedName name="A126256614T_Latest">Data2!$BL$17</definedName>
    <definedName name="A126256618A">Data2!$BU$1:$BU$10,Data2!$BU$11:$BU$17</definedName>
    <definedName name="A126256618A_Data">Data2!$BU$11:$BU$17</definedName>
    <definedName name="A126256618A_Latest">Data2!$BU$17</definedName>
    <definedName name="A126256622T">Data2!$BX$1:$BX$10,Data2!$BX$11:$BX$17</definedName>
    <definedName name="A126256622T_Data">Data2!$BX$11:$BX$17</definedName>
    <definedName name="A126256622T_Latest">Data2!$BX$17</definedName>
    <definedName name="A126256626A">Data2!$CY$1:$CY$10,Data2!$CY$11:$CY$17</definedName>
    <definedName name="A126256626A_Data">Data2!$CY$11:$CY$17</definedName>
    <definedName name="A126256626A_Latest">Data2!$CY$17</definedName>
    <definedName name="A126256630T">Data2!$BF$1:$BF$10,Data2!$BF$11:$BF$17</definedName>
    <definedName name="A126256630T_Data">Data2!$BF$11:$BF$17</definedName>
    <definedName name="A126256630T_Latest">Data2!$BF$17</definedName>
    <definedName name="A126256634A">Data2!$EI$1:$EI$10,Data2!$EI$11:$EI$17</definedName>
    <definedName name="A126256634A_Data">Data2!$EI$11:$EI$17</definedName>
    <definedName name="A126256634A_Latest">Data2!$EI$17</definedName>
    <definedName name="A126256638K">Data2!$EU$1:$EU$10,Data2!$EU$11:$EU$17</definedName>
    <definedName name="A126256638K_Data">Data2!$EU$11:$EU$17</definedName>
    <definedName name="A126256638K_Latest">Data2!$EU$17</definedName>
    <definedName name="A126256642A">Data2!$EX$1:$EX$10,Data2!$EX$11:$EX$17</definedName>
    <definedName name="A126256642A_Data">Data2!$EX$11:$EX$17</definedName>
    <definedName name="A126256642A_Latest">Data2!$EX$17</definedName>
    <definedName name="A126256646K">Data2!$CA$1:$CA$10,Data2!$CA$11:$CA$17</definedName>
    <definedName name="A126256646K_Data">Data2!$CA$11:$CA$17</definedName>
    <definedName name="A126256646K_Latest">Data2!$CA$17</definedName>
    <definedName name="A126256650A">Data2!$CJ$1:$CJ$10,Data2!$CJ$11:$CJ$17</definedName>
    <definedName name="A126256650A_Data">Data2!$CJ$11:$CJ$17</definedName>
    <definedName name="A126256650A_Latest">Data2!$CJ$17</definedName>
    <definedName name="A126256654K">Data2!$DH$1:$DH$10,Data2!$DH$11:$DH$17</definedName>
    <definedName name="A126256654K_Data">Data2!$DH$11:$DH$17</definedName>
    <definedName name="A126256654K_Latest">Data2!$DH$17</definedName>
    <definedName name="A126256658V">Data2!$DK$1:$DK$10,Data2!$DK$11:$DK$17</definedName>
    <definedName name="A126256658V_Data">Data2!$DK$11:$DK$17</definedName>
    <definedName name="A126256658V_Latest">Data2!$DK$17</definedName>
    <definedName name="A126256662K">Data2!$ER$1:$ER$10,Data2!$ER$11:$ER$17</definedName>
    <definedName name="A126256662K_Data">Data2!$ER$11:$ER$17</definedName>
    <definedName name="A126256662K_Latest">Data2!$ER$17</definedName>
    <definedName name="A126256666V">Data2!$BI$1:$BI$10,Data2!$BI$11:$BI$17</definedName>
    <definedName name="A126256666V_Data">Data2!$BI$11:$BI$17</definedName>
    <definedName name="A126256666V_Latest">Data2!$BI$17</definedName>
    <definedName name="A126256670K">Data2!$BO$1:$BO$10,Data2!$BO$11:$BO$17</definedName>
    <definedName name="A126256670K_Data">Data2!$BO$11:$BO$17</definedName>
    <definedName name="A126256670K_Latest">Data2!$BO$17</definedName>
    <definedName name="A126256674V">Data2!$BR$1:$BR$10,Data2!$BR$11:$BR$17</definedName>
    <definedName name="A126256674V_Data">Data2!$BR$11:$BR$17</definedName>
    <definedName name="A126256674V_Latest">Data2!$BR$17</definedName>
    <definedName name="A126256678C">Data2!$CG$1:$CG$10,Data2!$CG$11:$CG$17</definedName>
    <definedName name="A126256678C_Data">Data2!$CG$11:$CG$17</definedName>
    <definedName name="A126256678C_Latest">Data2!$CG$17</definedName>
    <definedName name="A126256682V">Data2!$CM$1:$CM$10,Data2!$CM$11:$CM$17</definedName>
    <definedName name="A126256682V_Data">Data2!$CM$11:$CM$17</definedName>
    <definedName name="A126256682V_Latest">Data2!$CM$17</definedName>
    <definedName name="A126256686C">Data2!$FA$1:$FA$10,Data2!$FA$11:$FA$17</definedName>
    <definedName name="A126256686C_Data">Data2!$FA$11:$FA$17</definedName>
    <definedName name="A126256686C_Latest">Data2!$FA$17</definedName>
    <definedName name="A126257778F">Data2!$GQ$1:$GQ$10,Data2!$GQ$11:$GQ$17</definedName>
    <definedName name="A126257778F_Data">Data2!$GQ$11:$GQ$17</definedName>
    <definedName name="A126257778F_Latest">Data2!$GQ$17</definedName>
    <definedName name="A126257782W">Data2!$HO$1:$HO$10,Data2!$HO$11:$HO$17</definedName>
    <definedName name="A126257782W_Data">Data2!$HO$11:$HO$17</definedName>
    <definedName name="A126257782W_Latest">Data2!$HO$17</definedName>
    <definedName name="A126257786F">Data2!$HC$1:$HC$10,Data2!$HC$11:$HC$17</definedName>
    <definedName name="A126257786F_Data">Data2!$HC$11:$HC$17</definedName>
    <definedName name="A126257786F_Latest">Data2!$HC$17</definedName>
    <definedName name="A126257790W">Data2!$GT$1:$GT$10,Data2!$GT$11:$GT$17</definedName>
    <definedName name="A126257790W_Data">Data2!$GT$11:$GT$17</definedName>
    <definedName name="A126257790W_Latest">Data2!$GT$17</definedName>
    <definedName name="A126257794F">Data2!$GZ$1:$GZ$10,Data2!$GZ$11:$GZ$17</definedName>
    <definedName name="A126257794F_Data">Data2!$GZ$11:$GZ$17</definedName>
    <definedName name="A126257794F_Latest">Data2!$GZ$17</definedName>
    <definedName name="A126257798R">Data2!$HU$1:$HU$10,Data2!$HU$11:$HU$17</definedName>
    <definedName name="A126257798R_Data">Data2!$HU$11:$HU$17</definedName>
    <definedName name="A126257798R_Latest">Data2!$HU$17</definedName>
    <definedName name="A126257802V">Data2!$HL$1:$HL$10,Data2!$HL$11:$HL$17</definedName>
    <definedName name="A126257802V_Data">Data2!$HL$11:$HL$17</definedName>
    <definedName name="A126257802V_Latest">Data2!$HL$17</definedName>
    <definedName name="A126257806C">Data2!$IA$1:$IA$10,Data2!$IA$11:$IA$17</definedName>
    <definedName name="A126257806C_Data">Data2!$IA$11:$IA$17</definedName>
    <definedName name="A126257806C_Latest">Data2!$IA$17</definedName>
    <definedName name="A126257810V">Data2!$IM$1:$IM$10,Data2!$IM$11:$IM$17</definedName>
    <definedName name="A126257810V_Data">Data2!$IM$11:$IM$17</definedName>
    <definedName name="A126257810V_Latest">Data2!$IM$17</definedName>
    <definedName name="A126257814C">Data2!$GB$1:$GB$10,Data2!$GB$11:$GB$17</definedName>
    <definedName name="A126257814C_Data">Data2!$GB$11:$GB$17</definedName>
    <definedName name="A126257814C_Latest">Data2!$GB$17</definedName>
    <definedName name="A126257818L">Data2!$GN$1:$GN$10,Data2!$GN$11:$GN$17</definedName>
    <definedName name="A126257818L_Data">Data2!$GN$11:$GN$17</definedName>
    <definedName name="A126257818L_Latest">Data2!$GN$17</definedName>
    <definedName name="A126257822C">Data2!$HR$1:$HR$10,Data2!$HR$11:$HR$17</definedName>
    <definedName name="A126257822C_Data">Data2!$HR$11:$HR$17</definedName>
    <definedName name="A126257822C_Latest">Data2!$HR$17</definedName>
    <definedName name="A126257826L">Data2!$HX$1:$HX$10,Data2!$HX$11:$HX$17</definedName>
    <definedName name="A126257826L_Data">Data2!$HX$11:$HX$17</definedName>
    <definedName name="A126257826L_Latest">Data2!$HX$17</definedName>
    <definedName name="A126257830C">Data2!$ID$1:$ID$10,Data2!$ID$11:$ID$17</definedName>
    <definedName name="A126257830C_Data">Data2!$ID$11:$ID$17</definedName>
    <definedName name="A126257830C_Latest">Data2!$ID$17</definedName>
    <definedName name="A126257834L">Data2!$IJ$1:$IJ$10,Data2!$IJ$11:$IJ$17</definedName>
    <definedName name="A126257834L_Data">Data2!$IJ$11:$IJ$17</definedName>
    <definedName name="A126257834L_Latest">Data2!$IJ$17</definedName>
    <definedName name="A126257838W">Data2!$FJ$1:$FJ$10,Data2!$FJ$11:$FJ$17</definedName>
    <definedName name="A126257838W_Data">Data2!$FJ$11:$FJ$17</definedName>
    <definedName name="A126257838W_Latest">Data2!$FJ$17</definedName>
    <definedName name="A126257842L">Data2!$FS$1:$FS$10,Data2!$FS$11:$FS$17</definedName>
    <definedName name="A126257842L_Data">Data2!$FS$11:$FS$17</definedName>
    <definedName name="A126257842L_Latest">Data2!$FS$17</definedName>
    <definedName name="A126257846W">Data2!$FV$1:$FV$10,Data2!$FV$11:$FV$17</definedName>
    <definedName name="A126257846W_Data">Data2!$FV$11:$FV$17</definedName>
    <definedName name="A126257846W_Latest">Data2!$FV$17</definedName>
    <definedName name="A126257850L">Data2!$GW$1:$GW$10,Data2!$GW$11:$GW$17</definedName>
    <definedName name="A126257850L_Data">Data2!$GW$11:$GW$17</definedName>
    <definedName name="A126257850L_Latest">Data2!$GW$17</definedName>
    <definedName name="A126257854W">Data2!$FD$1:$FD$10,Data2!$FD$11:$FD$17</definedName>
    <definedName name="A126257854W_Data">Data2!$FD$11:$FD$17</definedName>
    <definedName name="A126257854W_Latest">Data2!$FD$17</definedName>
    <definedName name="A126257858F">Data2!$IG$1:$IG$10,Data2!$IG$11:$IG$17</definedName>
    <definedName name="A126257858F_Data">Data2!$IG$11:$IG$17</definedName>
    <definedName name="A126257858F_Latest">Data2!$IG$17</definedName>
    <definedName name="A126257862W">Data3!$C$1:$C$10,Data3!$C$11:$C$17</definedName>
    <definedName name="A126257862W_Data">Data3!$C$11:$C$17</definedName>
    <definedName name="A126257862W_Latest">Data3!$C$17</definedName>
    <definedName name="A126257866F">Data3!$F$1:$F$10,Data3!$F$11:$F$17</definedName>
    <definedName name="A126257866F_Data">Data3!$F$11:$F$17</definedName>
    <definedName name="A126257866F_Latest">Data3!$F$17</definedName>
    <definedName name="A126257870W">Data2!$FY$1:$FY$10,Data2!$FY$11:$FY$17</definedName>
    <definedName name="A126257870W_Data">Data2!$FY$11:$FY$17</definedName>
    <definedName name="A126257870W_Latest">Data2!$FY$17</definedName>
    <definedName name="A126257874F">Data2!$GH$1:$GH$10,Data2!$GH$11:$GH$17</definedName>
    <definedName name="A126257874F_Data">Data2!$GH$11:$GH$17</definedName>
    <definedName name="A126257874F_Latest">Data2!$GH$17</definedName>
    <definedName name="A126257878R">Data2!$HF$1:$HF$10,Data2!$HF$11:$HF$17</definedName>
    <definedName name="A126257878R_Data">Data2!$HF$11:$HF$17</definedName>
    <definedName name="A126257878R_Latest">Data2!$HF$17</definedName>
    <definedName name="A126257882F">Data2!$HI$1:$HI$10,Data2!$HI$11:$HI$17</definedName>
    <definedName name="A126257882F_Data">Data2!$HI$11:$HI$17</definedName>
    <definedName name="A126257882F_Latest">Data2!$HI$17</definedName>
    <definedName name="A126257886R">Data2!$IP$1:$IP$10,Data2!$IP$11:$IP$17</definedName>
    <definedName name="A126257886R_Data">Data2!$IP$11:$IP$17</definedName>
    <definedName name="A126257886R_Latest">Data2!$IP$17</definedName>
    <definedName name="A126257890F">Data2!$FG$1:$FG$10,Data2!$FG$11:$FG$17</definedName>
    <definedName name="A126257890F_Data">Data2!$FG$11:$FG$17</definedName>
    <definedName name="A126257890F_Latest">Data2!$FG$17</definedName>
    <definedName name="A126257894R">Data2!$FM$1:$FM$10,Data2!$FM$11:$FM$17</definedName>
    <definedName name="A126257894R_Data">Data2!$FM$11:$FM$17</definedName>
    <definedName name="A126257894R_Latest">Data2!$FM$17</definedName>
    <definedName name="A126257898X">Data2!$FP$1:$FP$10,Data2!$FP$11:$FP$17</definedName>
    <definedName name="A126257898X_Data">Data2!$FP$11:$FP$17</definedName>
    <definedName name="A126257898X_Latest">Data2!$FP$17</definedName>
    <definedName name="A126257902C">Data2!$GE$1:$GE$10,Data2!$GE$11:$GE$17</definedName>
    <definedName name="A126257902C_Data">Data2!$GE$11:$GE$17</definedName>
    <definedName name="A126257902C_Latest">Data2!$GE$17</definedName>
    <definedName name="A126257906L">Data2!$GK$1:$GK$10,Data2!$GK$11:$GK$17</definedName>
    <definedName name="A126257906L_Data">Data2!$GK$11:$GK$17</definedName>
    <definedName name="A126257906L_Latest">Data2!$GK$17</definedName>
    <definedName name="A126257910C">Data3!$I$1:$I$10,Data3!$I$11:$I$17</definedName>
    <definedName name="A126257910C_Data">Data3!$I$11:$I$17</definedName>
    <definedName name="A126257910C_Latest">Data3!$I$17</definedName>
    <definedName name="A126259002J">Data1!$AQ$1:$AQ$10,Data1!$AQ$11:$AQ$17</definedName>
    <definedName name="A126259002J_Data">Data1!$AQ$11:$AQ$17</definedName>
    <definedName name="A126259002J_Latest">Data1!$AQ$17</definedName>
    <definedName name="A126259006T">Data1!$BO$1:$BO$10,Data1!$BO$11:$BO$17</definedName>
    <definedName name="A126259006T_Data">Data1!$BO$11:$BO$17</definedName>
    <definedName name="A126259006T_Latest">Data1!$BO$17</definedName>
    <definedName name="A126259010J">Data1!$BC$1:$BC$10,Data1!$BC$11:$BC$17</definedName>
    <definedName name="A126259010J_Data">Data1!$BC$11:$BC$17</definedName>
    <definedName name="A126259010J_Latest">Data1!$BC$17</definedName>
    <definedName name="A126259014T">Data1!$AT$1:$AT$10,Data1!$AT$11:$AT$17</definedName>
    <definedName name="A126259014T_Data">Data1!$AT$11:$AT$17</definedName>
    <definedName name="A126259014T_Latest">Data1!$AT$17</definedName>
    <definedName name="A126259018A">Data1!$AZ$1:$AZ$10,Data1!$AZ$11:$AZ$17</definedName>
    <definedName name="A126259018A_Data">Data1!$AZ$11:$AZ$17</definedName>
    <definedName name="A126259018A_Latest">Data1!$AZ$17</definedName>
    <definedName name="A126259022T">Data1!$BU$1:$BU$10,Data1!$BU$11:$BU$17</definedName>
    <definedName name="A126259022T_Data">Data1!$BU$11:$BU$17</definedName>
    <definedName name="A126259022T_Latest">Data1!$BU$17</definedName>
    <definedName name="A126259026A">Data1!$BL$1:$BL$10,Data1!$BL$11:$BL$17</definedName>
    <definedName name="A126259026A_Data">Data1!$BL$11:$BL$17</definedName>
    <definedName name="A126259026A_Latest">Data1!$BL$17</definedName>
    <definedName name="A126259030T">Data1!$CA$1:$CA$10,Data1!$CA$11:$CA$17</definedName>
    <definedName name="A126259030T_Data">Data1!$CA$11:$CA$17</definedName>
    <definedName name="A126259030T_Latest">Data1!$CA$17</definedName>
    <definedName name="A126259034A">Data1!$CM$1:$CM$10,Data1!$CM$11:$CM$17</definedName>
    <definedName name="A126259034A_Data">Data1!$CM$11:$CM$17</definedName>
    <definedName name="A126259034A_Latest">Data1!$CM$17</definedName>
    <definedName name="A126259038K">Data1!$AB$1:$AB$10,Data1!$AB$11:$AB$17</definedName>
    <definedName name="A126259038K_Data">Data1!$AB$11:$AB$17</definedName>
    <definedName name="A126259038K_Latest">Data1!$AB$17</definedName>
    <definedName name="A126259042A">Data1!$AN$1:$AN$10,Data1!$AN$11:$AN$17</definedName>
    <definedName name="A126259042A_Data">Data1!$AN$11:$AN$17</definedName>
    <definedName name="A126259042A_Latest">Data1!$AN$17</definedName>
    <definedName name="A126259046K">Data1!$BR$1:$BR$10,Data1!$BR$11:$BR$17</definedName>
    <definedName name="A126259046K_Data">Data1!$BR$11:$BR$17</definedName>
    <definedName name="A126259046K_Latest">Data1!$BR$17</definedName>
    <definedName name="A126259050A">Data1!$BX$1:$BX$10,Data1!$BX$11:$BX$17</definedName>
    <definedName name="A126259050A_Data">Data1!$BX$11:$BX$17</definedName>
    <definedName name="A126259050A_Latest">Data1!$BX$17</definedName>
    <definedName name="A126259054K">Data1!$CD$1:$CD$10,Data1!$CD$11:$CD$17</definedName>
    <definedName name="A126259054K_Data">Data1!$CD$11:$CD$17</definedName>
    <definedName name="A126259054K_Latest">Data1!$CD$17</definedName>
    <definedName name="A126259058V">Data1!$CJ$1:$CJ$10,Data1!$CJ$11:$CJ$17</definedName>
    <definedName name="A126259058V_Data">Data1!$CJ$11:$CJ$17</definedName>
    <definedName name="A126259058V_Latest">Data1!$CJ$17</definedName>
    <definedName name="A126259062K">Data1!$J$1:$J$10,Data1!$J$11:$J$17</definedName>
    <definedName name="A126259062K_Data">Data1!$J$11:$J$17</definedName>
    <definedName name="A126259062K_Latest">Data1!$J$17</definedName>
    <definedName name="A126259066V">Data1!$S$1:$S$10,Data1!$S$11:$S$17</definedName>
    <definedName name="A126259066V_Data">Data1!$S$11:$S$17</definedName>
    <definedName name="A126259066V_Latest">Data1!$S$17</definedName>
    <definedName name="A126259070K">Data1!$V$1:$V$10,Data1!$V$11:$V$17</definedName>
    <definedName name="A126259070K_Data">Data1!$V$11:$V$17</definedName>
    <definedName name="A126259070K_Latest">Data1!$V$17</definedName>
    <definedName name="A126259074V">Data1!$AW$1:$AW$10,Data1!$AW$11:$AW$17</definedName>
    <definedName name="A126259074V_Data">Data1!$AW$11:$AW$17</definedName>
    <definedName name="A126259074V_Latest">Data1!$AW$17</definedName>
    <definedName name="A126259078C">Data1!$D$1:$D$10,Data1!$D$11:$D$17</definedName>
    <definedName name="A126259078C_Data">Data1!$D$11:$D$17</definedName>
    <definedName name="A126259078C_Latest">Data1!$D$17</definedName>
    <definedName name="A126259082V">Data1!$CG$1:$CG$10,Data1!$CG$11:$CG$17</definedName>
    <definedName name="A126259082V_Data">Data1!$CG$11:$CG$17</definedName>
    <definedName name="A126259082V_Latest">Data1!$CG$17</definedName>
    <definedName name="A126259086C">Data1!$CS$1:$CS$10,Data1!$CS$11:$CS$17</definedName>
    <definedName name="A126259086C_Data">Data1!$CS$11:$CS$17</definedName>
    <definedName name="A126259086C_Latest">Data1!$CS$17</definedName>
    <definedName name="A126259090V">Data1!$CV$1:$CV$10,Data1!$CV$11:$CV$17</definedName>
    <definedName name="A126259090V_Data">Data1!$CV$11:$CV$17</definedName>
    <definedName name="A126259090V_Latest">Data1!$CV$17</definedName>
    <definedName name="A126259094C">Data1!$Y$1:$Y$10,Data1!$Y$11:$Y$17</definedName>
    <definedName name="A126259094C_Data">Data1!$Y$11:$Y$17</definedName>
    <definedName name="A126259094C_Latest">Data1!$Y$17</definedName>
    <definedName name="A126259098L">Data1!$AH$1:$AH$10,Data1!$AH$11:$AH$17</definedName>
    <definedName name="A126259098L_Data">Data1!$AH$11:$AH$17</definedName>
    <definedName name="A126259098L_Latest">Data1!$AH$17</definedName>
    <definedName name="A126259102T">Data1!$BF$1:$BF$10,Data1!$BF$11:$BF$17</definedName>
    <definedName name="A126259102T_Data">Data1!$BF$11:$BF$17</definedName>
    <definedName name="A126259102T_Latest">Data1!$BF$17</definedName>
    <definedName name="A126259106A">Data1!$BI$1:$BI$10,Data1!$BI$11:$BI$17</definedName>
    <definedName name="A126259106A_Data">Data1!$BI$11:$BI$17</definedName>
    <definedName name="A126259106A_Latest">Data1!$BI$17</definedName>
    <definedName name="A126259110T">Data1!$CP$1:$CP$10,Data1!$CP$11:$CP$17</definedName>
    <definedName name="A126259110T_Data">Data1!$CP$11:$CP$17</definedName>
    <definedName name="A126259110T_Latest">Data1!$CP$17</definedName>
    <definedName name="A126259114A">Data1!$G$1:$G$10,Data1!$G$11:$G$17</definedName>
    <definedName name="A126259114A_Data">Data1!$G$11:$G$17</definedName>
    <definedName name="A126259114A_Latest">Data1!$G$17</definedName>
    <definedName name="A126259118K">Data1!$M$1:$M$10,Data1!$M$11:$M$17</definedName>
    <definedName name="A126259118K_Data">Data1!$M$11:$M$17</definedName>
    <definedName name="A126259118K_Latest">Data1!$M$17</definedName>
    <definedName name="A126259122A">Data1!$P$1:$P$10,Data1!$P$11:$P$17</definedName>
    <definedName name="A126259122A_Data">Data1!$P$11:$P$17</definedName>
    <definedName name="A126259122A_Latest">Data1!$P$17</definedName>
    <definedName name="A126259126K">Data1!$AE$1:$AE$10,Data1!$AE$11:$AE$17</definedName>
    <definedName name="A126259126K_Data">Data1!$AE$11:$AE$17</definedName>
    <definedName name="A126259126K_Latest">Data1!$AE$17</definedName>
    <definedName name="A126259130A">Data1!$AK$1:$AK$10,Data1!$AK$11:$AK$17</definedName>
    <definedName name="A126259130A_Data">Data1!$AK$11:$AK$17</definedName>
    <definedName name="A126259130A_Latest">Data1!$AK$17</definedName>
    <definedName name="A126259134K">Data1!$CY$1:$CY$10,Data1!$CY$11:$CY$17</definedName>
    <definedName name="A126259134K_Data">Data1!$CY$11:$CY$17</definedName>
    <definedName name="A126259134K_Latest">Data1!$CY$17</definedName>
    <definedName name="A126259138V">Data6!$DO$1:$DO$10,Data6!$DO$11:$DO$17</definedName>
    <definedName name="A126259138V_Data">Data6!$DO$11:$DO$17</definedName>
    <definedName name="A126259138V_Latest">Data6!$DO$17</definedName>
    <definedName name="A126259142K">Data6!$EM$1:$EM$10,Data6!$EM$11:$EM$17</definedName>
    <definedName name="A126259142K_Data">Data6!$EM$11:$EM$17</definedName>
    <definedName name="A126259142K_Latest">Data6!$EM$17</definedName>
    <definedName name="A126259146V">Data6!$EA$1:$EA$10,Data6!$EA$11:$EA$17</definedName>
    <definedName name="A126259146V_Data">Data6!$EA$11:$EA$17</definedName>
    <definedName name="A126259146V_Latest">Data6!$EA$17</definedName>
    <definedName name="A126259150K">Data6!$DR$1:$DR$10,Data6!$DR$11:$DR$17</definedName>
    <definedName name="A126259150K_Data">Data6!$DR$11:$DR$17</definedName>
    <definedName name="A126259150K_Latest">Data6!$DR$17</definedName>
    <definedName name="A126259154V">Data6!$DX$1:$DX$10,Data6!$DX$11:$DX$17</definedName>
    <definedName name="A126259154V_Data">Data6!$DX$11:$DX$17</definedName>
    <definedName name="A126259154V_Latest">Data6!$DX$17</definedName>
    <definedName name="A126259158C">Data6!$ES$1:$ES$10,Data6!$ES$11:$ES$17</definedName>
    <definedName name="A126259158C_Data">Data6!$ES$11:$ES$17</definedName>
    <definedName name="A126259158C_Latest">Data6!$ES$17</definedName>
    <definedName name="A126259162V">Data6!$EJ$1:$EJ$10,Data6!$EJ$11:$EJ$17</definedName>
    <definedName name="A126259162V_Data">Data6!$EJ$11:$EJ$17</definedName>
    <definedName name="A126259162V_Latest">Data6!$EJ$17</definedName>
    <definedName name="A126259166C">Data6!$EY$1:$EY$10,Data6!$EY$11:$EY$17</definedName>
    <definedName name="A126259166C_Data">Data6!$EY$11:$EY$17</definedName>
    <definedName name="A126259166C_Latest">Data6!$EY$17</definedName>
    <definedName name="A126259170V">Data6!$FK$1:$FK$10,Data6!$FK$11:$FK$17</definedName>
    <definedName name="A126259170V_Data">Data6!$FK$11:$FK$17</definedName>
    <definedName name="A126259170V_Latest">Data6!$FK$17</definedName>
    <definedName name="A126259174C">Data6!$CZ$1:$CZ$10,Data6!$CZ$11:$CZ$17</definedName>
    <definedName name="A126259174C_Data">Data6!$CZ$11:$CZ$17</definedName>
    <definedName name="A126259174C_Latest">Data6!$CZ$17</definedName>
    <definedName name="A126259178L">Data6!$DL$1:$DL$10,Data6!$DL$11:$DL$17</definedName>
    <definedName name="A126259178L_Data">Data6!$DL$11:$DL$17</definedName>
    <definedName name="A126259178L_Latest">Data6!$DL$17</definedName>
    <definedName name="A126259182C">Data6!$EP$1:$EP$10,Data6!$EP$11:$EP$17</definedName>
    <definedName name="A126259182C_Data">Data6!$EP$11:$EP$17</definedName>
    <definedName name="A126259182C_Latest">Data6!$EP$17</definedName>
    <definedName name="A126259186L">Data6!$EV$1:$EV$10,Data6!$EV$11:$EV$17</definedName>
    <definedName name="A126259186L_Data">Data6!$EV$11:$EV$17</definedName>
    <definedName name="A126259186L_Latest">Data6!$EV$17</definedName>
    <definedName name="A126259190C">Data6!$FB$1:$FB$10,Data6!$FB$11:$FB$17</definedName>
    <definedName name="A126259190C_Data">Data6!$FB$11:$FB$17</definedName>
    <definedName name="A126259190C_Latest">Data6!$FB$17</definedName>
    <definedName name="A126259194L">Data6!$FH$1:$FH$10,Data6!$FH$11:$FH$17</definedName>
    <definedName name="A126259194L_Data">Data6!$FH$11:$FH$17</definedName>
    <definedName name="A126259194L_Latest">Data6!$FH$17</definedName>
    <definedName name="A126259198W">Data6!$CH$1:$CH$10,Data6!$CH$11:$CH$17</definedName>
    <definedName name="A126259198W_Data">Data6!$CH$11:$CH$17</definedName>
    <definedName name="A126259198W_Latest">Data6!$CH$17</definedName>
    <definedName name="A126259202A">Data6!$CQ$1:$CQ$10,Data6!$CQ$11:$CQ$17</definedName>
    <definedName name="A126259202A_Data">Data6!$CQ$11:$CQ$17</definedName>
    <definedName name="A126259202A_Latest">Data6!$CQ$17</definedName>
    <definedName name="A126259206K">Data6!$CT$1:$CT$10,Data6!$CT$11:$CT$17</definedName>
    <definedName name="A126259206K_Data">Data6!$CT$11:$CT$17</definedName>
    <definedName name="A126259206K_Latest">Data6!$CT$17</definedName>
    <definedName name="A126259210A">Data6!$DU$1:$DU$10,Data6!$DU$11:$DU$17</definedName>
    <definedName name="A126259210A_Data">Data6!$DU$11:$DU$17</definedName>
    <definedName name="A126259210A_Latest">Data6!$DU$17</definedName>
    <definedName name="A126259214K">Data6!$CB$1:$CB$10,Data6!$CB$11:$CB$17</definedName>
    <definedName name="A126259214K_Data">Data6!$CB$11:$CB$17</definedName>
    <definedName name="A126259214K_Latest">Data6!$CB$17</definedName>
    <definedName name="A126259218V">Data6!$FE$1:$FE$10,Data6!$FE$11:$FE$17</definedName>
    <definedName name="A126259218V_Data">Data6!$FE$11:$FE$17</definedName>
    <definedName name="A126259218V_Latest">Data6!$FE$17</definedName>
    <definedName name="A126259222K">Data6!$FQ$1:$FQ$10,Data6!$FQ$11:$FQ$17</definedName>
    <definedName name="A126259222K_Data">Data6!$FQ$11:$FQ$17</definedName>
    <definedName name="A126259222K_Latest">Data6!$FQ$17</definedName>
    <definedName name="A126259226V">Data6!$FT$1:$FT$10,Data6!$FT$11:$FT$17</definedName>
    <definedName name="A126259226V_Data">Data6!$FT$11:$FT$17</definedName>
    <definedName name="A126259226V_Latest">Data6!$FT$17</definedName>
    <definedName name="A126259230K">Data6!$CW$1:$CW$10,Data6!$CW$11:$CW$17</definedName>
    <definedName name="A126259230K_Data">Data6!$CW$11:$CW$17</definedName>
    <definedName name="A126259230K_Latest">Data6!$CW$17</definedName>
    <definedName name="A126259234V">Data6!$DF$1:$DF$10,Data6!$DF$11:$DF$17</definedName>
    <definedName name="A126259234V_Data">Data6!$DF$11:$DF$17</definedName>
    <definedName name="A126259234V_Latest">Data6!$DF$17</definedName>
    <definedName name="A126259238C">Data6!$ED$1:$ED$10,Data6!$ED$11:$ED$17</definedName>
    <definedName name="A126259238C_Data">Data6!$ED$11:$ED$17</definedName>
    <definedName name="A126259238C_Latest">Data6!$ED$17</definedName>
    <definedName name="A126259242V">Data6!$EG$1:$EG$10,Data6!$EG$11:$EG$17</definedName>
    <definedName name="A126259242V_Data">Data6!$EG$11:$EG$17</definedName>
    <definedName name="A126259242V_Latest">Data6!$EG$17</definedName>
    <definedName name="A126259246C">Data6!$FN$1:$FN$10,Data6!$FN$11:$FN$17</definedName>
    <definedName name="A126259246C_Data">Data6!$FN$11:$FN$17</definedName>
    <definedName name="A126259246C_Latest">Data6!$FN$17</definedName>
    <definedName name="A126259250V">Data6!$CE$1:$CE$10,Data6!$CE$11:$CE$17</definedName>
    <definedName name="A126259250V_Data">Data6!$CE$11:$CE$17</definedName>
    <definedName name="A126259250V_Latest">Data6!$CE$17</definedName>
    <definedName name="A126259254C">Data6!$CK$1:$CK$10,Data6!$CK$11:$CK$17</definedName>
    <definedName name="A126259254C_Data">Data6!$CK$11:$CK$17</definedName>
    <definedName name="A126259254C_Latest">Data6!$CK$17</definedName>
    <definedName name="A126259258L">Data6!$CN$1:$CN$10,Data6!$CN$11:$CN$17</definedName>
    <definedName name="A126259258L_Data">Data6!$CN$11:$CN$17</definedName>
    <definedName name="A126259258L_Latest">Data6!$CN$17</definedName>
    <definedName name="A126259262C">Data6!$DC$1:$DC$10,Data6!$DC$11:$DC$17</definedName>
    <definedName name="A126259262C_Data">Data6!$DC$11:$DC$17</definedName>
    <definedName name="A126259262C_Latest">Data6!$DC$17</definedName>
    <definedName name="A126259266L">Data6!$DI$1:$DI$10,Data6!$DI$11:$DI$17</definedName>
    <definedName name="A126259266L_Data">Data6!$DI$11:$DI$17</definedName>
    <definedName name="A126259266L_Latest">Data6!$DI$17</definedName>
    <definedName name="A126259270C">Data6!$FW$1:$FW$10,Data6!$FW$11:$FW$17</definedName>
    <definedName name="A126259270C_Data">Data6!$FW$11:$FW$17</definedName>
    <definedName name="A126259270C_Latest">Data6!$FW$17</definedName>
    <definedName name="A126259274L">Data4!$G$1:$G$10,Data4!$G$11:$G$17</definedName>
    <definedName name="A126259274L_Data">Data4!$G$11:$G$17</definedName>
    <definedName name="A126259274L_Latest">Data4!$G$17</definedName>
    <definedName name="A126259278W">Data4!$AE$1:$AE$10,Data4!$AE$11:$AE$17</definedName>
    <definedName name="A126259278W_Data">Data4!$AE$11:$AE$17</definedName>
    <definedName name="A126259278W_Latest">Data4!$AE$17</definedName>
    <definedName name="A126259282L">Data4!$S$1:$S$10,Data4!$S$11:$S$17</definedName>
    <definedName name="A126259282L_Data">Data4!$S$11:$S$17</definedName>
    <definedName name="A126259282L_Latest">Data4!$S$17</definedName>
    <definedName name="A126259286W">Data4!$J$1:$J$10,Data4!$J$11:$J$17</definedName>
    <definedName name="A126259286W_Data">Data4!$J$11:$J$17</definedName>
    <definedName name="A126259286W_Latest">Data4!$J$17</definedName>
    <definedName name="A126259290L">Data4!$P$1:$P$10,Data4!$P$11:$P$17</definedName>
    <definedName name="A126259290L_Data">Data4!$P$11:$P$17</definedName>
    <definedName name="A126259290L_Latest">Data4!$P$17</definedName>
    <definedName name="A126259294W">Data4!$AK$1:$AK$10,Data4!$AK$11:$AK$17</definedName>
    <definedName name="A126259294W_Data">Data4!$AK$11:$AK$17</definedName>
    <definedName name="A126259294W_Latest">Data4!$AK$17</definedName>
    <definedName name="A126259298F">Data4!$AB$1:$AB$10,Data4!$AB$11:$AB$17</definedName>
    <definedName name="A126259298F_Data">Data4!$AB$11:$AB$17</definedName>
    <definedName name="A126259298F_Latest">Data4!$AB$17</definedName>
    <definedName name="A126259302K">Data4!$AQ$1:$AQ$10,Data4!$AQ$11:$AQ$17</definedName>
    <definedName name="A126259302K_Data">Data4!$AQ$11:$AQ$17</definedName>
    <definedName name="A126259302K_Latest">Data4!$AQ$17</definedName>
    <definedName name="A126259306V">Data4!$BC$1:$BC$10,Data4!$BC$11:$BC$17</definedName>
    <definedName name="A126259306V_Data">Data4!$BC$11:$BC$17</definedName>
    <definedName name="A126259306V_Latest">Data4!$BC$17</definedName>
    <definedName name="A126259310K">Data3!$IH$1:$IH$10,Data3!$IH$11:$IH$17</definedName>
    <definedName name="A126259310K_Data">Data3!$IH$11:$IH$17</definedName>
    <definedName name="A126259310K_Latest">Data3!$IH$17</definedName>
    <definedName name="A126259314V">Data4!$D$1:$D$10,Data4!$D$11:$D$17</definedName>
    <definedName name="A126259314V_Data">Data4!$D$11:$D$17</definedName>
    <definedName name="A126259314V_Latest">Data4!$D$17</definedName>
    <definedName name="A126259318C">Data4!$AH$1:$AH$10,Data4!$AH$11:$AH$17</definedName>
    <definedName name="A126259318C_Data">Data4!$AH$11:$AH$17</definedName>
    <definedName name="A126259318C_Latest">Data4!$AH$17</definedName>
    <definedName name="A126259322V">Data4!$AN$1:$AN$10,Data4!$AN$11:$AN$17</definedName>
    <definedName name="A126259322V_Data">Data4!$AN$11:$AN$17</definedName>
    <definedName name="A126259322V_Latest">Data4!$AN$17</definedName>
    <definedName name="A126259326C">Data4!$AT$1:$AT$10,Data4!$AT$11:$AT$17</definedName>
    <definedName name="A126259326C_Data">Data4!$AT$11:$AT$17</definedName>
    <definedName name="A126259326C_Latest">Data4!$AT$17</definedName>
    <definedName name="A126259330V">Data4!$AZ$1:$AZ$10,Data4!$AZ$11:$AZ$17</definedName>
    <definedName name="A126259330V_Data">Data4!$AZ$11:$AZ$17</definedName>
    <definedName name="A126259330V_Latest">Data4!$AZ$17</definedName>
    <definedName name="A126259334C">Data3!$HP$1:$HP$10,Data3!$HP$11:$HP$17</definedName>
    <definedName name="A126259334C_Data">Data3!$HP$11:$HP$17</definedName>
    <definedName name="A126259334C_Latest">Data3!$HP$17</definedName>
    <definedName name="A126259338L">Data3!$HY$1:$HY$10,Data3!$HY$11:$HY$17</definedName>
    <definedName name="A126259338L_Data">Data3!$HY$11:$HY$17</definedName>
    <definedName name="A126259338L_Latest">Data3!$HY$17</definedName>
    <definedName name="A126259342C">Data3!$IB$1:$IB$10,Data3!$IB$11:$IB$17</definedName>
    <definedName name="A126259342C_Data">Data3!$IB$11:$IB$17</definedName>
    <definedName name="A126259342C_Latest">Data3!$IB$17</definedName>
    <definedName name="A126259346L">Data4!$M$1:$M$10,Data4!$M$11:$M$17</definedName>
    <definedName name="A126259346L_Data">Data4!$M$11:$M$17</definedName>
    <definedName name="A126259346L_Latest">Data4!$M$17</definedName>
    <definedName name="A126259350C">Data3!$HJ$1:$HJ$10,Data3!$HJ$11:$HJ$17</definedName>
    <definedName name="A126259350C_Data">Data3!$HJ$11:$HJ$17</definedName>
    <definedName name="A126259350C_Latest">Data3!$HJ$17</definedName>
    <definedName name="A126259354L">Data4!$AW$1:$AW$10,Data4!$AW$11:$AW$17</definedName>
    <definedName name="A126259354L_Data">Data4!$AW$11:$AW$17</definedName>
    <definedName name="A126259354L_Latest">Data4!$AW$17</definedName>
    <definedName name="A126259358W">Data4!$BI$1:$BI$10,Data4!$BI$11:$BI$17</definedName>
    <definedName name="A126259358W_Data">Data4!$BI$11:$BI$17</definedName>
    <definedName name="A126259358W_Latest">Data4!$BI$17</definedName>
    <definedName name="A126259362L">Data4!$BL$1:$BL$10,Data4!$BL$11:$BL$17</definedName>
    <definedName name="A126259362L_Data">Data4!$BL$11:$BL$17</definedName>
    <definedName name="A126259362L_Latest">Data4!$BL$17</definedName>
    <definedName name="A126259366W">Data3!$IE$1:$IE$10,Data3!$IE$11:$IE$17</definedName>
    <definedName name="A126259366W_Data">Data3!$IE$11:$IE$17</definedName>
    <definedName name="A126259366W_Latest">Data3!$IE$17</definedName>
    <definedName name="A126259370L">Data3!$IN$1:$IN$10,Data3!$IN$11:$IN$17</definedName>
    <definedName name="A126259370L_Data">Data3!$IN$11:$IN$17</definedName>
    <definedName name="A126259370L_Latest">Data3!$IN$17</definedName>
    <definedName name="A126259374W">Data4!$V$1:$V$10,Data4!$V$11:$V$17</definedName>
    <definedName name="A126259374W_Data">Data4!$V$11:$V$17</definedName>
    <definedName name="A126259374W_Latest">Data4!$V$17</definedName>
    <definedName name="A126259378F">Data4!$Y$1:$Y$10,Data4!$Y$11:$Y$17</definedName>
    <definedName name="A126259378F_Data">Data4!$Y$11:$Y$17</definedName>
    <definedName name="A126259378F_Latest">Data4!$Y$17</definedName>
    <definedName name="A126259382W">Data4!$BF$1:$BF$10,Data4!$BF$11:$BF$17</definedName>
    <definedName name="A126259382W_Data">Data4!$BF$11:$BF$17</definedName>
    <definedName name="A126259382W_Latest">Data4!$BF$17</definedName>
    <definedName name="A126259386F">Data3!$HM$1:$HM$10,Data3!$HM$11:$HM$17</definedName>
    <definedName name="A126259386F_Data">Data3!$HM$11:$HM$17</definedName>
    <definedName name="A126259386F_Latest">Data3!$HM$17</definedName>
    <definedName name="A126259390W">Data3!$HS$1:$HS$10,Data3!$HS$11:$HS$17</definedName>
    <definedName name="A126259390W_Data">Data3!$HS$11:$HS$17</definedName>
    <definedName name="A126259390W_Latest">Data3!$HS$17</definedName>
    <definedName name="A126259394F">Data3!$HV$1:$HV$10,Data3!$HV$11:$HV$17</definedName>
    <definedName name="A126259394F_Data">Data3!$HV$11:$HV$17</definedName>
    <definedName name="A126259394F_Latest">Data3!$HV$17</definedName>
    <definedName name="A126259398R">Data3!$IK$1:$IK$10,Data3!$IK$11:$IK$17</definedName>
    <definedName name="A126259398R_Data">Data3!$IK$11:$IK$17</definedName>
    <definedName name="A126259398R_Latest">Data3!$IK$17</definedName>
    <definedName name="A126259402V">Data3!$IQ$1:$IQ$10,Data3!$IQ$11:$IQ$17</definedName>
    <definedName name="A126259402V_Data">Data3!$IQ$11:$IQ$17</definedName>
    <definedName name="A126259402V_Latest">Data3!$IQ$17</definedName>
    <definedName name="A126259406C">Data4!$BO$1:$BO$10,Data4!$BO$11:$BO$17</definedName>
    <definedName name="A126259406C_Data">Data4!$BO$11:$BO$17</definedName>
    <definedName name="A126259406C_Latest">Data4!$BO$17</definedName>
    <definedName name="A126259410V">Data5!$BK$1:$BK$10,Data5!$BK$11:$BK$17</definedName>
    <definedName name="A126259410V_Data">Data5!$BK$11:$BK$17</definedName>
    <definedName name="A126259410V_Latest">Data5!$BK$17</definedName>
    <definedName name="A126259414C">Data5!$CI$1:$CI$10,Data5!$CI$11:$CI$17</definedName>
    <definedName name="A126259414C_Data">Data5!$CI$11:$CI$17</definedName>
    <definedName name="A126259414C_Latest">Data5!$CI$17</definedName>
    <definedName name="A126259418L">Data5!$BW$1:$BW$10,Data5!$BW$11:$BW$17</definedName>
    <definedName name="A126259418L_Data">Data5!$BW$11:$BW$17</definedName>
    <definedName name="A126259418L_Latest">Data5!$BW$17</definedName>
    <definedName name="A126259422C">Data5!$BN$1:$BN$10,Data5!$BN$11:$BN$17</definedName>
    <definedName name="A126259422C_Data">Data5!$BN$11:$BN$17</definedName>
    <definedName name="A126259422C_Latest">Data5!$BN$17</definedName>
    <definedName name="A126259426L">Data5!$BT$1:$BT$10,Data5!$BT$11:$BT$17</definedName>
    <definedName name="A126259426L_Data">Data5!$BT$11:$BT$17</definedName>
    <definedName name="A126259426L_Latest">Data5!$BT$17</definedName>
    <definedName name="A126259430C">Data5!$CO$1:$CO$10,Data5!$CO$11:$CO$17</definedName>
    <definedName name="A126259430C_Data">Data5!$CO$11:$CO$17</definedName>
    <definedName name="A126259430C_Latest">Data5!$CO$17</definedName>
    <definedName name="A126259434L">Data5!$CF$1:$CF$10,Data5!$CF$11:$CF$17</definedName>
    <definedName name="A126259434L_Data">Data5!$CF$11:$CF$17</definedName>
    <definedName name="A126259434L_Latest">Data5!$CF$17</definedName>
    <definedName name="A126259438W">Data5!$CU$1:$CU$10,Data5!$CU$11:$CU$17</definedName>
    <definedName name="A126259438W_Data">Data5!$CU$11:$CU$17</definedName>
    <definedName name="A126259438W_Latest">Data5!$CU$17</definedName>
    <definedName name="A126259442L">Data5!$DG$1:$DG$10,Data5!$DG$11:$DG$17</definedName>
    <definedName name="A126259442L_Data">Data5!$DG$11:$DG$17</definedName>
    <definedName name="A126259442L_Latest">Data5!$DG$17</definedName>
    <definedName name="A126259446W">Data5!$AV$1:$AV$10,Data5!$AV$11:$AV$17</definedName>
    <definedName name="A126259446W_Data">Data5!$AV$11:$AV$17</definedName>
    <definedName name="A126259446W_Latest">Data5!$AV$17</definedName>
    <definedName name="A126259450L">Data5!$BH$1:$BH$10,Data5!$BH$11:$BH$17</definedName>
    <definedName name="A126259450L_Data">Data5!$BH$11:$BH$17</definedName>
    <definedName name="A126259450L_Latest">Data5!$BH$17</definedName>
    <definedName name="A126259454W">Data5!$CL$1:$CL$10,Data5!$CL$11:$CL$17</definedName>
    <definedName name="A126259454W_Data">Data5!$CL$11:$CL$17</definedName>
    <definedName name="A126259454W_Latest">Data5!$CL$17</definedName>
    <definedName name="A126259458F">Data5!$CR$1:$CR$10,Data5!$CR$11:$CR$17</definedName>
    <definedName name="A126259458F_Data">Data5!$CR$11:$CR$17</definedName>
    <definedName name="A126259458F_Latest">Data5!$CR$17</definedName>
    <definedName name="A126259462W">Data5!$CX$1:$CX$10,Data5!$CX$11:$CX$17</definedName>
    <definedName name="A126259462W_Data">Data5!$CX$11:$CX$17</definedName>
    <definedName name="A126259462W_Latest">Data5!$CX$17</definedName>
    <definedName name="A126259466F">Data5!$DD$1:$DD$10,Data5!$DD$11:$DD$17</definedName>
    <definedName name="A126259466F_Data">Data5!$DD$11:$DD$17</definedName>
    <definedName name="A126259466F_Latest">Data5!$DD$17</definedName>
    <definedName name="A126259470W">Data5!$AD$1:$AD$10,Data5!$AD$11:$AD$17</definedName>
    <definedName name="A126259470W_Data">Data5!$AD$11:$AD$17</definedName>
    <definedName name="A126259470W_Latest">Data5!$AD$17</definedName>
    <definedName name="A126259474F">Data5!$AM$1:$AM$10,Data5!$AM$11:$AM$17</definedName>
    <definedName name="A126259474F_Data">Data5!$AM$11:$AM$17</definedName>
    <definedName name="A126259474F_Latest">Data5!$AM$17</definedName>
    <definedName name="A126259478R">Data5!$AP$1:$AP$10,Data5!$AP$11:$AP$17</definedName>
    <definedName name="A126259478R_Data">Data5!$AP$11:$AP$17</definedName>
    <definedName name="A126259478R_Latest">Data5!$AP$17</definedName>
    <definedName name="A126259482F">Data5!$BQ$1:$BQ$10,Data5!$BQ$11:$BQ$17</definedName>
    <definedName name="A126259482F_Data">Data5!$BQ$11:$BQ$17</definedName>
    <definedName name="A126259482F_Latest">Data5!$BQ$17</definedName>
    <definedName name="A126259486R">Data5!$X$1:$X$10,Data5!$X$11:$X$17</definedName>
    <definedName name="A126259486R_Data">Data5!$X$11:$X$17</definedName>
    <definedName name="A126259486R_Latest">Data5!$X$17</definedName>
    <definedName name="A126259490F">Data5!$DA$1:$DA$10,Data5!$DA$11:$DA$17</definedName>
    <definedName name="A126259490F_Data">Data5!$DA$11:$DA$17</definedName>
    <definedName name="A126259490F_Latest">Data5!$DA$17</definedName>
    <definedName name="A126259494R">Data5!$DM$1:$DM$10,Data5!$DM$11:$DM$17</definedName>
    <definedName name="A126259494R_Data">Data5!$DM$11:$DM$17</definedName>
    <definedName name="A126259494R_Latest">Data5!$DM$17</definedName>
    <definedName name="A126259498X">Data5!$DP$1:$DP$10,Data5!$DP$11:$DP$17</definedName>
    <definedName name="A126259498X_Data">Data5!$DP$11:$DP$17</definedName>
    <definedName name="A126259498X_Latest">Data5!$DP$17</definedName>
    <definedName name="A126259502C">Data5!$AS$1:$AS$10,Data5!$AS$11:$AS$17</definedName>
    <definedName name="A126259502C_Data">Data5!$AS$11:$AS$17</definedName>
    <definedName name="A126259502C_Latest">Data5!$AS$17</definedName>
    <definedName name="A126259506L">Data5!$BB$1:$BB$10,Data5!$BB$11:$BB$17</definedName>
    <definedName name="A126259506L_Data">Data5!$BB$11:$BB$17</definedName>
    <definedName name="A126259506L_Latest">Data5!$BB$17</definedName>
    <definedName name="A126259510C">Data5!$BZ$1:$BZ$10,Data5!$BZ$11:$BZ$17</definedName>
    <definedName name="A126259510C_Data">Data5!$BZ$11:$BZ$17</definedName>
    <definedName name="A126259510C_Latest">Data5!$BZ$17</definedName>
    <definedName name="A126259514L">Data5!$CC$1:$CC$10,Data5!$CC$11:$CC$17</definedName>
    <definedName name="A126259514L_Data">Data5!$CC$11:$CC$17</definedName>
    <definedName name="A126259514L_Latest">Data5!$CC$17</definedName>
    <definedName name="A126259518W">Data5!$DJ$1:$DJ$10,Data5!$DJ$11:$DJ$17</definedName>
    <definedName name="A126259518W_Data">Data5!$DJ$11:$DJ$17</definedName>
    <definedName name="A126259518W_Latest">Data5!$DJ$17</definedName>
    <definedName name="A126259522L">Data5!$AA$1:$AA$10,Data5!$AA$11:$AA$17</definedName>
    <definedName name="A126259522L_Data">Data5!$AA$11:$AA$17</definedName>
    <definedName name="A126259522L_Latest">Data5!$AA$17</definedName>
    <definedName name="A126259526W">Data5!$AG$1:$AG$10,Data5!$AG$11:$AG$17</definedName>
    <definedName name="A126259526W_Data">Data5!$AG$11:$AG$17</definedName>
    <definedName name="A126259526W_Latest">Data5!$AG$17</definedName>
    <definedName name="A126259530L">Data5!$AJ$1:$AJ$10,Data5!$AJ$11:$AJ$17</definedName>
    <definedName name="A126259530L_Data">Data5!$AJ$11:$AJ$17</definedName>
    <definedName name="A126259530L_Latest">Data5!$AJ$17</definedName>
    <definedName name="A126259534W">Data5!$AY$1:$AY$10,Data5!$AY$11:$AY$17</definedName>
    <definedName name="A126259534W_Data">Data5!$AY$11:$AY$17</definedName>
    <definedName name="A126259534W_Latest">Data5!$AY$17</definedName>
    <definedName name="A126259538F">Data5!$BE$1:$BE$10,Data5!$BE$11:$BE$17</definedName>
    <definedName name="A126259538F_Data">Data5!$BE$11:$BE$17</definedName>
    <definedName name="A126259538F_Latest">Data5!$BE$17</definedName>
    <definedName name="A126259542W">Data5!$DS$1:$DS$10,Data5!$DS$11:$DS$17</definedName>
    <definedName name="A126259542W_Data">Data5!$DS$11:$DS$17</definedName>
    <definedName name="A126259542W_Latest">Data5!$DS$17</definedName>
    <definedName name="A126259546F">Data5!$FI$1:$FI$10,Data5!$FI$11:$FI$17</definedName>
    <definedName name="A126259546F_Data">Data5!$FI$11:$FI$17</definedName>
    <definedName name="A126259546F_Latest">Data5!$FI$17</definedName>
    <definedName name="A126259550W">Data5!$GG$1:$GG$10,Data5!$GG$11:$GG$17</definedName>
    <definedName name="A126259550W_Data">Data5!$GG$11:$GG$17</definedName>
    <definedName name="A126259550W_Latest">Data5!$GG$17</definedName>
    <definedName name="A126259554F">Data5!$FU$1:$FU$10,Data5!$FU$11:$FU$17</definedName>
    <definedName name="A126259554F_Data">Data5!$FU$11:$FU$17</definedName>
    <definedName name="A126259554F_Latest">Data5!$FU$17</definedName>
    <definedName name="A126259558R">Data5!$FL$1:$FL$10,Data5!$FL$11:$FL$17</definedName>
    <definedName name="A126259558R_Data">Data5!$FL$11:$FL$17</definedName>
    <definedName name="A126259558R_Latest">Data5!$FL$17</definedName>
    <definedName name="A126259562F">Data5!$FR$1:$FR$10,Data5!$FR$11:$FR$17</definedName>
    <definedName name="A126259562F_Data">Data5!$FR$11:$FR$17</definedName>
    <definedName name="A126259562F_Latest">Data5!$FR$17</definedName>
    <definedName name="A126259566R">Data5!$GM$1:$GM$10,Data5!$GM$11:$GM$17</definedName>
    <definedName name="A126259566R_Data">Data5!$GM$11:$GM$17</definedName>
    <definedName name="A126259566R_Latest">Data5!$GM$17</definedName>
    <definedName name="A126259570F">Data5!$GD$1:$GD$10,Data5!$GD$11:$GD$17</definedName>
    <definedName name="A126259570F_Data">Data5!$GD$11:$GD$17</definedName>
    <definedName name="A126259570F_Latest">Data5!$GD$17</definedName>
    <definedName name="A126259574R">Data5!$GS$1:$GS$10,Data5!$GS$11:$GS$17</definedName>
    <definedName name="A126259574R_Data">Data5!$GS$11:$GS$17</definedName>
    <definedName name="A126259574R_Latest">Data5!$GS$17</definedName>
    <definedName name="A126259578X">Data5!$HE$1:$HE$10,Data5!$HE$11:$HE$17</definedName>
    <definedName name="A126259578X_Data">Data5!$HE$11:$HE$17</definedName>
    <definedName name="A126259578X_Latest">Data5!$HE$17</definedName>
    <definedName name="A126259582R">Data5!$ET$1:$ET$10,Data5!$ET$11:$ET$17</definedName>
    <definedName name="A126259582R_Data">Data5!$ET$11:$ET$17</definedName>
    <definedName name="A126259582R_Latest">Data5!$ET$17</definedName>
    <definedName name="A126259586X">Data5!$FF$1:$FF$10,Data5!$FF$11:$FF$17</definedName>
    <definedName name="A126259586X_Data">Data5!$FF$11:$FF$17</definedName>
    <definedName name="A126259586X_Latest">Data5!$FF$17</definedName>
    <definedName name="A126259590R">Data5!$GJ$1:$GJ$10,Data5!$GJ$11:$GJ$17</definedName>
    <definedName name="A126259590R_Data">Data5!$GJ$11:$GJ$17</definedName>
    <definedName name="A126259590R_Latest">Data5!$GJ$17</definedName>
    <definedName name="A126259594X">Data5!$GP$1:$GP$10,Data5!$GP$11:$GP$17</definedName>
    <definedName name="A126259594X_Data">Data5!$GP$11:$GP$17</definedName>
    <definedName name="A126259594X_Latest">Data5!$GP$17</definedName>
    <definedName name="A126259598J">Data5!$GV$1:$GV$10,Data5!$GV$11:$GV$17</definedName>
    <definedName name="A126259598J_Data">Data5!$GV$11:$GV$17</definedName>
    <definedName name="A126259598J_Latest">Data5!$GV$17</definedName>
    <definedName name="A126259602L">Data5!$HB$1:$HB$10,Data5!$HB$11:$HB$17</definedName>
    <definedName name="A126259602L_Data">Data5!$HB$11:$HB$17</definedName>
    <definedName name="A126259602L_Latest">Data5!$HB$17</definedName>
    <definedName name="A126259606W">Data5!$EB$1:$EB$10,Data5!$EB$11:$EB$17</definedName>
    <definedName name="A126259606W_Data">Data5!$EB$11:$EB$17</definedName>
    <definedName name="A126259606W_Latest">Data5!$EB$17</definedName>
    <definedName name="A126259610L">Data5!$EK$1:$EK$10,Data5!$EK$11:$EK$17</definedName>
    <definedName name="A126259610L_Data">Data5!$EK$11:$EK$17</definedName>
    <definedName name="A126259610L_Latest">Data5!$EK$17</definedName>
    <definedName name="A126259614W">Data5!$EN$1:$EN$10,Data5!$EN$11:$EN$17</definedName>
    <definedName name="A126259614W_Data">Data5!$EN$11:$EN$17</definedName>
    <definedName name="A126259614W_Latest">Data5!$EN$17</definedName>
    <definedName name="A126259618F">Data5!$FO$1:$FO$10,Data5!$FO$11:$FO$17</definedName>
    <definedName name="A126259618F_Data">Data5!$FO$11:$FO$17</definedName>
    <definedName name="A126259618F_Latest">Data5!$FO$17</definedName>
    <definedName name="A126259622W">Data5!$DV$1:$DV$10,Data5!$DV$11:$DV$17</definedName>
    <definedName name="A126259622W_Data">Data5!$DV$11:$DV$17</definedName>
    <definedName name="A126259622W_Latest">Data5!$DV$17</definedName>
    <definedName name="A126259626F">Data5!$GY$1:$GY$10,Data5!$GY$11:$GY$17</definedName>
    <definedName name="A126259626F_Data">Data5!$GY$11:$GY$17</definedName>
    <definedName name="A126259626F_Latest">Data5!$GY$17</definedName>
    <definedName name="A126259630W">Data5!$HK$1:$HK$10,Data5!$HK$11:$HK$17</definedName>
    <definedName name="A126259630W_Data">Data5!$HK$11:$HK$17</definedName>
    <definedName name="A126259630W_Latest">Data5!$HK$17</definedName>
    <definedName name="A126259634F">Data5!$HN$1:$HN$10,Data5!$HN$11:$HN$17</definedName>
    <definedName name="A126259634F_Data">Data5!$HN$11:$HN$17</definedName>
    <definedName name="A126259634F_Latest">Data5!$HN$17</definedName>
    <definedName name="A126259638R">Data5!$EQ$1:$EQ$10,Data5!$EQ$11:$EQ$17</definedName>
    <definedName name="A126259638R_Data">Data5!$EQ$11:$EQ$17</definedName>
    <definedName name="A126259638R_Latest">Data5!$EQ$17</definedName>
    <definedName name="A126259642F">Data5!$EZ$1:$EZ$10,Data5!$EZ$11:$EZ$17</definedName>
    <definedName name="A126259642F_Data">Data5!$EZ$11:$EZ$17</definedName>
    <definedName name="A126259642F_Latest">Data5!$EZ$17</definedName>
    <definedName name="A126259646R">Data5!$FX$1:$FX$10,Data5!$FX$11:$FX$17</definedName>
    <definedName name="A126259646R_Data">Data5!$FX$11:$FX$17</definedName>
    <definedName name="A126259646R_Latest">Data5!$FX$17</definedName>
    <definedName name="A126259650F">Data5!$GA$1:$GA$10,Data5!$GA$11:$GA$17</definedName>
    <definedName name="A126259650F_Data">Data5!$GA$11:$GA$17</definedName>
    <definedName name="A126259650F_Latest">Data5!$GA$17</definedName>
    <definedName name="A126259654R">Data5!$HH$1:$HH$10,Data5!$HH$11:$HH$17</definedName>
    <definedName name="A126259654R_Data">Data5!$HH$11:$HH$17</definedName>
    <definedName name="A126259654R_Latest">Data5!$HH$17</definedName>
    <definedName name="A126259658X">Data5!$DY$1:$DY$10,Data5!$DY$11:$DY$17</definedName>
    <definedName name="A126259658X_Data">Data5!$DY$11:$DY$17</definedName>
    <definedName name="A126259658X_Latest">Data5!$DY$17</definedName>
    <definedName name="A126259662R">Data5!$EE$1:$EE$10,Data5!$EE$11:$EE$17</definedName>
    <definedName name="A126259662R_Data">Data5!$EE$11:$EE$17</definedName>
    <definedName name="A126259662R_Latest">Data5!$EE$17</definedName>
    <definedName name="A126259666X">Data5!$EH$1:$EH$10,Data5!$EH$11:$EH$17</definedName>
    <definedName name="A126259666X_Data">Data5!$EH$11:$EH$17</definedName>
    <definedName name="A126259666X_Latest">Data5!$EH$17</definedName>
    <definedName name="A126259670R">Data5!$EW$1:$EW$10,Data5!$EW$11:$EW$17</definedName>
    <definedName name="A126259670R_Data">Data5!$EW$11:$EW$17</definedName>
    <definedName name="A126259670R_Latest">Data5!$EW$17</definedName>
    <definedName name="A126259674X">Data5!$FC$1:$FC$10,Data5!$FC$11:$FC$17</definedName>
    <definedName name="A126259674X_Data">Data5!$FC$11:$FC$17</definedName>
    <definedName name="A126259674X_Latest">Data5!$FC$17</definedName>
    <definedName name="A126259678J">Data5!$HQ$1:$HQ$10,Data5!$HQ$11:$HQ$17</definedName>
    <definedName name="A126259678J_Data">Data5!$HQ$11:$HQ$17</definedName>
    <definedName name="A126259678J_Latest">Data5!$HQ$17</definedName>
    <definedName name="A126259682X">Data6!$Q$1:$Q$10,Data6!$Q$11:$Q$17</definedName>
    <definedName name="A126259682X_Data">Data6!$Q$11:$Q$17</definedName>
    <definedName name="A126259682X_Latest">Data6!$Q$17</definedName>
    <definedName name="A126259686J">Data6!$AO$1:$AO$10,Data6!$AO$11:$AO$17</definedName>
    <definedName name="A126259686J_Data">Data6!$AO$11:$AO$17</definedName>
    <definedName name="A126259686J_Latest">Data6!$AO$17</definedName>
    <definedName name="A126259690X">Data6!$AC$1:$AC$10,Data6!$AC$11:$AC$17</definedName>
    <definedName name="A126259690X_Data">Data6!$AC$11:$AC$17</definedName>
    <definedName name="A126259690X_Latest">Data6!$AC$17</definedName>
    <definedName name="A126259694J">Data6!$T$1:$T$10,Data6!$T$11:$T$17</definedName>
    <definedName name="A126259694J_Data">Data6!$T$11:$T$17</definedName>
    <definedName name="A126259694J_Latest">Data6!$T$17</definedName>
    <definedName name="A126259698T">Data6!$Z$1:$Z$10,Data6!$Z$11:$Z$17</definedName>
    <definedName name="A126259698T_Data">Data6!$Z$11:$Z$17</definedName>
    <definedName name="A126259698T_Latest">Data6!$Z$17</definedName>
    <definedName name="A126259702W">Data6!$AU$1:$AU$10,Data6!$AU$11:$AU$17</definedName>
    <definedName name="A126259702W_Data">Data6!$AU$11:$AU$17</definedName>
    <definedName name="A126259702W_Latest">Data6!$AU$17</definedName>
    <definedName name="A126259706F">Data6!$AL$1:$AL$10,Data6!$AL$11:$AL$17</definedName>
    <definedName name="A126259706F_Data">Data6!$AL$11:$AL$17</definedName>
    <definedName name="A126259706F_Latest">Data6!$AL$17</definedName>
    <definedName name="A126259710W">Data6!$BA$1:$BA$10,Data6!$BA$11:$BA$17</definedName>
    <definedName name="A126259710W_Data">Data6!$BA$11:$BA$17</definedName>
    <definedName name="A126259710W_Latest">Data6!$BA$17</definedName>
    <definedName name="A126259714F">Data6!$BM$1:$BM$10,Data6!$BM$11:$BM$17</definedName>
    <definedName name="A126259714F_Data">Data6!$BM$11:$BM$17</definedName>
    <definedName name="A126259714F_Latest">Data6!$BM$17</definedName>
    <definedName name="A126259718R">Data6!$B$1:$B$10,Data6!$B$11:$B$17</definedName>
    <definedName name="A126259718R_Data">Data6!$B$11:$B$17</definedName>
    <definedName name="A126259718R_Latest">Data6!$B$17</definedName>
    <definedName name="A126259722F">Data6!$N$1:$N$10,Data6!$N$11:$N$17</definedName>
    <definedName name="A126259722F_Data">Data6!$N$11:$N$17</definedName>
    <definedName name="A126259722F_Latest">Data6!$N$17</definedName>
    <definedName name="A126259726R">Data6!$AR$1:$AR$10,Data6!$AR$11:$AR$17</definedName>
    <definedName name="A126259726R_Data">Data6!$AR$11:$AR$17</definedName>
    <definedName name="A126259726R_Latest">Data6!$AR$17</definedName>
    <definedName name="A126259730F">Data6!$AX$1:$AX$10,Data6!$AX$11:$AX$17</definedName>
    <definedName name="A126259730F_Data">Data6!$AX$11:$AX$17</definedName>
    <definedName name="A126259730F_Latest">Data6!$AX$17</definedName>
    <definedName name="A126259734R">Data6!$BD$1:$BD$10,Data6!$BD$11:$BD$17</definedName>
    <definedName name="A126259734R_Data">Data6!$BD$11:$BD$17</definedName>
    <definedName name="A126259734R_Latest">Data6!$BD$17</definedName>
    <definedName name="A126259738X">Data6!$BJ$1:$BJ$10,Data6!$BJ$11:$BJ$17</definedName>
    <definedName name="A126259738X_Data">Data6!$BJ$11:$BJ$17</definedName>
    <definedName name="A126259738X_Latest">Data6!$BJ$17</definedName>
    <definedName name="A126259742R">Data5!$HZ$1:$HZ$10,Data5!$HZ$11:$HZ$17</definedName>
    <definedName name="A126259742R_Data">Data5!$HZ$11:$HZ$17</definedName>
    <definedName name="A126259742R_Latest">Data5!$HZ$17</definedName>
    <definedName name="A126259746X">Data5!$II$1:$II$10,Data5!$II$11:$II$17</definedName>
    <definedName name="A126259746X_Data">Data5!$II$11:$II$17</definedName>
    <definedName name="A126259746X_Latest">Data5!$II$17</definedName>
    <definedName name="A126259750R">Data5!$IL$1:$IL$10,Data5!$IL$11:$IL$17</definedName>
    <definedName name="A126259750R_Data">Data5!$IL$11:$IL$17</definedName>
    <definedName name="A126259750R_Latest">Data5!$IL$17</definedName>
    <definedName name="A126259754X">Data6!$W$1:$W$10,Data6!$W$11:$W$17</definedName>
    <definedName name="A126259754X_Data">Data6!$W$11:$W$17</definedName>
    <definedName name="A126259754X_Latest">Data6!$W$17</definedName>
    <definedName name="A126259758J">Data5!$HT$1:$HT$10,Data5!$HT$11:$HT$17</definedName>
    <definedName name="A126259758J_Data">Data5!$HT$11:$HT$17</definedName>
    <definedName name="A126259758J_Latest">Data5!$HT$17</definedName>
    <definedName name="A126259762X">Data6!$BG$1:$BG$10,Data6!$BG$11:$BG$17</definedName>
    <definedName name="A126259762X_Data">Data6!$BG$11:$BG$17</definedName>
    <definedName name="A126259762X_Latest">Data6!$BG$17</definedName>
    <definedName name="A126259766J">Data6!$BS$1:$BS$10,Data6!$BS$11:$BS$17</definedName>
    <definedName name="A126259766J_Data">Data6!$BS$11:$BS$17</definedName>
    <definedName name="A126259766J_Latest">Data6!$BS$17</definedName>
    <definedName name="A126259770X">Data6!$BV$1:$BV$10,Data6!$BV$11:$BV$17</definedName>
    <definedName name="A126259770X_Data">Data6!$BV$11:$BV$17</definedName>
    <definedName name="A126259770X_Latest">Data6!$BV$17</definedName>
    <definedName name="A126259774J">Data5!$IO$1:$IO$10,Data5!$IO$11:$IO$17</definedName>
    <definedName name="A126259774J_Data">Data5!$IO$11:$IO$17</definedName>
    <definedName name="A126259774J_Latest">Data5!$IO$17</definedName>
    <definedName name="A126259778T">Data6!$H$1:$H$10,Data6!$H$11:$H$17</definedName>
    <definedName name="A126259778T_Data">Data6!$H$11:$H$17</definedName>
    <definedName name="A126259778T_Latest">Data6!$H$17</definedName>
    <definedName name="A126259782J">Data6!$AF$1:$AF$10,Data6!$AF$11:$AF$17</definedName>
    <definedName name="A126259782J_Data">Data6!$AF$11:$AF$17</definedName>
    <definedName name="A126259782J_Latest">Data6!$AF$17</definedName>
    <definedName name="A126259786T">Data6!$AI$1:$AI$10,Data6!$AI$11:$AI$17</definedName>
    <definedName name="A126259786T_Data">Data6!$AI$11:$AI$17</definedName>
    <definedName name="A126259786T_Latest">Data6!$AI$17</definedName>
    <definedName name="A126259790J">Data6!$BP$1:$BP$10,Data6!$BP$11:$BP$17</definedName>
    <definedName name="A126259790J_Data">Data6!$BP$11:$BP$17</definedName>
    <definedName name="A126259790J_Latest">Data6!$BP$17</definedName>
    <definedName name="A126259794T">Data5!$HW$1:$HW$10,Data5!$HW$11:$HW$17</definedName>
    <definedName name="A126259794T_Data">Data5!$HW$11:$HW$17</definedName>
    <definedName name="A126259794T_Latest">Data5!$HW$17</definedName>
    <definedName name="A126259798A">Data5!$IC$1:$IC$10,Data5!$IC$11:$IC$17</definedName>
    <definedName name="A126259798A_Data">Data5!$IC$11:$IC$17</definedName>
    <definedName name="A126259798A_Latest">Data5!$IC$17</definedName>
    <definedName name="A126259802F">Data5!$IF$1:$IF$10,Data5!$IF$11:$IF$17</definedName>
    <definedName name="A126259802F_Data">Data5!$IF$11:$IF$17</definedName>
    <definedName name="A126259802F_Latest">Data5!$IF$17</definedName>
    <definedName name="A126259806R">Data6!$E$1:$E$10,Data6!$E$11:$E$17</definedName>
    <definedName name="A126259806R_Data">Data6!$E$11:$E$17</definedName>
    <definedName name="A126259806R_Latest">Data6!$E$17</definedName>
    <definedName name="A126259810F">Data6!$K$1:$K$10,Data6!$K$11:$K$17</definedName>
    <definedName name="A126259810F_Data">Data6!$K$11:$K$17</definedName>
    <definedName name="A126259810F_Latest">Data6!$K$17</definedName>
    <definedName name="A126259814R">Data6!$BY$1:$BY$10,Data6!$BY$11:$BY$17</definedName>
    <definedName name="A126259814R_Data">Data6!$BY$11:$BY$17</definedName>
    <definedName name="A126259814R_Latest">Data6!$BY$17</definedName>
    <definedName name="A126259818X">Data3!$EY$1:$EY$10,Data3!$EY$11:$EY$17</definedName>
    <definedName name="A126259818X_Data">Data3!$EY$11:$EY$17</definedName>
    <definedName name="A126259818X_Latest">Data3!$EY$17</definedName>
    <definedName name="A126259822R">Data3!$FW$1:$FW$10,Data3!$FW$11:$FW$17</definedName>
    <definedName name="A126259822R_Data">Data3!$FW$11:$FW$17</definedName>
    <definedName name="A126259822R_Latest">Data3!$FW$17</definedName>
    <definedName name="A126259826X">Data3!$FK$1:$FK$10,Data3!$FK$11:$FK$17</definedName>
    <definedName name="A126259826X_Data">Data3!$FK$11:$FK$17</definedName>
    <definedName name="A126259826X_Latest">Data3!$FK$17</definedName>
    <definedName name="A126259830R">Data3!$FB$1:$FB$10,Data3!$FB$11:$FB$17</definedName>
    <definedName name="A126259830R_Data">Data3!$FB$11:$FB$17</definedName>
    <definedName name="A126259830R_Latest">Data3!$FB$17</definedName>
    <definedName name="A126259834X">Data3!$FH$1:$FH$10,Data3!$FH$11:$FH$17</definedName>
    <definedName name="A126259834X_Data">Data3!$FH$11:$FH$17</definedName>
    <definedName name="A126259834X_Latest">Data3!$FH$17</definedName>
    <definedName name="A126259838J">Data3!$GC$1:$GC$10,Data3!$GC$11:$GC$17</definedName>
    <definedName name="A126259838J_Data">Data3!$GC$11:$GC$17</definedName>
    <definedName name="A126259838J_Latest">Data3!$GC$17</definedName>
    <definedName name="A126259842X">Data3!$FT$1:$FT$10,Data3!$FT$11:$FT$17</definedName>
    <definedName name="A126259842X_Data">Data3!$FT$11:$FT$17</definedName>
    <definedName name="A126259842X_Latest">Data3!$FT$17</definedName>
    <definedName name="A126259846J">Data3!$GI$1:$GI$10,Data3!$GI$11:$GI$17</definedName>
    <definedName name="A126259846J_Data">Data3!$GI$11:$GI$17</definedName>
    <definedName name="A126259846J_Latest">Data3!$GI$17</definedName>
    <definedName name="A126259850X">Data3!$GU$1:$GU$10,Data3!$GU$11:$GU$17</definedName>
    <definedName name="A126259850X_Data">Data3!$GU$11:$GU$17</definedName>
    <definedName name="A126259850X_Latest">Data3!$GU$17</definedName>
    <definedName name="A126259854J">Data3!$EJ$1:$EJ$10,Data3!$EJ$11:$EJ$17</definedName>
    <definedName name="A126259854J_Data">Data3!$EJ$11:$EJ$17</definedName>
    <definedName name="A126259854J_Latest">Data3!$EJ$17</definedName>
    <definedName name="A126259858T">Data3!$EV$1:$EV$10,Data3!$EV$11:$EV$17</definedName>
    <definedName name="A126259858T_Data">Data3!$EV$11:$EV$17</definedName>
    <definedName name="A126259858T_Latest">Data3!$EV$17</definedName>
    <definedName name="A126259862J">Data3!$FZ$1:$FZ$10,Data3!$FZ$11:$FZ$17</definedName>
    <definedName name="A126259862J_Data">Data3!$FZ$11:$FZ$17</definedName>
    <definedName name="A126259862J_Latest">Data3!$FZ$17</definedName>
    <definedName name="A126259866T">Data3!$GF$1:$GF$10,Data3!$GF$11:$GF$17</definedName>
    <definedName name="A126259866T_Data">Data3!$GF$11:$GF$17</definedName>
    <definedName name="A126259866T_Latest">Data3!$GF$17</definedName>
    <definedName name="A126259870J">Data3!$GL$1:$GL$10,Data3!$GL$11:$GL$17</definedName>
    <definedName name="A126259870J_Data">Data3!$GL$11:$GL$17</definedName>
    <definedName name="A126259870J_Latest">Data3!$GL$17</definedName>
    <definedName name="A126259874T">Data3!$GR$1:$GR$10,Data3!$GR$11:$GR$17</definedName>
    <definedName name="A126259874T_Data">Data3!$GR$11:$GR$17</definedName>
    <definedName name="A126259874T_Latest">Data3!$GR$17</definedName>
    <definedName name="A126259878A">Data3!$DR$1:$DR$10,Data3!$DR$11:$DR$17</definedName>
    <definedName name="A126259878A_Data">Data3!$DR$11:$DR$17</definedName>
    <definedName name="A126259878A_Latest">Data3!$DR$17</definedName>
    <definedName name="A126259882T">Data3!$EA$1:$EA$10,Data3!$EA$11:$EA$17</definedName>
    <definedName name="A126259882T_Data">Data3!$EA$11:$EA$17</definedName>
    <definedName name="A126259882T_Latest">Data3!$EA$17</definedName>
    <definedName name="A126259886A">Data3!$ED$1:$ED$10,Data3!$ED$11:$ED$17</definedName>
    <definedName name="A126259886A_Data">Data3!$ED$11:$ED$17</definedName>
    <definedName name="A126259886A_Latest">Data3!$ED$17</definedName>
    <definedName name="A126259890T">Data3!$FE$1:$FE$10,Data3!$FE$11:$FE$17</definedName>
    <definedName name="A126259890T_Data">Data3!$FE$11:$FE$17</definedName>
    <definedName name="A126259890T_Latest">Data3!$FE$17</definedName>
    <definedName name="A126259894A">Data3!$DL$1:$DL$10,Data3!$DL$11:$DL$17</definedName>
    <definedName name="A126259894A_Data">Data3!$DL$11:$DL$17</definedName>
    <definedName name="A126259894A_Latest">Data3!$DL$17</definedName>
    <definedName name="A126259898K">Data3!$GO$1:$GO$10,Data3!$GO$11:$GO$17</definedName>
    <definedName name="A126259898K_Data">Data3!$GO$11:$GO$17</definedName>
    <definedName name="A126259898K_Latest">Data3!$GO$17</definedName>
    <definedName name="A126259902R">Data3!$HA$1:$HA$10,Data3!$HA$11:$HA$17</definedName>
    <definedName name="A126259902R_Data">Data3!$HA$11:$HA$17</definedName>
    <definedName name="A126259902R_Latest">Data3!$HA$17</definedName>
    <definedName name="A126259906X">Data3!$HD$1:$HD$10,Data3!$HD$11:$HD$17</definedName>
    <definedName name="A126259906X_Data">Data3!$HD$11:$HD$17</definedName>
    <definedName name="A126259906X_Latest">Data3!$HD$17</definedName>
    <definedName name="A126259910R">Data3!$EG$1:$EG$10,Data3!$EG$11:$EG$17</definedName>
    <definedName name="A126259910R_Data">Data3!$EG$11:$EG$17</definedName>
    <definedName name="A126259910R_Latest">Data3!$EG$17</definedName>
    <definedName name="A126259914X">Data3!$EP$1:$EP$10,Data3!$EP$11:$EP$17</definedName>
    <definedName name="A126259914X_Data">Data3!$EP$11:$EP$17</definedName>
    <definedName name="A126259914X_Latest">Data3!$EP$17</definedName>
    <definedName name="A126259918J">Data3!$FN$1:$FN$10,Data3!$FN$11:$FN$17</definedName>
    <definedName name="A126259918J_Data">Data3!$FN$11:$FN$17</definedName>
    <definedName name="A126259918J_Latest">Data3!$FN$17</definedName>
    <definedName name="A126259922X">Data3!$FQ$1:$FQ$10,Data3!$FQ$11:$FQ$17</definedName>
    <definedName name="A126259922X_Data">Data3!$FQ$11:$FQ$17</definedName>
    <definedName name="A126259922X_Latest">Data3!$FQ$17</definedName>
    <definedName name="A126259926J">Data3!$GX$1:$GX$10,Data3!$GX$11:$GX$17</definedName>
    <definedName name="A126259926J_Data">Data3!$GX$11:$GX$17</definedName>
    <definedName name="A126259926J_Latest">Data3!$GX$17</definedName>
    <definedName name="A126259930X">Data3!$DO$1:$DO$10,Data3!$DO$11:$DO$17</definedName>
    <definedName name="A126259930X_Data">Data3!$DO$11:$DO$17</definedName>
    <definedName name="A126259930X_Latest">Data3!$DO$17</definedName>
    <definedName name="A126259934J">Data3!$DU$1:$DU$10,Data3!$DU$11:$DU$17</definedName>
    <definedName name="A126259934J_Data">Data3!$DU$11:$DU$17</definedName>
    <definedName name="A126259934J_Latest">Data3!$DU$17</definedName>
    <definedName name="A126259938T">Data3!$DX$1:$DX$10,Data3!$DX$11:$DX$17</definedName>
    <definedName name="A126259938T_Data">Data3!$DX$11:$DX$17</definedName>
    <definedName name="A126259938T_Latest">Data3!$DX$17</definedName>
    <definedName name="A126259942J">Data3!$EM$1:$EM$10,Data3!$EM$11:$EM$17</definedName>
    <definedName name="A126259942J_Data">Data3!$EM$11:$EM$17</definedName>
    <definedName name="A126259942J_Latest">Data3!$EM$17</definedName>
    <definedName name="A126259946T">Data3!$ES$1:$ES$10,Data3!$ES$11:$ES$17</definedName>
    <definedName name="A126259946T_Data">Data3!$ES$11:$ES$17</definedName>
    <definedName name="A126259946T_Latest">Data3!$ES$17</definedName>
    <definedName name="A126259950J">Data3!$HG$1:$HG$10,Data3!$HG$11:$HG$17</definedName>
    <definedName name="A126259950J_Data">Data3!$HG$11:$HG$17</definedName>
    <definedName name="A126259950J_Latest">Data3!$HG$17</definedName>
    <definedName name="A126259954T">Data4!$DE$1:$DE$10,Data4!$DE$11:$DE$17</definedName>
    <definedName name="A126259954T_Data">Data4!$DE$11:$DE$17</definedName>
    <definedName name="A126259954T_Latest">Data4!$DE$17</definedName>
    <definedName name="A126259958A">Data4!$EC$1:$EC$10,Data4!$EC$11:$EC$17</definedName>
    <definedName name="A126259958A_Data">Data4!$EC$11:$EC$17</definedName>
    <definedName name="A126259958A_Latest">Data4!$EC$17</definedName>
    <definedName name="A126259962T">Data4!$DQ$1:$DQ$10,Data4!$DQ$11:$DQ$17</definedName>
    <definedName name="A126259962T_Data">Data4!$DQ$11:$DQ$17</definedName>
    <definedName name="A126259962T_Latest">Data4!$DQ$17</definedName>
    <definedName name="A126259966A">Data4!$DH$1:$DH$10,Data4!$DH$11:$DH$17</definedName>
    <definedName name="A126259966A_Data">Data4!$DH$11:$DH$17</definedName>
    <definedName name="A126259966A_Latest">Data4!$DH$17</definedName>
    <definedName name="A126259970T">Data4!$DN$1:$DN$10,Data4!$DN$11:$DN$17</definedName>
    <definedName name="A126259970T_Data">Data4!$DN$11:$DN$17</definedName>
    <definedName name="A126259970T_Latest">Data4!$DN$17</definedName>
    <definedName name="A126259974A">Data4!$EI$1:$EI$10,Data4!$EI$11:$EI$17</definedName>
    <definedName name="A126259974A_Data">Data4!$EI$11:$EI$17</definedName>
    <definedName name="A126259974A_Latest">Data4!$EI$17</definedName>
    <definedName name="A126259978K">Data4!$DZ$1:$DZ$10,Data4!$DZ$11:$DZ$17</definedName>
    <definedName name="A126259978K_Data">Data4!$DZ$11:$DZ$17</definedName>
    <definedName name="A126259978K_Latest">Data4!$DZ$17</definedName>
    <definedName name="A126259982A">Data4!$EO$1:$EO$10,Data4!$EO$11:$EO$17</definedName>
    <definedName name="A126259982A_Data">Data4!$EO$11:$EO$17</definedName>
    <definedName name="A126259982A_Latest">Data4!$EO$17</definedName>
    <definedName name="A126259986K">Data4!$FA$1:$FA$10,Data4!$FA$11:$FA$17</definedName>
    <definedName name="A126259986K_Data">Data4!$FA$11:$FA$17</definedName>
    <definedName name="A126259986K_Latest">Data4!$FA$17</definedName>
    <definedName name="A126259990A">Data4!$CP$1:$CP$10,Data4!$CP$11:$CP$17</definedName>
    <definedName name="A126259990A_Data">Data4!$CP$11:$CP$17</definedName>
    <definedName name="A126259990A_Latest">Data4!$CP$17</definedName>
    <definedName name="A126259994K">Data4!$DB$1:$DB$10,Data4!$DB$11:$DB$17</definedName>
    <definedName name="A126259994K_Data">Data4!$DB$11:$DB$17</definedName>
    <definedName name="A126259994K_Latest">Data4!$DB$17</definedName>
    <definedName name="A126259998V">Data4!$EF$1:$EF$10,Data4!$EF$11:$EF$17</definedName>
    <definedName name="A126259998V_Data">Data4!$EF$11:$EF$17</definedName>
    <definedName name="A126259998V_Latest">Data4!$EF$17</definedName>
    <definedName name="A126260002F">Data4!$EL$1:$EL$10,Data4!$EL$11:$EL$17</definedName>
    <definedName name="A126260002F_Data">Data4!$EL$11:$EL$17</definedName>
    <definedName name="A126260002F_Latest">Data4!$EL$17</definedName>
    <definedName name="A126260006R">Data4!$ER$1:$ER$10,Data4!$ER$11:$ER$17</definedName>
    <definedName name="A126260006R_Data">Data4!$ER$11:$ER$17</definedName>
    <definedName name="A126260006R_Latest">Data4!$ER$17</definedName>
    <definedName name="A126260010F">Data4!$EX$1:$EX$10,Data4!$EX$11:$EX$17</definedName>
    <definedName name="A126260010F_Data">Data4!$EX$11:$EX$17</definedName>
    <definedName name="A126260010F_Latest">Data4!$EX$17</definedName>
    <definedName name="A126260014R">Data4!$BX$1:$BX$10,Data4!$BX$11:$BX$17</definedName>
    <definedName name="A126260014R_Data">Data4!$BX$11:$BX$17</definedName>
    <definedName name="A126260014R_Latest">Data4!$BX$17</definedName>
    <definedName name="A126260018X">Data4!$CG$1:$CG$10,Data4!$CG$11:$CG$17</definedName>
    <definedName name="A126260018X_Data">Data4!$CG$11:$CG$17</definedName>
    <definedName name="A126260018X_Latest">Data4!$CG$17</definedName>
    <definedName name="A126260022R">Data4!$CJ$1:$CJ$10,Data4!$CJ$11:$CJ$17</definedName>
    <definedName name="A126260022R_Data">Data4!$CJ$11:$CJ$17</definedName>
    <definedName name="A126260022R_Latest">Data4!$CJ$17</definedName>
    <definedName name="A126260026X">Data4!$DK$1:$DK$10,Data4!$DK$11:$DK$17</definedName>
    <definedName name="A126260026X_Data">Data4!$DK$11:$DK$17</definedName>
    <definedName name="A126260026X_Latest">Data4!$DK$17</definedName>
    <definedName name="A126260030R">Data4!$BR$1:$BR$10,Data4!$BR$11:$BR$17</definedName>
    <definedName name="A126260030R_Data">Data4!$BR$11:$BR$17</definedName>
    <definedName name="A126260030R_Latest">Data4!$BR$17</definedName>
    <definedName name="A126260034X">Data4!$EU$1:$EU$10,Data4!$EU$11:$EU$17</definedName>
    <definedName name="A126260034X_Data">Data4!$EU$11:$EU$17</definedName>
    <definedName name="A126260034X_Latest">Data4!$EU$17</definedName>
    <definedName name="A126260038J">Data4!$FG$1:$FG$10,Data4!$FG$11:$FG$17</definedName>
    <definedName name="A126260038J_Data">Data4!$FG$11:$FG$17</definedName>
    <definedName name="A126260038J_Latest">Data4!$FG$17</definedName>
    <definedName name="A126260042X">Data4!$FJ$1:$FJ$10,Data4!$FJ$11:$FJ$17</definedName>
    <definedName name="A126260042X_Data">Data4!$FJ$11:$FJ$17</definedName>
    <definedName name="A126260042X_Latest">Data4!$FJ$17</definedName>
    <definedName name="A126260046J">Data4!$CM$1:$CM$10,Data4!$CM$11:$CM$17</definedName>
    <definedName name="A126260046J_Data">Data4!$CM$11:$CM$17</definedName>
    <definedName name="A126260046J_Latest">Data4!$CM$17</definedName>
    <definedName name="A126260050X">Data4!$CV$1:$CV$10,Data4!$CV$11:$CV$17</definedName>
    <definedName name="A126260050X_Data">Data4!$CV$11:$CV$17</definedName>
    <definedName name="A126260050X_Latest">Data4!$CV$17</definedName>
    <definedName name="A126260054J">Data4!$DT$1:$DT$10,Data4!$DT$11:$DT$17</definedName>
    <definedName name="A126260054J_Data">Data4!$DT$11:$DT$17</definedName>
    <definedName name="A126260054J_Latest">Data4!$DT$17</definedName>
    <definedName name="A126260058T">Data4!$DW$1:$DW$10,Data4!$DW$11:$DW$17</definedName>
    <definedName name="A126260058T_Data">Data4!$DW$11:$DW$17</definedName>
    <definedName name="A126260058T_Latest">Data4!$DW$17</definedName>
    <definedName name="A126260062J">Data4!$FD$1:$FD$10,Data4!$FD$11:$FD$17</definedName>
    <definedName name="A126260062J_Data">Data4!$FD$11:$FD$17</definedName>
    <definedName name="A126260062J_Latest">Data4!$FD$17</definedName>
    <definedName name="A126260066T">Data4!$BU$1:$BU$10,Data4!$BU$11:$BU$17</definedName>
    <definedName name="A126260066T_Data">Data4!$BU$11:$BU$17</definedName>
    <definedName name="A126260066T_Latest">Data4!$BU$17</definedName>
    <definedName name="A126260070J">Data4!$CA$1:$CA$10,Data4!$CA$11:$CA$17</definedName>
    <definedName name="A126260070J_Data">Data4!$CA$11:$CA$17</definedName>
    <definedName name="A126260070J_Latest">Data4!$CA$17</definedName>
    <definedName name="A126260074T">Data4!$CD$1:$CD$10,Data4!$CD$11:$CD$17</definedName>
    <definedName name="A126260074T_Data">Data4!$CD$11:$CD$17</definedName>
    <definedName name="A126260074T_Latest">Data4!$CD$17</definedName>
    <definedName name="A126260078A">Data4!$CS$1:$CS$10,Data4!$CS$11:$CS$17</definedName>
    <definedName name="A126260078A_Data">Data4!$CS$11:$CS$17</definedName>
    <definedName name="A126260078A_Latest">Data4!$CS$17</definedName>
    <definedName name="A126260082T">Data4!$CY$1:$CY$10,Data4!$CY$11:$CY$17</definedName>
    <definedName name="A126260082T_Data">Data4!$CY$11:$CY$17</definedName>
    <definedName name="A126260082T_Latest">Data4!$CY$17</definedName>
    <definedName name="A126260086A">Data4!$FM$1:$FM$10,Data4!$FM$11:$FM$17</definedName>
    <definedName name="A126260086A_Data">Data4!$FM$11:$FM$17</definedName>
    <definedName name="A126260086A_Latest">Data4!$FM$17</definedName>
    <definedName name="A126260090T">Data4!$HC$1:$HC$10,Data4!$HC$11:$HC$17</definedName>
    <definedName name="A126260090T_Data">Data4!$HC$11:$HC$17</definedName>
    <definedName name="A126260090T_Latest">Data4!$HC$17</definedName>
    <definedName name="A126260094A">Data4!$IA$1:$IA$10,Data4!$IA$11:$IA$17</definedName>
    <definedName name="A126260094A_Data">Data4!$IA$11:$IA$17</definedName>
    <definedName name="A126260094A_Latest">Data4!$IA$17</definedName>
    <definedName name="A126260098K">Data4!$HO$1:$HO$10,Data4!$HO$11:$HO$17</definedName>
    <definedName name="A126260098K_Data">Data4!$HO$11:$HO$17</definedName>
    <definedName name="A126260098K_Latest">Data4!$HO$17</definedName>
    <definedName name="A126260102R">Data4!$HF$1:$HF$10,Data4!$HF$11:$HF$17</definedName>
    <definedName name="A126260102R_Data">Data4!$HF$11:$HF$17</definedName>
    <definedName name="A126260102R_Latest">Data4!$HF$17</definedName>
    <definedName name="A126260106X">Data4!$HL$1:$HL$10,Data4!$HL$11:$HL$17</definedName>
    <definedName name="A126260106X_Data">Data4!$HL$11:$HL$17</definedName>
    <definedName name="A126260106X_Latest">Data4!$HL$17</definedName>
    <definedName name="A126260110R">Data4!$IG$1:$IG$10,Data4!$IG$11:$IG$17</definedName>
    <definedName name="A126260110R_Data">Data4!$IG$11:$IG$17</definedName>
    <definedName name="A126260110R_Latest">Data4!$IG$17</definedName>
    <definedName name="A126260114X">Data4!$HX$1:$HX$10,Data4!$HX$11:$HX$17</definedName>
    <definedName name="A126260114X_Data">Data4!$HX$11:$HX$17</definedName>
    <definedName name="A126260114X_Latest">Data4!$HX$17</definedName>
    <definedName name="A126260118J">Data4!$IM$1:$IM$10,Data4!$IM$11:$IM$17</definedName>
    <definedName name="A126260118J_Data">Data4!$IM$11:$IM$17</definedName>
    <definedName name="A126260118J_Latest">Data4!$IM$17</definedName>
    <definedName name="A126260122X">Data5!$I$1:$I$10,Data5!$I$11:$I$17</definedName>
    <definedName name="A126260122X_Data">Data5!$I$11:$I$17</definedName>
    <definedName name="A126260122X_Latest">Data5!$I$17</definedName>
    <definedName name="A126260126J">Data4!$GN$1:$GN$10,Data4!$GN$11:$GN$17</definedName>
    <definedName name="A126260126J_Data">Data4!$GN$11:$GN$17</definedName>
    <definedName name="A126260126J_Latest">Data4!$GN$17</definedName>
    <definedName name="A126260130X">Data4!$GZ$1:$GZ$10,Data4!$GZ$11:$GZ$17</definedName>
    <definedName name="A126260130X_Data">Data4!$GZ$11:$GZ$17</definedName>
    <definedName name="A126260130X_Latest">Data4!$GZ$17</definedName>
    <definedName name="A126260134J">Data4!$ID$1:$ID$10,Data4!$ID$11:$ID$17</definedName>
    <definedName name="A126260134J_Data">Data4!$ID$11:$ID$17</definedName>
    <definedName name="A126260134J_Latest">Data4!$ID$17</definedName>
    <definedName name="A126260138T">Data4!$IJ$1:$IJ$10,Data4!$IJ$11:$IJ$17</definedName>
    <definedName name="A126260138T_Data">Data4!$IJ$11:$IJ$17</definedName>
    <definedName name="A126260138T_Latest">Data4!$IJ$17</definedName>
    <definedName name="A126260142J">Data4!$IP$1:$IP$10,Data4!$IP$11:$IP$17</definedName>
    <definedName name="A126260142J_Data">Data4!$IP$11:$IP$17</definedName>
    <definedName name="A126260142J_Latest">Data4!$IP$17</definedName>
    <definedName name="A126260146T">Data5!$F$1:$F$10,Data5!$F$11:$F$17</definedName>
    <definedName name="A126260146T_Data">Data5!$F$11:$F$17</definedName>
    <definedName name="A126260146T_Latest">Data5!$F$17</definedName>
    <definedName name="A126260150J">Data4!$FV$1:$FV$10,Data4!$FV$11:$FV$17</definedName>
    <definedName name="A126260150J_Data">Data4!$FV$11:$FV$17</definedName>
    <definedName name="A126260150J_Latest">Data4!$FV$17</definedName>
    <definedName name="A126260154T">Data4!$GE$1:$GE$10,Data4!$GE$11:$GE$17</definedName>
    <definedName name="A126260154T_Data">Data4!$GE$11:$GE$17</definedName>
    <definedName name="A126260154T_Latest">Data4!$GE$17</definedName>
    <definedName name="A126260158A">Data4!$GH$1:$GH$10,Data4!$GH$11:$GH$17</definedName>
    <definedName name="A126260158A_Data">Data4!$GH$11:$GH$17</definedName>
    <definedName name="A126260158A_Latest">Data4!$GH$17</definedName>
    <definedName name="A126260162T">Data4!$HI$1:$HI$10,Data4!$HI$11:$HI$17</definedName>
    <definedName name="A126260162T_Data">Data4!$HI$11:$HI$17</definedName>
    <definedName name="A126260162T_Latest">Data4!$HI$17</definedName>
    <definedName name="A126260166A">Data4!$FP$1:$FP$10,Data4!$FP$11:$FP$17</definedName>
    <definedName name="A126260166A_Data">Data4!$FP$11:$FP$17</definedName>
    <definedName name="A126260166A_Latest">Data4!$FP$17</definedName>
    <definedName name="A126260170T">Data5!$C$1:$C$10,Data5!$C$11:$C$17</definedName>
    <definedName name="A126260170T_Data">Data5!$C$11:$C$17</definedName>
    <definedName name="A126260170T_Latest">Data5!$C$17</definedName>
    <definedName name="A126260174A">Data5!$O$1:$O$10,Data5!$O$11:$O$17</definedName>
    <definedName name="A126260174A_Data">Data5!$O$11:$O$17</definedName>
    <definedName name="A126260174A_Latest">Data5!$O$17</definedName>
    <definedName name="A126260178K">Data5!$R$1:$R$10,Data5!$R$11:$R$17</definedName>
    <definedName name="A126260178K_Data">Data5!$R$11:$R$17</definedName>
    <definedName name="A126260178K_Latest">Data5!$R$17</definedName>
    <definedName name="A126260182A">Data4!$GK$1:$GK$10,Data4!$GK$11:$GK$17</definedName>
    <definedName name="A126260182A_Data">Data4!$GK$11:$GK$17</definedName>
    <definedName name="A126260182A_Latest">Data4!$GK$17</definedName>
    <definedName name="A126260186K">Data4!$GT$1:$GT$10,Data4!$GT$11:$GT$17</definedName>
    <definedName name="A126260186K_Data">Data4!$GT$11:$GT$17</definedName>
    <definedName name="A126260186K_Latest">Data4!$GT$17</definedName>
    <definedName name="A126260190A">Data4!$HR$1:$HR$10,Data4!$HR$11:$HR$17</definedName>
    <definedName name="A126260190A_Data">Data4!$HR$11:$HR$17</definedName>
    <definedName name="A126260190A_Latest">Data4!$HR$17</definedName>
    <definedName name="A126260194K">Data4!$HU$1:$HU$10,Data4!$HU$11:$HU$17</definedName>
    <definedName name="A126260194K_Data">Data4!$HU$11:$HU$17</definedName>
    <definedName name="A126260194K_Latest">Data4!$HU$17</definedName>
    <definedName name="A126260198V">Data5!$L$1:$L$10,Data5!$L$11:$L$17</definedName>
    <definedName name="A126260198V_Data">Data5!$L$11:$L$17</definedName>
    <definedName name="A126260198V_Latest">Data5!$L$17</definedName>
    <definedName name="A126260202X">Data4!$FS$1:$FS$10,Data4!$FS$11:$FS$17</definedName>
    <definedName name="A126260202X_Data">Data4!$FS$11:$FS$17</definedName>
    <definedName name="A126260202X_Latest">Data4!$FS$17</definedName>
    <definedName name="A126260206J">Data4!$FY$1:$FY$10,Data4!$FY$11:$FY$17</definedName>
    <definedName name="A126260206J_Data">Data4!$FY$11:$FY$17</definedName>
    <definedName name="A126260206J_Latest">Data4!$FY$17</definedName>
    <definedName name="A126260210X">Data4!$GB$1:$GB$10,Data4!$GB$11:$GB$17</definedName>
    <definedName name="A126260210X_Data">Data4!$GB$11:$GB$17</definedName>
    <definedName name="A126260210X_Latest">Data4!$GB$17</definedName>
    <definedName name="A126260214J">Data4!$GQ$1:$GQ$10,Data4!$GQ$11:$GQ$17</definedName>
    <definedName name="A126260214J_Data">Data4!$GQ$11:$GQ$17</definedName>
    <definedName name="A126260214J_Latest">Data4!$GQ$17</definedName>
    <definedName name="A126260218T">Data4!$GW$1:$GW$10,Data4!$GW$11:$GW$17</definedName>
    <definedName name="A126260218T_Data">Data4!$GW$11:$GW$17</definedName>
    <definedName name="A126260218T_Latest">Data4!$GW$17</definedName>
    <definedName name="A126260222J">Data5!$U$1:$U$10,Data5!$U$11:$U$17</definedName>
    <definedName name="A126260222J_Data">Data5!$U$11:$U$17</definedName>
    <definedName name="A126260222J_Latest">Data5!$U$17</definedName>
    <definedName name="A126260226T">Data1!$IM$1:$IM$10,Data1!$IM$11:$IM$17</definedName>
    <definedName name="A126260226T_Data">Data1!$IM$11:$IM$17</definedName>
    <definedName name="A126260226T_Latest">Data1!$IM$17</definedName>
    <definedName name="A126260230J">Data2!$U$1:$U$10,Data2!$U$11:$U$17</definedName>
    <definedName name="A126260230J_Data">Data2!$U$11:$U$17</definedName>
    <definedName name="A126260230J_Latest">Data2!$U$17</definedName>
    <definedName name="A126260234T">Data2!$I$1:$I$10,Data2!$I$11:$I$17</definedName>
    <definedName name="A126260234T_Data">Data2!$I$11:$I$17</definedName>
    <definedName name="A126260234T_Latest">Data2!$I$17</definedName>
    <definedName name="A126260238A">Data1!$IP$1:$IP$10,Data1!$IP$11:$IP$17</definedName>
    <definedName name="A126260238A_Data">Data1!$IP$11:$IP$17</definedName>
    <definedName name="A126260238A_Latest">Data1!$IP$17</definedName>
    <definedName name="A126260242T">Data2!$F$1:$F$10,Data2!$F$11:$F$17</definedName>
    <definedName name="A126260242T_Data">Data2!$F$11:$F$17</definedName>
    <definedName name="A126260242T_Latest">Data2!$F$17</definedName>
    <definedName name="A126260246A">Data2!$AA$1:$AA$10,Data2!$AA$11:$AA$17</definedName>
    <definedName name="A126260246A_Data">Data2!$AA$11:$AA$17</definedName>
    <definedName name="A126260246A_Latest">Data2!$AA$17</definedName>
    <definedName name="A126260250T">Data2!$R$1:$R$10,Data2!$R$11:$R$17</definedName>
    <definedName name="A126260250T_Data">Data2!$R$11:$R$17</definedName>
    <definedName name="A126260250T_Latest">Data2!$R$17</definedName>
    <definedName name="A126260254A">Data2!$AG$1:$AG$10,Data2!$AG$11:$AG$17</definedName>
    <definedName name="A126260254A_Data">Data2!$AG$11:$AG$17</definedName>
    <definedName name="A126260254A_Latest">Data2!$AG$17</definedName>
    <definedName name="A126260258K">Data2!$AS$1:$AS$10,Data2!$AS$11:$AS$17</definedName>
    <definedName name="A126260258K_Data">Data2!$AS$11:$AS$17</definedName>
    <definedName name="A126260258K_Latest">Data2!$AS$17</definedName>
    <definedName name="A126260262A">Data1!$HX$1:$HX$10,Data1!$HX$11:$HX$17</definedName>
    <definedName name="A126260262A_Data">Data1!$HX$11:$HX$17</definedName>
    <definedName name="A126260262A_Latest">Data1!$HX$17</definedName>
    <definedName name="A126260266K">Data1!$IJ$1:$IJ$10,Data1!$IJ$11:$IJ$17</definedName>
    <definedName name="A126260266K_Data">Data1!$IJ$11:$IJ$17</definedName>
    <definedName name="A126260266K_Latest">Data1!$IJ$17</definedName>
    <definedName name="A126260270A">Data2!$X$1:$X$10,Data2!$X$11:$X$17</definedName>
    <definedName name="A126260270A_Data">Data2!$X$11:$X$17</definedName>
    <definedName name="A126260270A_Latest">Data2!$X$17</definedName>
    <definedName name="A126260274K">Data2!$AD$1:$AD$10,Data2!$AD$11:$AD$17</definedName>
    <definedName name="A126260274K_Data">Data2!$AD$11:$AD$17</definedName>
    <definedName name="A126260274K_Latest">Data2!$AD$17</definedName>
    <definedName name="A126260278V">Data2!$AJ$1:$AJ$10,Data2!$AJ$11:$AJ$17</definedName>
    <definedName name="A126260278V_Data">Data2!$AJ$11:$AJ$17</definedName>
    <definedName name="A126260278V_Latest">Data2!$AJ$17</definedName>
    <definedName name="A126260282K">Data2!$AP$1:$AP$10,Data2!$AP$11:$AP$17</definedName>
    <definedName name="A126260282K_Data">Data2!$AP$11:$AP$17</definedName>
    <definedName name="A126260282K_Latest">Data2!$AP$17</definedName>
    <definedName name="A126260286V">Data1!$HF$1:$HF$10,Data1!$HF$11:$HF$17</definedName>
    <definedName name="A126260286V_Data">Data1!$HF$11:$HF$17</definedName>
    <definedName name="A126260286V_Latest">Data1!$HF$17</definedName>
    <definedName name="A126260290K">Data1!$HO$1:$HO$10,Data1!$HO$11:$HO$17</definedName>
    <definedName name="A126260290K_Data">Data1!$HO$11:$HO$17</definedName>
    <definedName name="A126260290K_Latest">Data1!$HO$17</definedName>
    <definedName name="A126260294V">Data1!$HR$1:$HR$10,Data1!$HR$11:$HR$17</definedName>
    <definedName name="A126260294V_Data">Data1!$HR$11:$HR$17</definedName>
    <definedName name="A126260294V_Latest">Data1!$HR$17</definedName>
    <definedName name="A126260298C">Data2!$C$1:$C$10,Data2!$C$11:$C$17</definedName>
    <definedName name="A126260298C_Data">Data2!$C$11:$C$17</definedName>
    <definedName name="A126260298C_Latest">Data2!$C$17</definedName>
    <definedName name="A126260302J">Data1!$GZ$1:$GZ$10,Data1!$GZ$11:$GZ$17</definedName>
    <definedName name="A126260302J_Data">Data1!$GZ$11:$GZ$17</definedName>
    <definedName name="A126260302J_Latest">Data1!$GZ$17</definedName>
    <definedName name="A126260306T">Data2!$AM$1:$AM$10,Data2!$AM$11:$AM$17</definedName>
    <definedName name="A126260306T_Data">Data2!$AM$11:$AM$17</definedName>
    <definedName name="A126260306T_Latest">Data2!$AM$17</definedName>
    <definedName name="A126260310J">Data2!$AY$1:$AY$10,Data2!$AY$11:$AY$17</definedName>
    <definedName name="A126260310J_Data">Data2!$AY$11:$AY$17</definedName>
    <definedName name="A126260310J_Latest">Data2!$AY$17</definedName>
    <definedName name="A126260314T">Data2!$BB$1:$BB$10,Data2!$BB$11:$BB$17</definedName>
    <definedName name="A126260314T_Data">Data2!$BB$11:$BB$17</definedName>
    <definedName name="A126260314T_Latest">Data2!$BB$17</definedName>
    <definedName name="A126260318A">Data1!$HU$1:$HU$10,Data1!$HU$11:$HU$17</definedName>
    <definedName name="A126260318A_Data">Data1!$HU$11:$HU$17</definedName>
    <definedName name="A126260318A_Latest">Data1!$HU$17</definedName>
    <definedName name="A126260322T">Data1!$ID$1:$ID$10,Data1!$ID$11:$ID$17</definedName>
    <definedName name="A126260322T_Data">Data1!$ID$11:$ID$17</definedName>
    <definedName name="A126260322T_Latest">Data1!$ID$17</definedName>
    <definedName name="A126260326A">Data2!$L$1:$L$10,Data2!$L$11:$L$17</definedName>
    <definedName name="A126260326A_Data">Data2!$L$11:$L$17</definedName>
    <definedName name="A126260326A_Latest">Data2!$L$17</definedName>
    <definedName name="A126260330T">Data2!$O$1:$O$10,Data2!$O$11:$O$17</definedName>
    <definedName name="A126260330T_Data">Data2!$O$11:$O$17</definedName>
    <definedName name="A126260330T_Latest">Data2!$O$17</definedName>
    <definedName name="A126260334A">Data2!$AV$1:$AV$10,Data2!$AV$11:$AV$17</definedName>
    <definedName name="A126260334A_Data">Data2!$AV$11:$AV$17</definedName>
    <definedName name="A126260334A_Latest">Data2!$AV$17</definedName>
    <definedName name="A126260338K">Data1!$HC$1:$HC$10,Data1!$HC$11:$HC$17</definedName>
    <definedName name="A126260338K_Data">Data1!$HC$11:$HC$17</definedName>
    <definedName name="A126260338K_Latest">Data1!$HC$17</definedName>
    <definedName name="A126260342A">Data1!$HI$1:$HI$10,Data1!$HI$11:$HI$17</definedName>
    <definedName name="A126260342A_Data">Data1!$HI$11:$HI$17</definedName>
    <definedName name="A126260342A_Latest">Data1!$HI$17</definedName>
    <definedName name="A126260346K">Data1!$HL$1:$HL$10,Data1!$HL$11:$HL$17</definedName>
    <definedName name="A126260346K_Data">Data1!$HL$11:$HL$17</definedName>
    <definedName name="A126260346K_Latest">Data1!$HL$17</definedName>
    <definedName name="A126260350A">Data1!$IA$1:$IA$10,Data1!$IA$11:$IA$17</definedName>
    <definedName name="A126260350A_Data">Data1!$IA$11:$IA$17</definedName>
    <definedName name="A126260350A_Latest">Data1!$IA$17</definedName>
    <definedName name="A126260354K">Data1!$IG$1:$IG$10,Data1!$IG$11:$IG$17</definedName>
    <definedName name="A126260354K_Data">Data1!$IG$11:$IG$17</definedName>
    <definedName name="A126260354K_Latest">Data1!$IG$17</definedName>
    <definedName name="A126260358V">Data2!$BE$1:$BE$10,Data2!$BE$11:$BE$17</definedName>
    <definedName name="A126260358V_Data">Data2!$BE$11:$BE$17</definedName>
    <definedName name="A126260358V_Latest">Data2!$BE$17</definedName>
    <definedName name="A126261450C">Data3!$BA$1:$BA$10,Data3!$BA$11:$BA$17</definedName>
    <definedName name="A126261450C_Data">Data3!$BA$11:$BA$17</definedName>
    <definedName name="A126261450C_Latest">Data3!$BA$17</definedName>
    <definedName name="A126261454L">Data3!$BY$1:$BY$10,Data3!$BY$11:$BY$17</definedName>
    <definedName name="A126261454L_Data">Data3!$BY$11:$BY$17</definedName>
    <definedName name="A126261454L_Latest">Data3!$BY$17</definedName>
    <definedName name="A126261458W">Data3!$BM$1:$BM$10,Data3!$BM$11:$BM$17</definedName>
    <definedName name="A126261458W_Data">Data3!$BM$11:$BM$17</definedName>
    <definedName name="A126261458W_Latest">Data3!$BM$17</definedName>
    <definedName name="A126261462L">Data3!$BD$1:$BD$10,Data3!$BD$11:$BD$17</definedName>
    <definedName name="A126261462L_Data">Data3!$BD$11:$BD$17</definedName>
    <definedName name="A126261462L_Latest">Data3!$BD$17</definedName>
    <definedName name="A126261466W">Data3!$BJ$1:$BJ$10,Data3!$BJ$11:$BJ$17</definedName>
    <definedName name="A126261466W_Data">Data3!$BJ$11:$BJ$17</definedName>
    <definedName name="A126261466W_Latest">Data3!$BJ$17</definedName>
    <definedName name="A126261470L">Data3!$CE$1:$CE$10,Data3!$CE$11:$CE$17</definedName>
    <definedName name="A126261470L_Data">Data3!$CE$11:$CE$17</definedName>
    <definedName name="A126261470L_Latest">Data3!$CE$17</definedName>
    <definedName name="A126261474W">Data3!$BV$1:$BV$10,Data3!$BV$11:$BV$17</definedName>
    <definedName name="A126261474W_Data">Data3!$BV$11:$BV$17</definedName>
    <definedName name="A126261474W_Latest">Data3!$BV$17</definedName>
    <definedName name="A126261478F">Data3!$CK$1:$CK$10,Data3!$CK$11:$CK$17</definedName>
    <definedName name="A126261478F_Data">Data3!$CK$11:$CK$17</definedName>
    <definedName name="A126261478F_Latest">Data3!$CK$17</definedName>
    <definedName name="A126261482W">Data3!$CW$1:$CW$10,Data3!$CW$11:$CW$17</definedName>
    <definedName name="A126261482W_Data">Data3!$CW$11:$CW$17</definedName>
    <definedName name="A126261482W_Latest">Data3!$CW$17</definedName>
    <definedName name="A126261486F">Data3!$AL$1:$AL$10,Data3!$AL$11:$AL$17</definedName>
    <definedName name="A126261486F_Data">Data3!$AL$11:$AL$17</definedName>
    <definedName name="A126261486F_Latest">Data3!$AL$17</definedName>
    <definedName name="A126261490W">Data3!$AX$1:$AX$10,Data3!$AX$11:$AX$17</definedName>
    <definedName name="A126261490W_Data">Data3!$AX$11:$AX$17</definedName>
    <definedName name="A126261490W_Latest">Data3!$AX$17</definedName>
    <definedName name="A126261494F">Data3!$CB$1:$CB$10,Data3!$CB$11:$CB$17</definedName>
    <definedName name="A126261494F_Data">Data3!$CB$11:$CB$17</definedName>
    <definedName name="A126261494F_Latest">Data3!$CB$17</definedName>
    <definedName name="A126261498R">Data3!$CH$1:$CH$10,Data3!$CH$11:$CH$17</definedName>
    <definedName name="A126261498R_Data">Data3!$CH$11:$CH$17</definedName>
    <definedName name="A126261498R_Latest">Data3!$CH$17</definedName>
    <definedName name="A126261502V">Data3!$CN$1:$CN$10,Data3!$CN$11:$CN$17</definedName>
    <definedName name="A126261502V_Data">Data3!$CN$11:$CN$17</definedName>
    <definedName name="A126261502V_Latest">Data3!$CN$17</definedName>
    <definedName name="A126261506C">Data3!$CT$1:$CT$10,Data3!$CT$11:$CT$17</definedName>
    <definedName name="A126261506C_Data">Data3!$CT$11:$CT$17</definedName>
    <definedName name="A126261506C_Latest">Data3!$CT$17</definedName>
    <definedName name="A126261510V">Data3!$T$1:$T$10,Data3!$T$11:$T$17</definedName>
    <definedName name="A126261510V_Data">Data3!$T$11:$T$17</definedName>
    <definedName name="A126261510V_Latest">Data3!$T$17</definedName>
    <definedName name="A126261514C">Data3!$AC$1:$AC$10,Data3!$AC$11:$AC$17</definedName>
    <definedName name="A126261514C_Data">Data3!$AC$11:$AC$17</definedName>
    <definedName name="A126261514C_Latest">Data3!$AC$17</definedName>
    <definedName name="A126261518L">Data3!$AF$1:$AF$10,Data3!$AF$11:$AF$17</definedName>
    <definedName name="A126261518L_Data">Data3!$AF$11:$AF$17</definedName>
    <definedName name="A126261518L_Latest">Data3!$AF$17</definedName>
    <definedName name="A126261522C">Data3!$BG$1:$BG$10,Data3!$BG$11:$BG$17</definedName>
    <definedName name="A126261522C_Data">Data3!$BG$11:$BG$17</definedName>
    <definedName name="A126261522C_Latest">Data3!$BG$17</definedName>
    <definedName name="A126261526L">Data3!$N$1:$N$10,Data3!$N$11:$N$17</definedName>
    <definedName name="A126261526L_Data">Data3!$N$11:$N$17</definedName>
    <definedName name="A126261526L_Latest">Data3!$N$17</definedName>
    <definedName name="A126261530C">Data3!$CQ$1:$CQ$10,Data3!$CQ$11:$CQ$17</definedName>
    <definedName name="A126261530C_Data">Data3!$CQ$11:$CQ$17</definedName>
    <definedName name="A126261530C_Latest">Data3!$CQ$17</definedName>
    <definedName name="A126261534L">Data3!$DC$1:$DC$10,Data3!$DC$11:$DC$17</definedName>
    <definedName name="A126261534L_Data">Data3!$DC$11:$DC$17</definedName>
    <definedName name="A126261534L_Latest">Data3!$DC$17</definedName>
    <definedName name="A126261538W">Data3!$DF$1:$DF$10,Data3!$DF$11:$DF$17</definedName>
    <definedName name="A126261538W_Data">Data3!$DF$11:$DF$17</definedName>
    <definedName name="A126261538W_Latest">Data3!$DF$17</definedName>
    <definedName name="A126261542L">Data3!$AI$1:$AI$10,Data3!$AI$11:$AI$17</definedName>
    <definedName name="A126261542L_Data">Data3!$AI$11:$AI$17</definedName>
    <definedName name="A126261542L_Latest">Data3!$AI$17</definedName>
    <definedName name="A126261546W">Data3!$AR$1:$AR$10,Data3!$AR$11:$AR$17</definedName>
    <definedName name="A126261546W_Data">Data3!$AR$11:$AR$17</definedName>
    <definedName name="A126261546W_Latest">Data3!$AR$17</definedName>
    <definedName name="A126261550L">Data3!$BP$1:$BP$10,Data3!$BP$11:$BP$17</definedName>
    <definedName name="A126261550L_Data">Data3!$BP$11:$BP$17</definedName>
    <definedName name="A126261550L_Latest">Data3!$BP$17</definedName>
    <definedName name="A126261554W">Data3!$BS$1:$BS$10,Data3!$BS$11:$BS$17</definedName>
    <definedName name="A126261554W_Data">Data3!$BS$11:$BS$17</definedName>
    <definedName name="A126261554W_Latest">Data3!$BS$17</definedName>
    <definedName name="A126261558F">Data3!$CZ$1:$CZ$10,Data3!$CZ$11:$CZ$17</definedName>
    <definedName name="A126261558F_Data">Data3!$CZ$11:$CZ$17</definedName>
    <definedName name="A126261558F_Latest">Data3!$CZ$17</definedName>
    <definedName name="A126261562W">Data3!$Q$1:$Q$10,Data3!$Q$11:$Q$17</definedName>
    <definedName name="A126261562W_Data">Data3!$Q$11:$Q$17</definedName>
    <definedName name="A126261562W_Latest">Data3!$Q$17</definedName>
    <definedName name="A126261566F">Data3!$W$1:$W$10,Data3!$W$11:$W$17</definedName>
    <definedName name="A126261566F_Data">Data3!$W$11:$W$17</definedName>
    <definedName name="A126261566F_Latest">Data3!$W$17</definedName>
    <definedName name="A126261570W">Data3!$Z$1:$Z$10,Data3!$Z$11:$Z$17</definedName>
    <definedName name="A126261570W_Data">Data3!$Z$11:$Z$17</definedName>
    <definedName name="A126261570W_Latest">Data3!$Z$17</definedName>
    <definedName name="A126261574F">Data3!$AO$1:$AO$10,Data3!$AO$11:$AO$17</definedName>
    <definedName name="A126261574F_Data">Data3!$AO$11:$AO$17</definedName>
    <definedName name="A126261574F_Latest">Data3!$AO$17</definedName>
    <definedName name="A126261578R">Data3!$AU$1:$AU$10,Data3!$AU$11:$AU$17</definedName>
    <definedName name="A126261578R_Data">Data3!$AU$11:$AU$17</definedName>
    <definedName name="A126261578R_Latest">Data3!$AU$17</definedName>
    <definedName name="A126261582F">Data3!$DI$1:$DI$10,Data3!$DI$11:$DI$17</definedName>
    <definedName name="A126261582F_Data">Data3!$DI$11:$DI$17</definedName>
    <definedName name="A126261582F_Latest">Data3!$DI$17</definedName>
    <definedName name="A126262674J">Data1!$EO$1:$EO$10,Data1!$EO$11:$EO$17</definedName>
    <definedName name="A126262674J_Data">Data1!$EO$11:$EO$17</definedName>
    <definedName name="A126262674J_Latest">Data1!$EO$17</definedName>
    <definedName name="A126262678T">Data1!$FM$1:$FM$10,Data1!$FM$11:$FM$17</definedName>
    <definedName name="A126262678T_Data">Data1!$FM$11:$FM$17</definedName>
    <definedName name="A126262678T_Latest">Data1!$FM$17</definedName>
    <definedName name="A126262682J">Data1!$FA$1:$FA$10,Data1!$FA$11:$FA$17</definedName>
    <definedName name="A126262682J_Data">Data1!$FA$11:$FA$17</definedName>
    <definedName name="A126262682J_Latest">Data1!$FA$17</definedName>
    <definedName name="A126262686T">Data1!$ER$1:$ER$10,Data1!$ER$11:$ER$17</definedName>
    <definedName name="A126262686T_Data">Data1!$ER$11:$ER$17</definedName>
    <definedName name="A126262686T_Latest">Data1!$ER$17</definedName>
    <definedName name="A126262690J">Data1!$EX$1:$EX$10,Data1!$EX$11:$EX$17</definedName>
    <definedName name="A126262690J_Data">Data1!$EX$11:$EX$17</definedName>
    <definedName name="A126262690J_Latest">Data1!$EX$17</definedName>
    <definedName name="A126262694T">Data1!$FS$1:$FS$10,Data1!$FS$11:$FS$17</definedName>
    <definedName name="A126262694T_Data">Data1!$FS$11:$FS$17</definedName>
    <definedName name="A126262694T_Latest">Data1!$FS$17</definedName>
    <definedName name="A126262698A">Data1!$FJ$1:$FJ$10,Data1!$FJ$11:$FJ$17</definedName>
    <definedName name="A126262698A_Data">Data1!$FJ$11:$FJ$17</definedName>
    <definedName name="A126262698A_Latest">Data1!$FJ$17</definedName>
    <definedName name="A126262702F">Data1!$FY$1:$FY$10,Data1!$FY$11:$FY$17</definedName>
    <definedName name="A126262702F_Data">Data1!$FY$11:$FY$17</definedName>
    <definedName name="A126262702F_Latest">Data1!$FY$17</definedName>
    <definedName name="A126262706R">Data1!$GK$1:$GK$10,Data1!$GK$11:$GK$17</definedName>
    <definedName name="A126262706R_Data">Data1!$GK$11:$GK$17</definedName>
    <definedName name="A126262706R_Latest">Data1!$GK$17</definedName>
    <definedName name="A126262710F">Data1!$DZ$1:$DZ$10,Data1!$DZ$11:$DZ$17</definedName>
    <definedName name="A126262710F_Data">Data1!$DZ$11:$DZ$17</definedName>
    <definedName name="A126262710F_Latest">Data1!$DZ$17</definedName>
    <definedName name="A126262714R">Data1!$EL$1:$EL$10,Data1!$EL$11:$EL$17</definedName>
    <definedName name="A126262714R_Data">Data1!$EL$11:$EL$17</definedName>
    <definedName name="A126262714R_Latest">Data1!$EL$17</definedName>
    <definedName name="A126262718X">Data1!$FP$1:$FP$10,Data1!$FP$11:$FP$17</definedName>
    <definedName name="A126262718X_Data">Data1!$FP$11:$FP$17</definedName>
    <definedName name="A126262718X_Latest">Data1!$FP$17</definedName>
    <definedName name="A126262722R">Data1!$FV$1:$FV$10,Data1!$FV$11:$FV$17</definedName>
    <definedName name="A126262722R_Data">Data1!$FV$11:$FV$17</definedName>
    <definedName name="A126262722R_Latest">Data1!$FV$17</definedName>
    <definedName name="A126262726X">Data1!$GB$1:$GB$10,Data1!$GB$11:$GB$17</definedName>
    <definedName name="A126262726X_Data">Data1!$GB$11:$GB$17</definedName>
    <definedName name="A126262726X_Latest">Data1!$GB$17</definedName>
    <definedName name="A126262730R">Data1!$GH$1:$GH$10,Data1!$GH$11:$GH$17</definedName>
    <definedName name="A126262730R_Data">Data1!$GH$11:$GH$17</definedName>
    <definedName name="A126262730R_Latest">Data1!$GH$17</definedName>
    <definedName name="A126262734X">Data1!$DH$1:$DH$10,Data1!$DH$11:$DH$17</definedName>
    <definedName name="A126262734X_Data">Data1!$DH$11:$DH$17</definedName>
    <definedName name="A126262734X_Latest">Data1!$DH$17</definedName>
    <definedName name="A126262738J">Data1!$DQ$1:$DQ$10,Data1!$DQ$11:$DQ$17</definedName>
    <definedName name="A126262738J_Data">Data1!$DQ$11:$DQ$17</definedName>
    <definedName name="A126262738J_Latest">Data1!$DQ$17</definedName>
    <definedName name="A126262742X">Data1!$DT$1:$DT$10,Data1!$DT$11:$DT$17</definedName>
    <definedName name="A126262742X_Data">Data1!$DT$11:$DT$17</definedName>
    <definedName name="A126262742X_Latest">Data1!$DT$17</definedName>
    <definedName name="A126262746J">Data1!$EU$1:$EU$10,Data1!$EU$11:$EU$17</definedName>
    <definedName name="A126262746J_Data">Data1!$EU$11:$EU$17</definedName>
    <definedName name="A126262746J_Latest">Data1!$EU$17</definedName>
    <definedName name="A126262750X">Data1!$DB$1:$DB$10,Data1!$DB$11:$DB$17</definedName>
    <definedName name="A126262750X_Data">Data1!$DB$11:$DB$17</definedName>
    <definedName name="A126262750X_Latest">Data1!$DB$17</definedName>
    <definedName name="A126262754J">Data1!$GE$1:$GE$10,Data1!$GE$11:$GE$17</definedName>
    <definedName name="A126262754J_Data">Data1!$GE$11:$GE$17</definedName>
    <definedName name="A126262754J_Latest">Data1!$GE$17</definedName>
    <definedName name="A126262758T">Data1!$GQ$1:$GQ$10,Data1!$GQ$11:$GQ$17</definedName>
    <definedName name="A126262758T_Data">Data1!$GQ$11:$GQ$17</definedName>
    <definedName name="A126262758T_Latest">Data1!$GQ$17</definedName>
    <definedName name="A126262762J">Data1!$GT$1:$GT$10,Data1!$GT$11:$GT$17</definedName>
    <definedName name="A126262762J_Data">Data1!$GT$11:$GT$17</definedName>
    <definedName name="A126262762J_Latest">Data1!$GT$17</definedName>
    <definedName name="A126262766T">Data1!$DW$1:$DW$10,Data1!$DW$11:$DW$17</definedName>
    <definedName name="A126262766T_Data">Data1!$DW$11:$DW$17</definedName>
    <definedName name="A126262766T_Latest">Data1!$DW$17</definedName>
    <definedName name="A126262770J">Data1!$EF$1:$EF$10,Data1!$EF$11:$EF$17</definedName>
    <definedName name="A126262770J_Data">Data1!$EF$11:$EF$17</definedName>
    <definedName name="A126262770J_Latest">Data1!$EF$17</definedName>
    <definedName name="A126262774T">Data1!$FD$1:$FD$10,Data1!$FD$11:$FD$17</definedName>
    <definedName name="A126262774T_Data">Data1!$FD$11:$FD$17</definedName>
    <definedName name="A126262774T_Latest">Data1!$FD$17</definedName>
    <definedName name="A126262778A">Data1!$FG$1:$FG$10,Data1!$FG$11:$FG$17</definedName>
    <definedName name="A126262778A_Data">Data1!$FG$11:$FG$17</definedName>
    <definedName name="A126262778A_Latest">Data1!$FG$17</definedName>
    <definedName name="A126262782T">Data1!$GN$1:$GN$10,Data1!$GN$11:$GN$17</definedName>
    <definedName name="A126262782T_Data">Data1!$GN$11:$GN$17</definedName>
    <definedName name="A126262782T_Latest">Data1!$GN$17</definedName>
    <definedName name="A126262786A">Data1!$DE$1:$DE$10,Data1!$DE$11:$DE$17</definedName>
    <definedName name="A126262786A_Data">Data1!$DE$11:$DE$17</definedName>
    <definedName name="A126262786A_Latest">Data1!$DE$17</definedName>
    <definedName name="A126262790T">Data1!$DK$1:$DK$10,Data1!$DK$11:$DK$17</definedName>
    <definedName name="A126262790T_Data">Data1!$DK$11:$DK$17</definedName>
    <definedName name="A126262790T_Latest">Data1!$DK$17</definedName>
    <definedName name="A126262794A">Data1!$DN$1:$DN$10,Data1!$DN$11:$DN$17</definedName>
    <definedName name="A126262794A_Data">Data1!$DN$11:$DN$17</definedName>
    <definedName name="A126262794A_Latest">Data1!$DN$17</definedName>
    <definedName name="A126262798K">Data1!$EC$1:$EC$10,Data1!$EC$11:$EC$17</definedName>
    <definedName name="A126262798K_Data">Data1!$EC$11:$EC$17</definedName>
    <definedName name="A126262798K_Latest">Data1!$EC$17</definedName>
    <definedName name="A126262802R">Data1!$EI$1:$EI$10,Data1!$EI$11:$EI$17</definedName>
    <definedName name="A126262802R_Data">Data1!$EI$11:$EI$17</definedName>
    <definedName name="A126262802R_Latest">Data1!$EI$17</definedName>
    <definedName name="A126262806X">Data1!$GW$1:$GW$10,Data1!$GW$11:$GW$17</definedName>
    <definedName name="A126262806X_Data">Data1!$GW$11:$GW$17</definedName>
    <definedName name="A126262806X_Latest">Data1!$GW$17</definedName>
    <definedName name="A126263898L">Data2!$CU$1:$CU$10,Data2!$CU$11:$CU$17</definedName>
    <definedName name="A126263898L_Data">Data2!$CU$11:$CU$17</definedName>
    <definedName name="A126263898L_Latest">Data2!$CU$17</definedName>
    <definedName name="A126263902T">Data2!$DS$1:$DS$10,Data2!$DS$11:$DS$17</definedName>
    <definedName name="A126263902T_Data">Data2!$DS$11:$DS$17</definedName>
    <definedName name="A126263902T_Latest">Data2!$DS$17</definedName>
    <definedName name="A126263906A">Data2!$DG$1:$DG$10,Data2!$DG$11:$DG$17</definedName>
    <definedName name="A126263906A_Data">Data2!$DG$11:$DG$17</definedName>
    <definedName name="A126263906A_Latest">Data2!$DG$17</definedName>
    <definedName name="A126263910T">Data2!$CX$1:$CX$10,Data2!$CX$11:$CX$17</definedName>
    <definedName name="A126263910T_Data">Data2!$CX$11:$CX$17</definedName>
    <definedName name="A126263910T_Latest">Data2!$CX$17</definedName>
    <definedName name="A126263914A">Data2!$DD$1:$DD$10,Data2!$DD$11:$DD$17</definedName>
    <definedName name="A126263914A_Data">Data2!$DD$11:$DD$17</definedName>
    <definedName name="A126263914A_Latest">Data2!$DD$17</definedName>
    <definedName name="A126263918K">Data2!$DY$1:$DY$10,Data2!$DY$11:$DY$17</definedName>
    <definedName name="A126263918K_Data">Data2!$DY$11:$DY$17</definedName>
    <definedName name="A126263918K_Latest">Data2!$DY$17</definedName>
    <definedName name="A126263922A">Data2!$DP$1:$DP$10,Data2!$DP$11:$DP$17</definedName>
    <definedName name="A126263922A_Data">Data2!$DP$11:$DP$17</definedName>
    <definedName name="A126263922A_Latest">Data2!$DP$17</definedName>
    <definedName name="A126263926K">Data2!$EE$1:$EE$10,Data2!$EE$11:$EE$17</definedName>
    <definedName name="A126263926K_Data">Data2!$EE$11:$EE$17</definedName>
    <definedName name="A126263926K_Latest">Data2!$EE$17</definedName>
    <definedName name="A126263930A">Data2!$EQ$1:$EQ$10,Data2!$EQ$11:$EQ$17</definedName>
    <definedName name="A126263930A_Data">Data2!$EQ$11:$EQ$17</definedName>
    <definedName name="A126263930A_Latest">Data2!$EQ$17</definedName>
    <definedName name="A126263934K">Data2!$CF$1:$CF$10,Data2!$CF$11:$CF$17</definedName>
    <definedName name="A126263934K_Data">Data2!$CF$11:$CF$17</definedName>
    <definedName name="A126263934K_Latest">Data2!$CF$17</definedName>
    <definedName name="A126263938V">Data2!$CR$1:$CR$10,Data2!$CR$11:$CR$17</definedName>
    <definedName name="A126263938V_Data">Data2!$CR$11:$CR$17</definedName>
    <definedName name="A126263938V_Latest">Data2!$CR$17</definedName>
    <definedName name="A126263942K">Data2!$DV$1:$DV$10,Data2!$DV$11:$DV$17</definedName>
    <definedName name="A126263942K_Data">Data2!$DV$11:$DV$17</definedName>
    <definedName name="A126263942K_Latest">Data2!$DV$17</definedName>
    <definedName name="A126263946V">Data2!$EB$1:$EB$10,Data2!$EB$11:$EB$17</definedName>
    <definedName name="A126263946V_Data">Data2!$EB$11:$EB$17</definedName>
    <definedName name="A126263946V_Latest">Data2!$EB$17</definedName>
    <definedName name="A126263950K">Data2!$EH$1:$EH$10,Data2!$EH$11:$EH$17</definedName>
    <definedName name="A126263950K_Data">Data2!$EH$11:$EH$17</definedName>
    <definedName name="A126263950K_Latest">Data2!$EH$17</definedName>
    <definedName name="A126263954V">Data2!$EN$1:$EN$10,Data2!$EN$11:$EN$17</definedName>
    <definedName name="A126263954V_Data">Data2!$EN$11:$EN$17</definedName>
    <definedName name="A126263954V_Latest">Data2!$EN$17</definedName>
    <definedName name="A126263958C">Data2!$BN$1:$BN$10,Data2!$BN$11:$BN$17</definedName>
    <definedName name="A126263958C_Data">Data2!$BN$11:$BN$17</definedName>
    <definedName name="A126263958C_Latest">Data2!$BN$17</definedName>
    <definedName name="A126263962V">Data2!$BW$1:$BW$10,Data2!$BW$11:$BW$17</definedName>
    <definedName name="A126263962V_Data">Data2!$BW$11:$BW$17</definedName>
    <definedName name="A126263962V_Latest">Data2!$BW$17</definedName>
    <definedName name="A126263966C">Data2!$BZ$1:$BZ$10,Data2!$BZ$11:$BZ$17</definedName>
    <definedName name="A126263966C_Data">Data2!$BZ$11:$BZ$17</definedName>
    <definedName name="A126263966C_Latest">Data2!$BZ$17</definedName>
    <definedName name="A126263970V">Data2!$DA$1:$DA$10,Data2!$DA$11:$DA$17</definedName>
    <definedName name="A126263970V_Data">Data2!$DA$11:$DA$17</definedName>
    <definedName name="A126263970V_Latest">Data2!$DA$17</definedName>
    <definedName name="A126263974C">Data2!$BH$1:$BH$10,Data2!$BH$11:$BH$17</definedName>
    <definedName name="A126263974C_Data">Data2!$BH$11:$BH$17</definedName>
    <definedName name="A126263974C_Latest">Data2!$BH$17</definedName>
    <definedName name="A126263978L">Data2!$EK$1:$EK$10,Data2!$EK$11:$EK$17</definedName>
    <definedName name="A126263978L_Data">Data2!$EK$11:$EK$17</definedName>
    <definedName name="A126263978L_Latest">Data2!$EK$17</definedName>
    <definedName name="A126263982C">Data2!$EW$1:$EW$10,Data2!$EW$11:$EW$17</definedName>
    <definedName name="A126263982C_Data">Data2!$EW$11:$EW$17</definedName>
    <definedName name="A126263982C_Latest">Data2!$EW$17</definedName>
    <definedName name="A126263986L">Data2!$EZ$1:$EZ$10,Data2!$EZ$11:$EZ$17</definedName>
    <definedName name="A126263986L_Data">Data2!$EZ$11:$EZ$17</definedName>
    <definedName name="A126263986L_Latest">Data2!$EZ$17</definedName>
    <definedName name="A126263990C">Data2!$CC$1:$CC$10,Data2!$CC$11:$CC$17</definedName>
    <definedName name="A126263990C_Data">Data2!$CC$11:$CC$17</definedName>
    <definedName name="A126263990C_Latest">Data2!$CC$17</definedName>
    <definedName name="A126263994L">Data2!$CL$1:$CL$10,Data2!$CL$11:$CL$17</definedName>
    <definedName name="A126263994L_Data">Data2!$CL$11:$CL$17</definedName>
    <definedName name="A126263994L_Latest">Data2!$CL$17</definedName>
    <definedName name="A126263998W">Data2!$DJ$1:$DJ$10,Data2!$DJ$11:$DJ$17</definedName>
    <definedName name="A126263998W_Data">Data2!$DJ$11:$DJ$17</definedName>
    <definedName name="A126263998W_Latest">Data2!$DJ$17</definedName>
    <definedName name="A126264002C">Data2!$DM$1:$DM$10,Data2!$DM$11:$DM$17</definedName>
    <definedName name="A126264002C_Data">Data2!$DM$11:$DM$17</definedName>
    <definedName name="A126264002C_Latest">Data2!$DM$17</definedName>
    <definedName name="A126264006L">Data2!$ET$1:$ET$10,Data2!$ET$11:$ET$17</definedName>
    <definedName name="A126264006L_Data">Data2!$ET$11:$ET$17</definedName>
    <definedName name="A126264006L_Latest">Data2!$ET$17</definedName>
    <definedName name="A126264010C">Data2!$BK$1:$BK$10,Data2!$BK$11:$BK$17</definedName>
    <definedName name="A126264010C_Data">Data2!$BK$11:$BK$17</definedName>
    <definedName name="A126264010C_Latest">Data2!$BK$17</definedName>
    <definedName name="A126264014L">Data2!$BQ$1:$BQ$10,Data2!$BQ$11:$BQ$17</definedName>
    <definedName name="A126264014L_Data">Data2!$BQ$11:$BQ$17</definedName>
    <definedName name="A126264014L_Latest">Data2!$BQ$17</definedName>
    <definedName name="A126264018W">Data2!$BT$1:$BT$10,Data2!$BT$11:$BT$17</definedName>
    <definedName name="A126264018W_Data">Data2!$BT$11:$BT$17</definedName>
    <definedName name="A126264018W_Latest">Data2!$BT$17</definedName>
    <definedName name="A126264022L">Data2!$CI$1:$CI$10,Data2!$CI$11:$CI$17</definedName>
    <definedName name="A126264022L_Data">Data2!$CI$11:$CI$17</definedName>
    <definedName name="A126264022L_Latest">Data2!$CI$17</definedName>
    <definedName name="A126264026W">Data2!$CO$1:$CO$10,Data2!$CO$11:$CO$17</definedName>
    <definedName name="A126264026W_Data">Data2!$CO$11:$CO$17</definedName>
    <definedName name="A126264026W_Latest">Data2!$CO$17</definedName>
    <definedName name="A126264030L">Data2!$FC$1:$FC$10,Data2!$FC$11:$FC$17</definedName>
    <definedName name="A126264030L_Data">Data2!$FC$11:$FC$17</definedName>
    <definedName name="A126264030L_Latest">Data2!$FC$17</definedName>
    <definedName name="A126265122R">Data2!$GS$1:$GS$10,Data2!$GS$11:$GS$17</definedName>
    <definedName name="A126265122R_Data">Data2!$GS$11:$GS$17</definedName>
    <definedName name="A126265122R_Latest">Data2!$GS$17</definedName>
    <definedName name="A126265126X">Data2!$HQ$1:$HQ$10,Data2!$HQ$11:$HQ$17</definedName>
    <definedName name="A126265126X_Data">Data2!$HQ$11:$HQ$17</definedName>
    <definedName name="A126265126X_Latest">Data2!$HQ$17</definedName>
    <definedName name="A126265130R">Data2!$HE$1:$HE$10,Data2!$HE$11:$HE$17</definedName>
    <definedName name="A126265130R_Data">Data2!$HE$11:$HE$17</definedName>
    <definedName name="A126265130R_Latest">Data2!$HE$17</definedName>
    <definedName name="A126265134X">Data2!$GV$1:$GV$10,Data2!$GV$11:$GV$17</definedName>
    <definedName name="A126265134X_Data">Data2!$GV$11:$GV$17</definedName>
    <definedName name="A126265134X_Latest">Data2!$GV$17</definedName>
    <definedName name="A126265138J">Data2!$HB$1:$HB$10,Data2!$HB$11:$HB$17</definedName>
    <definedName name="A126265138J_Data">Data2!$HB$11:$HB$17</definedName>
    <definedName name="A126265138J_Latest">Data2!$HB$17</definedName>
    <definedName name="A126265142X">Data2!$HW$1:$HW$10,Data2!$HW$11:$HW$17</definedName>
    <definedName name="A126265142X_Data">Data2!$HW$11:$HW$17</definedName>
    <definedName name="A126265142X_Latest">Data2!$HW$17</definedName>
    <definedName name="A126265146J">Data2!$HN$1:$HN$10,Data2!$HN$11:$HN$17</definedName>
    <definedName name="A126265146J_Data">Data2!$HN$11:$HN$17</definedName>
    <definedName name="A126265146J_Latest">Data2!$HN$17</definedName>
    <definedName name="A126265150X">Data2!$IC$1:$IC$10,Data2!$IC$11:$IC$17</definedName>
    <definedName name="A126265150X_Data">Data2!$IC$11:$IC$17</definedName>
    <definedName name="A126265150X_Latest">Data2!$IC$17</definedName>
    <definedName name="A126265154J">Data2!$IO$1:$IO$10,Data2!$IO$11:$IO$17</definedName>
    <definedName name="A126265154J_Data">Data2!$IO$11:$IO$17</definedName>
    <definedName name="A126265154J_Latest">Data2!$IO$17</definedName>
    <definedName name="A126265158T">Data2!$GD$1:$GD$10,Data2!$GD$11:$GD$17</definedName>
    <definedName name="A126265158T_Data">Data2!$GD$11:$GD$17</definedName>
    <definedName name="A126265158T_Latest">Data2!$GD$17</definedName>
    <definedName name="A126265162J">Data2!$GP$1:$GP$10,Data2!$GP$11:$GP$17</definedName>
    <definedName name="A126265162J_Data">Data2!$GP$11:$GP$17</definedName>
    <definedName name="A126265162J_Latest">Data2!$GP$17</definedName>
    <definedName name="A126265166T">Data2!$HT$1:$HT$10,Data2!$HT$11:$HT$17</definedName>
    <definedName name="A126265166T_Data">Data2!$HT$11:$HT$17</definedName>
    <definedName name="A126265166T_Latest">Data2!$HT$17</definedName>
    <definedName name="A126265170J">Data2!$HZ$1:$HZ$10,Data2!$HZ$11:$HZ$17</definedName>
    <definedName name="A126265170J_Data">Data2!$HZ$11:$HZ$17</definedName>
    <definedName name="A126265170J_Latest">Data2!$HZ$17</definedName>
    <definedName name="A126265174T">Data2!$IF$1:$IF$10,Data2!$IF$11:$IF$17</definedName>
    <definedName name="A126265174T_Data">Data2!$IF$11:$IF$17</definedName>
    <definedName name="A126265174T_Latest">Data2!$IF$17</definedName>
    <definedName name="A126265178A">Data2!$IL$1:$IL$10,Data2!$IL$11:$IL$17</definedName>
    <definedName name="A126265178A_Data">Data2!$IL$11:$IL$17</definedName>
    <definedName name="A126265178A_Latest">Data2!$IL$17</definedName>
    <definedName name="A126265182T">Data2!$FL$1:$FL$10,Data2!$FL$11:$FL$17</definedName>
    <definedName name="A126265182T_Data">Data2!$FL$11:$FL$17</definedName>
    <definedName name="A126265182T_Latest">Data2!$FL$17</definedName>
    <definedName name="A126265186A">Data2!$FU$1:$FU$10,Data2!$FU$11:$FU$17</definedName>
    <definedName name="A126265186A_Data">Data2!$FU$11:$FU$17</definedName>
    <definedName name="A126265186A_Latest">Data2!$FU$17</definedName>
    <definedName name="A126265190T">Data2!$FX$1:$FX$10,Data2!$FX$11:$FX$17</definedName>
    <definedName name="A126265190T_Data">Data2!$FX$11:$FX$17</definedName>
    <definedName name="A126265190T_Latest">Data2!$FX$17</definedName>
    <definedName name="A126265194A">Data2!$GY$1:$GY$10,Data2!$GY$11:$GY$17</definedName>
    <definedName name="A126265194A_Data">Data2!$GY$11:$GY$17</definedName>
    <definedName name="A126265194A_Latest">Data2!$GY$17</definedName>
    <definedName name="A126265198K">Data2!$FF$1:$FF$10,Data2!$FF$11:$FF$17</definedName>
    <definedName name="A126265198K_Data">Data2!$FF$11:$FF$17</definedName>
    <definedName name="A126265198K_Latest">Data2!$FF$17</definedName>
    <definedName name="A126265202R">Data2!$II$1:$II$10,Data2!$II$11:$II$17</definedName>
    <definedName name="A126265202R_Data">Data2!$II$11:$II$17</definedName>
    <definedName name="A126265202R_Latest">Data2!$II$17</definedName>
    <definedName name="A126265206X">Data3!$E$1:$E$10,Data3!$E$11:$E$17</definedName>
    <definedName name="A126265206X_Data">Data3!$E$11:$E$17</definedName>
    <definedName name="A126265206X_Latest">Data3!$E$17</definedName>
    <definedName name="A126265210R">Data3!$H$1:$H$10,Data3!$H$11:$H$17</definedName>
    <definedName name="A126265210R_Data">Data3!$H$11:$H$17</definedName>
    <definedName name="A126265210R_Latest">Data3!$H$17</definedName>
    <definedName name="A126265214X">Data2!$GA$1:$GA$10,Data2!$GA$11:$GA$17</definedName>
    <definedName name="A126265214X_Data">Data2!$GA$11:$GA$17</definedName>
    <definedName name="A126265214X_Latest">Data2!$GA$17</definedName>
    <definedName name="A126265218J">Data2!$GJ$1:$GJ$10,Data2!$GJ$11:$GJ$17</definedName>
    <definedName name="A126265218J_Data">Data2!$GJ$11:$GJ$17</definedName>
    <definedName name="A126265218J_Latest">Data2!$GJ$17</definedName>
    <definedName name="A126265222X">Data2!$HH$1:$HH$10,Data2!$HH$11:$HH$17</definedName>
    <definedName name="A126265222X_Data">Data2!$HH$11:$HH$17</definedName>
    <definedName name="A126265222X_Latest">Data2!$HH$17</definedName>
    <definedName name="A126265226J">Data2!$HK$1:$HK$10,Data2!$HK$11:$HK$17</definedName>
    <definedName name="A126265226J_Data">Data2!$HK$11:$HK$17</definedName>
    <definedName name="A126265226J_Latest">Data2!$HK$17</definedName>
    <definedName name="A126265230X">Data3!$B$1:$B$10,Data3!$B$11:$B$17</definedName>
    <definedName name="A126265230X_Data">Data3!$B$11:$B$17</definedName>
    <definedName name="A126265230X_Latest">Data3!$B$17</definedName>
    <definedName name="A126265234J">Data2!$FI$1:$FI$10,Data2!$FI$11:$FI$17</definedName>
    <definedName name="A126265234J_Data">Data2!$FI$11:$FI$17</definedName>
    <definedName name="A126265234J_Latest">Data2!$FI$17</definedName>
    <definedName name="A126265238T">Data2!$FO$1:$FO$10,Data2!$FO$11:$FO$17</definedName>
    <definedName name="A126265238T_Data">Data2!$FO$11:$FO$17</definedName>
    <definedName name="A126265238T_Latest">Data2!$FO$17</definedName>
    <definedName name="A126265242J">Data2!$FR$1:$FR$10,Data2!$FR$11:$FR$17</definedName>
    <definedName name="A126265242J_Data">Data2!$FR$11:$FR$17</definedName>
    <definedName name="A126265242J_Latest">Data2!$FR$17</definedName>
    <definedName name="A126265246T">Data2!$GG$1:$GG$10,Data2!$GG$11:$GG$17</definedName>
    <definedName name="A126265246T_Data">Data2!$GG$11:$GG$17</definedName>
    <definedName name="A126265246T_Latest">Data2!$GG$17</definedName>
    <definedName name="A126265250J">Data2!$GM$1:$GM$10,Data2!$GM$11:$GM$17</definedName>
    <definedName name="A126265250J_Data">Data2!$GM$11:$GM$17</definedName>
    <definedName name="A126265250J_Latest">Data2!$GM$17</definedName>
    <definedName name="A126265254T">Data3!$K$1:$K$10,Data3!$K$11:$K$17</definedName>
    <definedName name="A126265254T_Data">Data3!$K$11:$K$17</definedName>
    <definedName name="A126265254T_Latest">Data3!$K$17</definedName>
    <definedName name="A126266346V">Data1!$AP$1:$AP$10,Data1!$AP$11:$AP$17</definedName>
    <definedName name="A126266346V_Data">Data1!$AP$11:$AP$17</definedName>
    <definedName name="A126266346V_Latest">Data1!$AP$17</definedName>
    <definedName name="A126266350K">Data1!$BN$1:$BN$10,Data1!$BN$11:$BN$17</definedName>
    <definedName name="A126266350K_Data">Data1!$BN$11:$BN$17</definedName>
    <definedName name="A126266350K_Latest">Data1!$BN$17</definedName>
    <definedName name="A126266354V">Data1!$BB$1:$BB$10,Data1!$BB$11:$BB$17</definedName>
    <definedName name="A126266354V_Data">Data1!$BB$11:$BB$17</definedName>
    <definedName name="A126266354V_Latest">Data1!$BB$17</definedName>
    <definedName name="A126266358C">Data1!$AS$1:$AS$10,Data1!$AS$11:$AS$17</definedName>
    <definedName name="A126266358C_Data">Data1!$AS$11:$AS$17</definedName>
    <definedName name="A126266358C_Latest">Data1!$AS$17</definedName>
    <definedName name="A126266362V">Data1!$AY$1:$AY$10,Data1!$AY$11:$AY$17</definedName>
    <definedName name="A126266362V_Data">Data1!$AY$11:$AY$17</definedName>
    <definedName name="A126266362V_Latest">Data1!$AY$17</definedName>
    <definedName name="A126266366C">Data1!$BT$1:$BT$10,Data1!$BT$11:$BT$17</definedName>
    <definedName name="A126266366C_Data">Data1!$BT$11:$BT$17</definedName>
    <definedName name="A126266366C_Latest">Data1!$BT$17</definedName>
    <definedName name="A126266370V">Data1!$BK$1:$BK$10,Data1!$BK$11:$BK$17</definedName>
    <definedName name="A126266370V_Data">Data1!$BK$11:$BK$17</definedName>
    <definedName name="A126266370V_Latest">Data1!$BK$17</definedName>
    <definedName name="A126266374C">Data1!$BZ$1:$BZ$10,Data1!$BZ$11:$BZ$17</definedName>
    <definedName name="A126266374C_Data">Data1!$BZ$11:$BZ$17</definedName>
    <definedName name="A126266374C_Latest">Data1!$BZ$17</definedName>
    <definedName name="A126266378L">Data1!$CL$1:$CL$10,Data1!$CL$11:$CL$17</definedName>
    <definedName name="A126266378L_Data">Data1!$CL$11:$CL$17</definedName>
    <definedName name="A126266378L_Latest">Data1!$CL$17</definedName>
    <definedName name="A126266382C">Data1!$AA$1:$AA$10,Data1!$AA$11:$AA$17</definedName>
    <definedName name="A126266382C_Data">Data1!$AA$11:$AA$17</definedName>
    <definedName name="A126266382C_Latest">Data1!$AA$17</definedName>
    <definedName name="A126266386L">Data1!$AM$1:$AM$10,Data1!$AM$11:$AM$17</definedName>
    <definedName name="A126266386L_Data">Data1!$AM$11:$AM$17</definedName>
    <definedName name="A126266386L_Latest">Data1!$AM$17</definedName>
    <definedName name="A126266390C">Data1!$BQ$1:$BQ$10,Data1!$BQ$11:$BQ$17</definedName>
    <definedName name="A126266390C_Data">Data1!$BQ$11:$BQ$17</definedName>
    <definedName name="A126266390C_Latest">Data1!$BQ$17</definedName>
    <definedName name="A126266394L">Data1!$BW$1:$BW$10,Data1!$BW$11:$BW$17</definedName>
    <definedName name="A126266394L_Data">Data1!$BW$11:$BW$17</definedName>
    <definedName name="A126266394L_Latest">Data1!$BW$17</definedName>
    <definedName name="A126266398W">Data1!$CC$1:$CC$10,Data1!$CC$11:$CC$17</definedName>
    <definedName name="A126266398W_Data">Data1!$CC$11:$CC$17</definedName>
    <definedName name="A126266398W_Latest">Data1!$CC$17</definedName>
    <definedName name="A126266402A">Data1!$CI$1:$CI$10,Data1!$CI$11:$CI$17</definedName>
    <definedName name="A126266402A_Data">Data1!$CI$11:$CI$17</definedName>
    <definedName name="A126266402A_Latest">Data1!$CI$17</definedName>
    <definedName name="A126266406K">Data1!$I$1:$I$10,Data1!$I$11:$I$17</definedName>
    <definedName name="A126266406K_Data">Data1!$I$11:$I$17</definedName>
    <definedName name="A126266406K_Latest">Data1!$I$17</definedName>
    <definedName name="A126266410A">Data1!$R$1:$R$10,Data1!$R$11:$R$17</definedName>
    <definedName name="A126266410A_Data">Data1!$R$11:$R$17</definedName>
    <definedName name="A126266410A_Latest">Data1!$R$17</definedName>
    <definedName name="A126266414K">Data1!$U$1:$U$10,Data1!$U$11:$U$17</definedName>
    <definedName name="A126266414K_Data">Data1!$U$11:$U$17</definedName>
    <definedName name="A126266414K_Latest">Data1!$U$17</definedName>
    <definedName name="A126266418V">Data1!$AV$1:$AV$10,Data1!$AV$11:$AV$17</definedName>
    <definedName name="A126266418V_Data">Data1!$AV$11:$AV$17</definedName>
    <definedName name="A126266418V_Latest">Data1!$AV$17</definedName>
    <definedName name="A126266422K">Data1!$C$1:$C$10,Data1!$C$11:$C$17</definedName>
    <definedName name="A126266422K_Data">Data1!$C$11:$C$17</definedName>
    <definedName name="A126266422K_Latest">Data1!$C$17</definedName>
    <definedName name="A126266426V">Data1!$CF$1:$CF$10,Data1!$CF$11:$CF$17</definedName>
    <definedName name="A126266426V_Data">Data1!$CF$11:$CF$17</definedName>
    <definedName name="A126266426V_Latest">Data1!$CF$17</definedName>
    <definedName name="A126266430K">Data1!$CR$1:$CR$10,Data1!$CR$11:$CR$17</definedName>
    <definedName name="A126266430K_Data">Data1!$CR$11:$CR$17</definedName>
    <definedName name="A126266430K_Latest">Data1!$CR$17</definedName>
    <definedName name="A126266434V">Data1!$CU$1:$CU$10,Data1!$CU$11:$CU$17</definedName>
    <definedName name="A126266434V_Data">Data1!$CU$11:$CU$17</definedName>
    <definedName name="A126266434V_Latest">Data1!$CU$17</definedName>
    <definedName name="A126266438C">Data1!$X$1:$X$10,Data1!$X$11:$X$17</definedName>
    <definedName name="A126266438C_Data">Data1!$X$11:$X$17</definedName>
    <definedName name="A126266438C_Latest">Data1!$X$17</definedName>
    <definedName name="A126266442V">Data1!$AG$1:$AG$10,Data1!$AG$11:$AG$17</definedName>
    <definedName name="A126266442V_Data">Data1!$AG$11:$AG$17</definedName>
    <definedName name="A126266442V_Latest">Data1!$AG$17</definedName>
    <definedName name="A126266446C">Data1!$BE$1:$BE$10,Data1!$BE$11:$BE$17</definedName>
    <definedName name="A126266446C_Data">Data1!$BE$11:$BE$17</definedName>
    <definedName name="A126266446C_Latest">Data1!$BE$17</definedName>
    <definedName name="A126266450V">Data1!$BH$1:$BH$10,Data1!$BH$11:$BH$17</definedName>
    <definedName name="A126266450V_Data">Data1!$BH$11:$BH$17</definedName>
    <definedName name="A126266450V_Latest">Data1!$BH$17</definedName>
    <definedName name="A126266454C">Data1!$CO$1:$CO$10,Data1!$CO$11:$CO$17</definedName>
    <definedName name="A126266454C_Data">Data1!$CO$11:$CO$17</definedName>
    <definedName name="A126266454C_Latest">Data1!$CO$17</definedName>
    <definedName name="A126266458L">Data1!$F$1:$F$10,Data1!$F$11:$F$17</definedName>
    <definedName name="A126266458L_Data">Data1!$F$11:$F$17</definedName>
    <definedName name="A126266458L_Latest">Data1!$F$17</definedName>
    <definedName name="A126266462C">Data1!$L$1:$L$10,Data1!$L$11:$L$17</definedName>
    <definedName name="A126266462C_Data">Data1!$L$11:$L$17</definedName>
    <definedName name="A126266462C_Latest">Data1!$L$17</definedName>
    <definedName name="A126266466L">Data1!$O$1:$O$10,Data1!$O$11:$O$17</definedName>
    <definedName name="A126266466L_Data">Data1!$O$11:$O$17</definedName>
    <definedName name="A126266466L_Latest">Data1!$O$17</definedName>
    <definedName name="A126266470C">Data1!$AD$1:$AD$10,Data1!$AD$11:$AD$17</definedName>
    <definedName name="A126266470C_Data">Data1!$AD$11:$AD$17</definedName>
    <definedName name="A126266470C_Latest">Data1!$AD$17</definedName>
    <definedName name="A126266474L">Data1!$AJ$1:$AJ$10,Data1!$AJ$11:$AJ$17</definedName>
    <definedName name="A126266474L_Data">Data1!$AJ$11:$AJ$17</definedName>
    <definedName name="A126266474L_Latest">Data1!$AJ$17</definedName>
    <definedName name="A126266478W">Data1!$CX$1:$CX$10,Data1!$CX$11:$CX$17</definedName>
    <definedName name="A126266478W_Data">Data1!$CX$11:$CX$17</definedName>
    <definedName name="A126266478W_Latest">Data1!$CX$17</definedName>
    <definedName name="A126266482L">Data6!$DN$1:$DN$10,Data6!$DN$11:$DN$17</definedName>
    <definedName name="A126266482L_Data">Data6!$DN$11:$DN$17</definedName>
    <definedName name="A126266482L_Latest">Data6!$DN$17</definedName>
    <definedName name="A126266486W">Data6!$EL$1:$EL$10,Data6!$EL$11:$EL$17</definedName>
    <definedName name="A126266486W_Data">Data6!$EL$11:$EL$17</definedName>
    <definedName name="A126266486W_Latest">Data6!$EL$17</definedName>
    <definedName name="A126266490L">Data6!$DZ$1:$DZ$10,Data6!$DZ$11:$DZ$17</definedName>
    <definedName name="A126266490L_Data">Data6!$DZ$11:$DZ$17</definedName>
    <definedName name="A126266490L_Latest">Data6!$DZ$17</definedName>
    <definedName name="A126266494W">Data6!$DQ$1:$DQ$10,Data6!$DQ$11:$DQ$17</definedName>
    <definedName name="A126266494W_Data">Data6!$DQ$11:$DQ$17</definedName>
    <definedName name="A126266494W_Latest">Data6!$DQ$17</definedName>
    <definedName name="A126266498F">Data6!$DW$1:$DW$10,Data6!$DW$11:$DW$17</definedName>
    <definedName name="A126266498F_Data">Data6!$DW$11:$DW$17</definedName>
    <definedName name="A126266498F_Latest">Data6!$DW$17</definedName>
    <definedName name="A126266502K">Data6!$ER$1:$ER$10,Data6!$ER$11:$ER$17</definedName>
    <definedName name="A126266502K_Data">Data6!$ER$11:$ER$17</definedName>
    <definedName name="A126266502K_Latest">Data6!$ER$17</definedName>
    <definedName name="A126266506V">Data6!$EI$1:$EI$10,Data6!$EI$11:$EI$17</definedName>
    <definedName name="A126266506V_Data">Data6!$EI$11:$EI$17</definedName>
    <definedName name="A126266506V_Latest">Data6!$EI$17</definedName>
    <definedName name="A126266510K">Data6!$EX$1:$EX$10,Data6!$EX$11:$EX$17</definedName>
    <definedName name="A126266510K_Data">Data6!$EX$11:$EX$17</definedName>
    <definedName name="A126266510K_Latest">Data6!$EX$17</definedName>
    <definedName name="A126266514V">Data6!$FJ$1:$FJ$10,Data6!$FJ$11:$FJ$17</definedName>
    <definedName name="A126266514V_Data">Data6!$FJ$11:$FJ$17</definedName>
    <definedName name="A126266514V_Latest">Data6!$FJ$17</definedName>
    <definedName name="A126266518C">Data6!$CY$1:$CY$10,Data6!$CY$11:$CY$17</definedName>
    <definedName name="A126266518C_Data">Data6!$CY$11:$CY$17</definedName>
    <definedName name="A126266518C_Latest">Data6!$CY$17</definedName>
    <definedName name="A126266522V">Data6!$DK$1:$DK$10,Data6!$DK$11:$DK$17</definedName>
    <definedName name="A126266522V_Data">Data6!$DK$11:$DK$17</definedName>
    <definedName name="A126266522V_Latest">Data6!$DK$17</definedName>
    <definedName name="A126266526C">Data6!$EO$1:$EO$10,Data6!$EO$11:$EO$17</definedName>
    <definedName name="A126266526C_Data">Data6!$EO$11:$EO$17</definedName>
    <definedName name="A126266526C_Latest">Data6!$EO$17</definedName>
    <definedName name="A126266530V">Data6!$EU$1:$EU$10,Data6!$EU$11:$EU$17</definedName>
    <definedName name="A126266530V_Data">Data6!$EU$11:$EU$17</definedName>
    <definedName name="A126266530V_Latest">Data6!$EU$17</definedName>
    <definedName name="A126266534C">Data6!$FA$1:$FA$10,Data6!$FA$11:$FA$17</definedName>
    <definedName name="A126266534C_Data">Data6!$FA$11:$FA$17</definedName>
    <definedName name="A126266534C_Latest">Data6!$FA$17</definedName>
    <definedName name="A126266538L">Data6!$FG$1:$FG$10,Data6!$FG$11:$FG$17</definedName>
    <definedName name="A126266538L_Data">Data6!$FG$11:$FG$17</definedName>
    <definedName name="A126266538L_Latest">Data6!$FG$17</definedName>
    <definedName name="A126266542C">Data6!$CG$1:$CG$10,Data6!$CG$11:$CG$17</definedName>
    <definedName name="A126266542C_Data">Data6!$CG$11:$CG$17</definedName>
    <definedName name="A126266542C_Latest">Data6!$CG$17</definedName>
    <definedName name="A126266546L">Data6!$CP$1:$CP$10,Data6!$CP$11:$CP$17</definedName>
    <definedName name="A126266546L_Data">Data6!$CP$11:$CP$17</definedName>
    <definedName name="A126266546L_Latest">Data6!$CP$17</definedName>
    <definedName name="A126266550C">Data6!$CS$1:$CS$10,Data6!$CS$11:$CS$17</definedName>
    <definedName name="A126266550C_Data">Data6!$CS$11:$CS$17</definedName>
    <definedName name="A126266550C_Latest">Data6!$CS$17</definedName>
    <definedName name="A126266554L">Data6!$DT$1:$DT$10,Data6!$DT$11:$DT$17</definedName>
    <definedName name="A126266554L_Data">Data6!$DT$11:$DT$17</definedName>
    <definedName name="A126266554L_Latest">Data6!$DT$17</definedName>
    <definedName name="A126266558W">Data6!$CA$1:$CA$10,Data6!$CA$11:$CA$17</definedName>
    <definedName name="A126266558W_Data">Data6!$CA$11:$CA$17</definedName>
    <definedName name="A126266558W_Latest">Data6!$CA$17</definedName>
    <definedName name="A126266562L">Data6!$FD$1:$FD$10,Data6!$FD$11:$FD$17</definedName>
    <definedName name="A126266562L_Data">Data6!$FD$11:$FD$17</definedName>
    <definedName name="A126266562L_Latest">Data6!$FD$17</definedName>
    <definedName name="A126266566W">Data6!$FP$1:$FP$10,Data6!$FP$11:$FP$17</definedName>
    <definedName name="A126266566W_Data">Data6!$FP$11:$FP$17</definedName>
    <definedName name="A126266566W_Latest">Data6!$FP$17</definedName>
    <definedName name="A126266570L">Data6!$FS$1:$FS$10,Data6!$FS$11:$FS$17</definedName>
    <definedName name="A126266570L_Data">Data6!$FS$11:$FS$17</definedName>
    <definedName name="A126266570L_Latest">Data6!$FS$17</definedName>
    <definedName name="A126266574W">Data6!$CV$1:$CV$10,Data6!$CV$11:$CV$17</definedName>
    <definedName name="A126266574W_Data">Data6!$CV$11:$CV$17</definedName>
    <definedName name="A126266574W_Latest">Data6!$CV$17</definedName>
    <definedName name="A126266578F">Data6!$DE$1:$DE$10,Data6!$DE$11:$DE$17</definedName>
    <definedName name="A126266578F_Data">Data6!$DE$11:$DE$17</definedName>
    <definedName name="A126266578F_Latest">Data6!$DE$17</definedName>
    <definedName name="A126266582W">Data6!$EC$1:$EC$10,Data6!$EC$11:$EC$17</definedName>
    <definedName name="A126266582W_Data">Data6!$EC$11:$EC$17</definedName>
    <definedName name="A126266582W_Latest">Data6!$EC$17</definedName>
    <definedName name="A126266586F">Data6!$EF$1:$EF$10,Data6!$EF$11:$EF$17</definedName>
    <definedName name="A126266586F_Data">Data6!$EF$11:$EF$17</definedName>
    <definedName name="A126266586F_Latest">Data6!$EF$17</definedName>
    <definedName name="A126266590W">Data6!$FM$1:$FM$10,Data6!$FM$11:$FM$17</definedName>
    <definedName name="A126266590W_Data">Data6!$FM$11:$FM$17</definedName>
    <definedName name="A126266590W_Latest">Data6!$FM$17</definedName>
    <definedName name="A126266594F">Data6!$CD$1:$CD$10,Data6!$CD$11:$CD$17</definedName>
    <definedName name="A126266594F_Data">Data6!$CD$11:$CD$17</definedName>
    <definedName name="A126266594F_Latest">Data6!$CD$17</definedName>
    <definedName name="A126266598R">Data6!$CJ$1:$CJ$10,Data6!$CJ$11:$CJ$17</definedName>
    <definedName name="A126266598R_Data">Data6!$CJ$11:$CJ$17</definedName>
    <definedName name="A126266598R_Latest">Data6!$CJ$17</definedName>
    <definedName name="A126266602V">Data6!$CM$1:$CM$10,Data6!$CM$11:$CM$17</definedName>
    <definedName name="A126266602V_Data">Data6!$CM$11:$CM$17</definedName>
    <definedName name="A126266602V_Latest">Data6!$CM$17</definedName>
    <definedName name="A126266606C">Data6!$DB$1:$DB$10,Data6!$DB$11:$DB$17</definedName>
    <definedName name="A126266606C_Data">Data6!$DB$11:$DB$17</definedName>
    <definedName name="A126266606C_Latest">Data6!$DB$17</definedName>
    <definedName name="A126266610V">Data6!$DH$1:$DH$10,Data6!$DH$11:$DH$17</definedName>
    <definedName name="A126266610V_Data">Data6!$DH$11:$DH$17</definedName>
    <definedName name="A126266610V_Latest">Data6!$DH$17</definedName>
    <definedName name="A126266614C">Data6!$FV$1:$FV$10,Data6!$FV$11:$FV$17</definedName>
    <definedName name="A126266614C_Data">Data6!$FV$11:$FV$17</definedName>
    <definedName name="A126266614C_Latest">Data6!$FV$17</definedName>
    <definedName name="A126266618L">Data4!$F$1:$F$10,Data4!$F$11:$F$17</definedName>
    <definedName name="A126266618L_Data">Data4!$F$11:$F$17</definedName>
    <definedName name="A126266618L_Latest">Data4!$F$17</definedName>
    <definedName name="A126266622C">Data4!$AD$1:$AD$10,Data4!$AD$11:$AD$17</definedName>
    <definedName name="A126266622C_Data">Data4!$AD$11:$AD$17</definedName>
    <definedName name="A126266622C_Latest">Data4!$AD$17</definedName>
    <definedName name="A126266626L">Data4!$R$1:$R$10,Data4!$R$11:$R$17</definedName>
    <definedName name="A126266626L_Data">Data4!$R$11:$R$17</definedName>
    <definedName name="A126266626L_Latest">Data4!$R$17</definedName>
    <definedName name="A126266630C">Data4!$I$1:$I$10,Data4!$I$11:$I$17</definedName>
    <definedName name="A126266630C_Data">Data4!$I$11:$I$17</definedName>
    <definedName name="A126266630C_Latest">Data4!$I$17</definedName>
    <definedName name="A126266634L">Data4!$O$1:$O$10,Data4!$O$11:$O$17</definedName>
    <definedName name="A126266634L_Data">Data4!$O$11:$O$17</definedName>
    <definedName name="A126266634L_Latest">Data4!$O$17</definedName>
    <definedName name="A126266638W">Data4!$AJ$1:$AJ$10,Data4!$AJ$11:$AJ$17</definedName>
    <definedName name="A126266638W_Data">Data4!$AJ$11:$AJ$17</definedName>
    <definedName name="A126266638W_Latest">Data4!$AJ$17</definedName>
    <definedName name="A126266642L">Data4!$AA$1:$AA$10,Data4!$AA$11:$AA$17</definedName>
    <definedName name="A126266642L_Data">Data4!$AA$11:$AA$17</definedName>
    <definedName name="A126266642L_Latest">Data4!$AA$17</definedName>
    <definedName name="A126266646W">Data4!$AP$1:$AP$10,Data4!$AP$11:$AP$17</definedName>
    <definedName name="A126266646W_Data">Data4!$AP$11:$AP$17</definedName>
    <definedName name="A126266646W_Latest">Data4!$AP$17</definedName>
    <definedName name="A126266650L">Data4!$BB$1:$BB$10,Data4!$BB$11:$BB$17</definedName>
    <definedName name="A126266650L_Data">Data4!$BB$11:$BB$17</definedName>
    <definedName name="A126266650L_Latest">Data4!$BB$17</definedName>
    <definedName name="A126266654W">Data3!$IG$1:$IG$10,Data3!$IG$11:$IG$17</definedName>
    <definedName name="A126266654W_Data">Data3!$IG$11:$IG$17</definedName>
    <definedName name="A126266654W_Latest">Data3!$IG$17</definedName>
    <definedName name="A126266658F">Data4!$C$1:$C$10,Data4!$C$11:$C$17</definedName>
    <definedName name="A126266658F_Data">Data4!$C$11:$C$17</definedName>
    <definedName name="A126266658F_Latest">Data4!$C$17</definedName>
    <definedName name="A126266662W">Data4!$AG$1:$AG$10,Data4!$AG$11:$AG$17</definedName>
    <definedName name="A126266662W_Data">Data4!$AG$11:$AG$17</definedName>
    <definedName name="A126266662W_Latest">Data4!$AG$17</definedName>
    <definedName name="A126266666F">Data4!$AM$1:$AM$10,Data4!$AM$11:$AM$17</definedName>
    <definedName name="A126266666F_Data">Data4!$AM$11:$AM$17</definedName>
    <definedName name="A126266666F_Latest">Data4!$AM$17</definedName>
    <definedName name="A126266670W">Data4!$AS$1:$AS$10,Data4!$AS$11:$AS$17</definedName>
    <definedName name="A126266670W_Data">Data4!$AS$11:$AS$17</definedName>
    <definedName name="A126266670W_Latest">Data4!$AS$17</definedName>
    <definedName name="A126266674F">Data4!$AY$1:$AY$10,Data4!$AY$11:$AY$17</definedName>
    <definedName name="A126266674F_Data">Data4!$AY$11:$AY$17</definedName>
    <definedName name="A126266674F_Latest">Data4!$AY$17</definedName>
    <definedName name="A126266678R">Data3!$HO$1:$HO$10,Data3!$HO$11:$HO$17</definedName>
    <definedName name="A126266678R_Data">Data3!$HO$11:$HO$17</definedName>
    <definedName name="A126266678R_Latest">Data3!$HO$17</definedName>
    <definedName name="A126266682F">Data3!$HX$1:$HX$10,Data3!$HX$11:$HX$17</definedName>
    <definedName name="A126266682F_Data">Data3!$HX$11:$HX$17</definedName>
    <definedName name="A126266682F_Latest">Data3!$HX$17</definedName>
    <definedName name="A126266686R">Data3!$IA$1:$IA$10,Data3!$IA$11:$IA$17</definedName>
    <definedName name="A126266686R_Data">Data3!$IA$11:$IA$17</definedName>
    <definedName name="A126266686R_Latest">Data3!$IA$17</definedName>
    <definedName name="A126266690F">Data4!$L$1:$L$10,Data4!$L$11:$L$17</definedName>
    <definedName name="A126266690F_Data">Data4!$L$11:$L$17</definedName>
    <definedName name="A126266690F_Latest">Data4!$L$17</definedName>
    <definedName name="A126266694R">Data3!$HI$1:$HI$10,Data3!$HI$11:$HI$17</definedName>
    <definedName name="A126266694R_Data">Data3!$HI$11:$HI$17</definedName>
    <definedName name="A126266694R_Latest">Data3!$HI$17</definedName>
    <definedName name="A126266698X">Data4!$AV$1:$AV$10,Data4!$AV$11:$AV$17</definedName>
    <definedName name="A126266698X_Data">Data4!$AV$11:$AV$17</definedName>
    <definedName name="A126266698X_Latest">Data4!$AV$17</definedName>
    <definedName name="A126266702C">Data4!$BH$1:$BH$10,Data4!$BH$11:$BH$17</definedName>
    <definedName name="A126266702C_Data">Data4!$BH$11:$BH$17</definedName>
    <definedName name="A126266702C_Latest">Data4!$BH$17</definedName>
    <definedName name="A126266706L">Data4!$BK$1:$BK$10,Data4!$BK$11:$BK$17</definedName>
    <definedName name="A126266706L_Data">Data4!$BK$11:$BK$17</definedName>
    <definedName name="A126266706L_Latest">Data4!$BK$17</definedName>
    <definedName name="A126266710C">Data3!$ID$1:$ID$10,Data3!$ID$11:$ID$17</definedName>
    <definedName name="A126266710C_Data">Data3!$ID$11:$ID$17</definedName>
    <definedName name="A126266710C_Latest">Data3!$ID$17</definedName>
    <definedName name="A126266714L">Data3!$IM$1:$IM$10,Data3!$IM$11:$IM$17</definedName>
    <definedName name="A126266714L_Data">Data3!$IM$11:$IM$17</definedName>
    <definedName name="A126266714L_Latest">Data3!$IM$17</definedName>
    <definedName name="A126266718W">Data4!$U$1:$U$10,Data4!$U$11:$U$17</definedName>
    <definedName name="A126266718W_Data">Data4!$U$11:$U$17</definedName>
    <definedName name="A126266718W_Latest">Data4!$U$17</definedName>
    <definedName name="A126266722L">Data4!$X$1:$X$10,Data4!$X$11:$X$17</definedName>
    <definedName name="A126266722L_Data">Data4!$X$11:$X$17</definedName>
    <definedName name="A126266722L_Latest">Data4!$X$17</definedName>
    <definedName name="A126266726W">Data4!$BE$1:$BE$10,Data4!$BE$11:$BE$17</definedName>
    <definedName name="A126266726W_Data">Data4!$BE$11:$BE$17</definedName>
    <definedName name="A126266726W_Latest">Data4!$BE$17</definedName>
    <definedName name="A126266730L">Data3!$HL$1:$HL$10,Data3!$HL$11:$HL$17</definedName>
    <definedName name="A126266730L_Data">Data3!$HL$11:$HL$17</definedName>
    <definedName name="A126266730L_Latest">Data3!$HL$17</definedName>
    <definedName name="A126266734W">Data3!$HR$1:$HR$10,Data3!$HR$11:$HR$17</definedName>
    <definedName name="A126266734W_Data">Data3!$HR$11:$HR$17</definedName>
    <definedName name="A126266734W_Latest">Data3!$HR$17</definedName>
    <definedName name="A126266738F">Data3!$HU$1:$HU$10,Data3!$HU$11:$HU$17</definedName>
    <definedName name="A126266738F_Data">Data3!$HU$11:$HU$17</definedName>
    <definedName name="A126266738F_Latest">Data3!$HU$17</definedName>
    <definedName name="A126266742W">Data3!$IJ$1:$IJ$10,Data3!$IJ$11:$IJ$17</definedName>
    <definedName name="A126266742W_Data">Data3!$IJ$11:$IJ$17</definedName>
    <definedName name="A126266742W_Latest">Data3!$IJ$17</definedName>
    <definedName name="A126266746F">Data3!$IP$1:$IP$10,Data3!$IP$11:$IP$17</definedName>
    <definedName name="A126266746F_Data">Data3!$IP$11:$IP$17</definedName>
    <definedName name="A126266746F_Latest">Data3!$IP$17</definedName>
    <definedName name="A126266750W">Data4!$BN$1:$BN$10,Data4!$BN$11:$BN$17</definedName>
    <definedName name="A126266750W_Data">Data4!$BN$11:$BN$17</definedName>
    <definedName name="A126266750W_Latest">Data4!$BN$17</definedName>
    <definedName name="A126266754F">Data5!$BJ$1:$BJ$10,Data5!$BJ$11:$BJ$17</definedName>
    <definedName name="A126266754F_Data">Data5!$BJ$11:$BJ$17</definedName>
    <definedName name="A126266754F_Latest">Data5!$BJ$17</definedName>
    <definedName name="A126266758R">Data5!$CH$1:$CH$10,Data5!$CH$11:$CH$17</definedName>
    <definedName name="A126266758R_Data">Data5!$CH$11:$CH$17</definedName>
    <definedName name="A126266758R_Latest">Data5!$CH$17</definedName>
    <definedName name="A126266762F">Data5!$BV$1:$BV$10,Data5!$BV$11:$BV$17</definedName>
    <definedName name="A126266762F_Data">Data5!$BV$11:$BV$17</definedName>
    <definedName name="A126266762F_Latest">Data5!$BV$17</definedName>
    <definedName name="A126266766R">Data5!$BM$1:$BM$10,Data5!$BM$11:$BM$17</definedName>
    <definedName name="A126266766R_Data">Data5!$BM$11:$BM$17</definedName>
    <definedName name="A126266766R_Latest">Data5!$BM$17</definedName>
    <definedName name="A126266770F">Data5!$BS$1:$BS$10,Data5!$BS$11:$BS$17</definedName>
    <definedName name="A126266770F_Data">Data5!$BS$11:$BS$17</definedName>
    <definedName name="A126266770F_Latest">Data5!$BS$17</definedName>
    <definedName name="A126266774R">Data5!$CN$1:$CN$10,Data5!$CN$11:$CN$17</definedName>
    <definedName name="A126266774R_Data">Data5!$CN$11:$CN$17</definedName>
    <definedName name="A126266774R_Latest">Data5!$CN$17</definedName>
    <definedName name="A126266778X">Data5!$CE$1:$CE$10,Data5!$CE$11:$CE$17</definedName>
    <definedName name="A126266778X_Data">Data5!$CE$11:$CE$17</definedName>
    <definedName name="A126266778X_Latest">Data5!$CE$17</definedName>
    <definedName name="A126266782R">Data5!$CT$1:$CT$10,Data5!$CT$11:$CT$17</definedName>
    <definedName name="A126266782R_Data">Data5!$CT$11:$CT$17</definedName>
    <definedName name="A126266782R_Latest">Data5!$CT$17</definedName>
    <definedName name="A126266786X">Data5!$DF$1:$DF$10,Data5!$DF$11:$DF$17</definedName>
    <definedName name="A126266786X_Data">Data5!$DF$11:$DF$17</definedName>
    <definedName name="A126266786X_Latest">Data5!$DF$17</definedName>
    <definedName name="A126266790R">Data5!$AU$1:$AU$10,Data5!$AU$11:$AU$17</definedName>
    <definedName name="A126266790R_Data">Data5!$AU$11:$AU$17</definedName>
    <definedName name="A126266790R_Latest">Data5!$AU$17</definedName>
    <definedName name="A126266794X">Data5!$BG$1:$BG$10,Data5!$BG$11:$BG$17</definedName>
    <definedName name="A126266794X_Data">Data5!$BG$11:$BG$17</definedName>
    <definedName name="A126266794X_Latest">Data5!$BG$17</definedName>
    <definedName name="A126266798J">Data5!$CK$1:$CK$10,Data5!$CK$11:$CK$17</definedName>
    <definedName name="A126266798J_Data">Data5!$CK$11:$CK$17</definedName>
    <definedName name="A126266798J_Latest">Data5!$CK$17</definedName>
    <definedName name="A126266802L">Data5!$CQ$1:$CQ$10,Data5!$CQ$11:$CQ$17</definedName>
    <definedName name="A126266802L_Data">Data5!$CQ$11:$CQ$17</definedName>
    <definedName name="A126266802L_Latest">Data5!$CQ$17</definedName>
    <definedName name="A126266806W">Data5!$CW$1:$CW$10,Data5!$CW$11:$CW$17</definedName>
    <definedName name="A126266806W_Data">Data5!$CW$11:$CW$17</definedName>
    <definedName name="A126266806W_Latest">Data5!$CW$17</definedName>
    <definedName name="A126266810L">Data5!$DC$1:$DC$10,Data5!$DC$11:$DC$17</definedName>
    <definedName name="A126266810L_Data">Data5!$DC$11:$DC$17</definedName>
    <definedName name="A126266810L_Latest">Data5!$DC$17</definedName>
    <definedName name="A126266814W">Data5!$AC$1:$AC$10,Data5!$AC$11:$AC$17</definedName>
    <definedName name="A126266814W_Data">Data5!$AC$11:$AC$17</definedName>
    <definedName name="A126266814W_Latest">Data5!$AC$17</definedName>
    <definedName name="A126266818F">Data5!$AL$1:$AL$10,Data5!$AL$11:$AL$17</definedName>
    <definedName name="A126266818F_Data">Data5!$AL$11:$AL$17</definedName>
    <definedName name="A126266818F_Latest">Data5!$AL$17</definedName>
    <definedName name="A126266822W">Data5!$AO$1:$AO$10,Data5!$AO$11:$AO$17</definedName>
    <definedName name="A126266822W_Data">Data5!$AO$11:$AO$17</definedName>
    <definedName name="A126266822W_Latest">Data5!$AO$17</definedName>
    <definedName name="A126266826F">Data5!$BP$1:$BP$10,Data5!$BP$11:$BP$17</definedName>
    <definedName name="A126266826F_Data">Data5!$BP$11:$BP$17</definedName>
    <definedName name="A126266826F_Latest">Data5!$BP$17</definedName>
    <definedName name="A126266830W">Data5!$W$1:$W$10,Data5!$W$11:$W$17</definedName>
    <definedName name="A126266830W_Data">Data5!$W$11:$W$17</definedName>
    <definedName name="A126266830W_Latest">Data5!$W$17</definedName>
    <definedName name="A126266834F">Data5!$CZ$1:$CZ$10,Data5!$CZ$11:$CZ$17</definedName>
    <definedName name="A126266834F_Data">Data5!$CZ$11:$CZ$17</definedName>
    <definedName name="A126266834F_Latest">Data5!$CZ$17</definedName>
    <definedName name="A126266838R">Data5!$DL$1:$DL$10,Data5!$DL$11:$DL$17</definedName>
    <definedName name="A126266838R_Data">Data5!$DL$11:$DL$17</definedName>
    <definedName name="A126266838R_Latest">Data5!$DL$17</definedName>
    <definedName name="A126266842F">Data5!$DO$1:$DO$10,Data5!$DO$11:$DO$17</definedName>
    <definedName name="A126266842F_Data">Data5!$DO$11:$DO$17</definedName>
    <definedName name="A126266842F_Latest">Data5!$DO$17</definedName>
    <definedName name="A126266846R">Data5!$AR$1:$AR$10,Data5!$AR$11:$AR$17</definedName>
    <definedName name="A126266846R_Data">Data5!$AR$11:$AR$17</definedName>
    <definedName name="A126266846R_Latest">Data5!$AR$17</definedName>
    <definedName name="A126266850F">Data5!$BA$1:$BA$10,Data5!$BA$11:$BA$17</definedName>
    <definedName name="A126266850F_Data">Data5!$BA$11:$BA$17</definedName>
    <definedName name="A126266850F_Latest">Data5!$BA$17</definedName>
    <definedName name="A126266854R">Data5!$BY$1:$BY$10,Data5!$BY$11:$BY$17</definedName>
    <definedName name="A126266854R_Data">Data5!$BY$11:$BY$17</definedName>
    <definedName name="A126266854R_Latest">Data5!$BY$17</definedName>
    <definedName name="A126266858X">Data5!$CB$1:$CB$10,Data5!$CB$11:$CB$17</definedName>
    <definedName name="A126266858X_Data">Data5!$CB$11:$CB$17</definedName>
    <definedName name="A126266858X_Latest">Data5!$CB$17</definedName>
    <definedName name="A126266862R">Data5!$DI$1:$DI$10,Data5!$DI$11:$DI$17</definedName>
    <definedName name="A126266862R_Data">Data5!$DI$11:$DI$17</definedName>
    <definedName name="A126266862R_Latest">Data5!$DI$17</definedName>
    <definedName name="A126266866X">Data5!$Z$1:$Z$10,Data5!$Z$11:$Z$17</definedName>
    <definedName name="A126266866X_Data">Data5!$Z$11:$Z$17</definedName>
    <definedName name="A126266866X_Latest">Data5!$Z$17</definedName>
    <definedName name="A126266870R">Data5!$AF$1:$AF$10,Data5!$AF$11:$AF$17</definedName>
    <definedName name="A126266870R_Data">Data5!$AF$11:$AF$17</definedName>
    <definedName name="A126266870R_Latest">Data5!$AF$17</definedName>
    <definedName name="A126266874X">Data5!$AI$1:$AI$10,Data5!$AI$11:$AI$17</definedName>
    <definedName name="A126266874X_Data">Data5!$AI$11:$AI$17</definedName>
    <definedName name="A126266874X_Latest">Data5!$AI$17</definedName>
    <definedName name="A126266878J">Data5!$AX$1:$AX$10,Data5!$AX$11:$AX$17</definedName>
    <definedName name="A126266878J_Data">Data5!$AX$11:$AX$17</definedName>
    <definedName name="A126266878J_Latest">Data5!$AX$17</definedName>
    <definedName name="A126266882X">Data5!$BD$1:$BD$10,Data5!$BD$11:$BD$17</definedName>
    <definedName name="A126266882X_Data">Data5!$BD$11:$BD$17</definedName>
    <definedName name="A126266882X_Latest">Data5!$BD$17</definedName>
    <definedName name="A126266886J">Data5!$DR$1:$DR$10,Data5!$DR$11:$DR$17</definedName>
    <definedName name="A126266886J_Data">Data5!$DR$11:$DR$17</definedName>
    <definedName name="A126266886J_Latest">Data5!$DR$17</definedName>
    <definedName name="A126266890X">Data5!$FH$1:$FH$10,Data5!$FH$11:$FH$17</definedName>
    <definedName name="A126266890X_Data">Data5!$FH$11:$FH$17</definedName>
    <definedName name="A126266890X_Latest">Data5!$FH$17</definedName>
    <definedName name="A126266894J">Data5!$GF$1:$GF$10,Data5!$GF$11:$GF$17</definedName>
    <definedName name="A126266894J_Data">Data5!$GF$11:$GF$17</definedName>
    <definedName name="A126266894J_Latest">Data5!$GF$17</definedName>
    <definedName name="A126266898T">Data5!$FT$1:$FT$10,Data5!$FT$11:$FT$17</definedName>
    <definedName name="A126266898T_Data">Data5!$FT$11:$FT$17</definedName>
    <definedName name="A126266898T_Latest">Data5!$FT$17</definedName>
    <definedName name="A126266902W">Data5!$FK$1:$FK$10,Data5!$FK$11:$FK$17</definedName>
    <definedName name="A126266902W_Data">Data5!$FK$11:$FK$17</definedName>
    <definedName name="A126266902W_Latest">Data5!$FK$17</definedName>
    <definedName name="A126266906F">Data5!$FQ$1:$FQ$10,Data5!$FQ$11:$FQ$17</definedName>
    <definedName name="A126266906F_Data">Data5!$FQ$11:$FQ$17</definedName>
    <definedName name="A126266906F_Latest">Data5!$FQ$17</definedName>
    <definedName name="A126266910W">Data5!$GL$1:$GL$10,Data5!$GL$11:$GL$17</definedName>
    <definedName name="A126266910W_Data">Data5!$GL$11:$GL$17</definedName>
    <definedName name="A126266910W_Latest">Data5!$GL$17</definedName>
    <definedName name="A126266914F">Data5!$GC$1:$GC$10,Data5!$GC$11:$GC$17</definedName>
    <definedName name="A126266914F_Data">Data5!$GC$11:$GC$17</definedName>
    <definedName name="A126266914F_Latest">Data5!$GC$17</definedName>
    <definedName name="A126266918R">Data5!$GR$1:$GR$10,Data5!$GR$11:$GR$17</definedName>
    <definedName name="A126266918R_Data">Data5!$GR$11:$GR$17</definedName>
    <definedName name="A126266918R_Latest">Data5!$GR$17</definedName>
    <definedName name="A126266922F">Data5!$HD$1:$HD$10,Data5!$HD$11:$HD$17</definedName>
    <definedName name="A126266922F_Data">Data5!$HD$11:$HD$17</definedName>
    <definedName name="A126266922F_Latest">Data5!$HD$17</definedName>
    <definedName name="A126266926R">Data5!$ES$1:$ES$10,Data5!$ES$11:$ES$17</definedName>
    <definedName name="A126266926R_Data">Data5!$ES$11:$ES$17</definedName>
    <definedName name="A126266926R_Latest">Data5!$ES$17</definedName>
    <definedName name="A126266930F">Data5!$FE$1:$FE$10,Data5!$FE$11:$FE$17</definedName>
    <definedName name="A126266930F_Data">Data5!$FE$11:$FE$17</definedName>
    <definedName name="A126266930F_Latest">Data5!$FE$17</definedName>
    <definedName name="A126266934R">Data5!$GI$1:$GI$10,Data5!$GI$11:$GI$17</definedName>
    <definedName name="A126266934R_Data">Data5!$GI$11:$GI$17</definedName>
    <definedName name="A126266934R_Latest">Data5!$GI$17</definedName>
    <definedName name="A126266938X">Data5!$GO$1:$GO$10,Data5!$GO$11:$GO$17</definedName>
    <definedName name="A126266938X_Data">Data5!$GO$11:$GO$17</definedName>
    <definedName name="A126266938X_Latest">Data5!$GO$17</definedName>
    <definedName name="A126266942R">Data5!$GU$1:$GU$10,Data5!$GU$11:$GU$17</definedName>
    <definedName name="A126266942R_Data">Data5!$GU$11:$GU$17</definedName>
    <definedName name="A126266942R_Latest">Data5!$GU$17</definedName>
    <definedName name="A126266946X">Data5!$HA$1:$HA$10,Data5!$HA$11:$HA$17</definedName>
    <definedName name="A126266946X_Data">Data5!$HA$11:$HA$17</definedName>
    <definedName name="A126266946X_Latest">Data5!$HA$17</definedName>
    <definedName name="A126266950R">Data5!$EA$1:$EA$10,Data5!$EA$11:$EA$17</definedName>
    <definedName name="A126266950R_Data">Data5!$EA$11:$EA$17</definedName>
    <definedName name="A126266950R_Latest">Data5!$EA$17</definedName>
    <definedName name="A126266954X">Data5!$EJ$1:$EJ$10,Data5!$EJ$11:$EJ$17</definedName>
    <definedName name="A126266954X_Data">Data5!$EJ$11:$EJ$17</definedName>
    <definedName name="A126266954X_Latest">Data5!$EJ$17</definedName>
    <definedName name="A126266958J">Data5!$EM$1:$EM$10,Data5!$EM$11:$EM$17</definedName>
    <definedName name="A126266958J_Data">Data5!$EM$11:$EM$17</definedName>
    <definedName name="A126266958J_Latest">Data5!$EM$17</definedName>
    <definedName name="A126266962X">Data5!$FN$1:$FN$10,Data5!$FN$11:$FN$17</definedName>
    <definedName name="A126266962X_Data">Data5!$FN$11:$FN$17</definedName>
    <definedName name="A126266962X_Latest">Data5!$FN$17</definedName>
    <definedName name="A126266966J">Data5!$DU$1:$DU$10,Data5!$DU$11:$DU$17</definedName>
    <definedName name="A126266966J_Data">Data5!$DU$11:$DU$17</definedName>
    <definedName name="A126266966J_Latest">Data5!$DU$17</definedName>
    <definedName name="A126266970X">Data5!$GX$1:$GX$10,Data5!$GX$11:$GX$17</definedName>
    <definedName name="A126266970X_Data">Data5!$GX$11:$GX$17</definedName>
    <definedName name="A126266970X_Latest">Data5!$GX$17</definedName>
    <definedName name="A126266974J">Data5!$HJ$1:$HJ$10,Data5!$HJ$11:$HJ$17</definedName>
    <definedName name="A126266974J_Data">Data5!$HJ$11:$HJ$17</definedName>
    <definedName name="A126266974J_Latest">Data5!$HJ$17</definedName>
    <definedName name="A126266978T">Data5!$HM$1:$HM$10,Data5!$HM$11:$HM$17</definedName>
    <definedName name="A126266978T_Data">Data5!$HM$11:$HM$17</definedName>
    <definedName name="A126266978T_Latest">Data5!$HM$17</definedName>
    <definedName name="A126266982J">Data5!$EP$1:$EP$10,Data5!$EP$11:$EP$17</definedName>
    <definedName name="A126266982J_Data">Data5!$EP$11:$EP$17</definedName>
    <definedName name="A126266982J_Latest">Data5!$EP$17</definedName>
    <definedName name="A126266986T">Data5!$EY$1:$EY$10,Data5!$EY$11:$EY$17</definedName>
    <definedName name="A126266986T_Data">Data5!$EY$11:$EY$17</definedName>
    <definedName name="A126266986T_Latest">Data5!$EY$17</definedName>
    <definedName name="A126266990J">Data5!$FW$1:$FW$10,Data5!$FW$11:$FW$17</definedName>
    <definedName name="A126266990J_Data">Data5!$FW$11:$FW$17</definedName>
    <definedName name="A126266990J_Latest">Data5!$FW$17</definedName>
    <definedName name="A126266994T">Data5!$FZ$1:$FZ$10,Data5!$FZ$11:$FZ$17</definedName>
    <definedName name="A126266994T_Data">Data5!$FZ$11:$FZ$17</definedName>
    <definedName name="A126266994T_Latest">Data5!$FZ$17</definedName>
    <definedName name="A126266998A">Data5!$HG$1:$HG$10,Data5!$HG$11:$HG$17</definedName>
    <definedName name="A126266998A_Data">Data5!$HG$11:$HG$17</definedName>
    <definedName name="A126266998A_Latest">Data5!$HG$17</definedName>
    <definedName name="A126267002J">Data5!$DX$1:$DX$10,Data5!$DX$11:$DX$17</definedName>
    <definedName name="A126267002J_Data">Data5!$DX$11:$DX$17</definedName>
    <definedName name="A126267002J_Latest">Data5!$DX$17</definedName>
    <definedName name="A126267006T">Data5!$ED$1:$ED$10,Data5!$ED$11:$ED$17</definedName>
    <definedName name="A126267006T_Data">Data5!$ED$11:$ED$17</definedName>
    <definedName name="A126267006T_Latest">Data5!$ED$17</definedName>
    <definedName name="A126267010J">Data5!$EG$1:$EG$10,Data5!$EG$11:$EG$17</definedName>
    <definedName name="A126267010J_Data">Data5!$EG$11:$EG$17</definedName>
    <definedName name="A126267010J_Latest">Data5!$EG$17</definedName>
    <definedName name="A126267014T">Data5!$EV$1:$EV$10,Data5!$EV$11:$EV$17</definedName>
    <definedName name="A126267014T_Data">Data5!$EV$11:$EV$17</definedName>
    <definedName name="A126267014T_Latest">Data5!$EV$17</definedName>
    <definedName name="A126267018A">Data5!$FB$1:$FB$10,Data5!$FB$11:$FB$17</definedName>
    <definedName name="A126267018A_Data">Data5!$FB$11:$FB$17</definedName>
    <definedName name="A126267018A_Latest">Data5!$FB$17</definedName>
    <definedName name="A126267022T">Data5!$HP$1:$HP$10,Data5!$HP$11:$HP$17</definedName>
    <definedName name="A126267022T_Data">Data5!$HP$11:$HP$17</definedName>
    <definedName name="A126267022T_Latest">Data5!$HP$17</definedName>
    <definedName name="A126267026A">Data6!$P$1:$P$10,Data6!$P$11:$P$17</definedName>
    <definedName name="A126267026A_Data">Data6!$P$11:$P$17</definedName>
    <definedName name="A126267026A_Latest">Data6!$P$17</definedName>
    <definedName name="A126267030T">Data6!$AN$1:$AN$10,Data6!$AN$11:$AN$17</definedName>
    <definedName name="A126267030T_Data">Data6!$AN$11:$AN$17</definedName>
    <definedName name="A126267030T_Latest">Data6!$AN$17</definedName>
    <definedName name="A126267034A">Data6!$AB$1:$AB$10,Data6!$AB$11:$AB$17</definedName>
    <definedName name="A126267034A_Data">Data6!$AB$11:$AB$17</definedName>
    <definedName name="A126267034A_Latest">Data6!$AB$17</definedName>
    <definedName name="A126267038K">Data6!$S$1:$S$10,Data6!$S$11:$S$17</definedName>
    <definedName name="A126267038K_Data">Data6!$S$11:$S$17</definedName>
    <definedName name="A126267038K_Latest">Data6!$S$17</definedName>
    <definedName name="A126267042A">Data6!$Y$1:$Y$10,Data6!$Y$11:$Y$17</definedName>
    <definedName name="A126267042A_Data">Data6!$Y$11:$Y$17</definedName>
    <definedName name="A126267042A_Latest">Data6!$Y$17</definedName>
    <definedName name="A126267046K">Data6!$AT$1:$AT$10,Data6!$AT$11:$AT$17</definedName>
    <definedName name="A126267046K_Data">Data6!$AT$11:$AT$17</definedName>
    <definedName name="A126267046K_Latest">Data6!$AT$17</definedName>
    <definedName name="A126267050A">Data6!$AK$1:$AK$10,Data6!$AK$11:$AK$17</definedName>
    <definedName name="A126267050A_Data">Data6!$AK$11:$AK$17</definedName>
    <definedName name="A126267050A_Latest">Data6!$AK$17</definedName>
    <definedName name="A126267054K">Data6!$AZ$1:$AZ$10,Data6!$AZ$11:$AZ$17</definedName>
    <definedName name="A126267054K_Data">Data6!$AZ$11:$AZ$17</definedName>
    <definedName name="A126267054K_Latest">Data6!$AZ$17</definedName>
    <definedName name="A126267058V">Data6!$BL$1:$BL$10,Data6!$BL$11:$BL$17</definedName>
    <definedName name="A126267058V_Data">Data6!$BL$11:$BL$17</definedName>
    <definedName name="A126267058V_Latest">Data6!$BL$17</definedName>
    <definedName name="A126267062K">Data5!$IQ$1:$IQ$10,Data5!$IQ$11:$IQ$17</definedName>
    <definedName name="A126267062K_Data">Data5!$IQ$11:$IQ$17</definedName>
    <definedName name="A126267062K_Latest">Data5!$IQ$17</definedName>
    <definedName name="A126267066V">Data6!$M$1:$M$10,Data6!$M$11:$M$17</definedName>
    <definedName name="A126267066V_Data">Data6!$M$11:$M$17</definedName>
    <definedName name="A126267066V_Latest">Data6!$M$17</definedName>
    <definedName name="A126267070K">Data6!$AQ$1:$AQ$10,Data6!$AQ$11:$AQ$17</definedName>
    <definedName name="A126267070K_Data">Data6!$AQ$11:$AQ$17</definedName>
    <definedName name="A126267070K_Latest">Data6!$AQ$17</definedName>
    <definedName name="A126267074V">Data6!$AW$1:$AW$10,Data6!$AW$11:$AW$17</definedName>
    <definedName name="A126267074V_Data">Data6!$AW$11:$AW$17</definedName>
    <definedName name="A126267074V_Latest">Data6!$AW$17</definedName>
    <definedName name="A126267078C">Data6!$BC$1:$BC$10,Data6!$BC$11:$BC$17</definedName>
    <definedName name="A126267078C_Data">Data6!$BC$11:$BC$17</definedName>
    <definedName name="A126267078C_Latest">Data6!$BC$17</definedName>
    <definedName name="A126267082V">Data6!$BI$1:$BI$10,Data6!$BI$11:$BI$17</definedName>
    <definedName name="A126267082V_Data">Data6!$BI$11:$BI$17</definedName>
    <definedName name="A126267082V_Latest">Data6!$BI$17</definedName>
    <definedName name="A126267086C">Data5!$HY$1:$HY$10,Data5!$HY$11:$HY$17</definedName>
    <definedName name="A126267086C_Data">Data5!$HY$11:$HY$17</definedName>
    <definedName name="A126267086C_Latest">Data5!$HY$17</definedName>
    <definedName name="A126267090V">Data5!$IH$1:$IH$10,Data5!$IH$11:$IH$17</definedName>
    <definedName name="A126267090V_Data">Data5!$IH$11:$IH$17</definedName>
    <definedName name="A126267090V_Latest">Data5!$IH$17</definedName>
    <definedName name="A126267094C">Data5!$IK$1:$IK$10,Data5!$IK$11:$IK$17</definedName>
    <definedName name="A126267094C_Data">Data5!$IK$11:$IK$17</definedName>
    <definedName name="A126267094C_Latest">Data5!$IK$17</definedName>
    <definedName name="A126267098L">Data6!$V$1:$V$10,Data6!$V$11:$V$17</definedName>
    <definedName name="A126267098L_Data">Data6!$V$11:$V$17</definedName>
    <definedName name="A126267098L_Latest">Data6!$V$17</definedName>
    <definedName name="A126267102T">Data5!$HS$1:$HS$10,Data5!$HS$11:$HS$17</definedName>
    <definedName name="A126267102T_Data">Data5!$HS$11:$HS$17</definedName>
    <definedName name="A126267102T_Latest">Data5!$HS$17</definedName>
    <definedName name="A126267106A">Data6!$BF$1:$BF$10,Data6!$BF$11:$BF$17</definedName>
    <definedName name="A126267106A_Data">Data6!$BF$11:$BF$17</definedName>
    <definedName name="A126267106A_Latest">Data6!$BF$17</definedName>
    <definedName name="A126267110T">Data6!$BR$1:$BR$10,Data6!$BR$11:$BR$17</definedName>
    <definedName name="A126267110T_Data">Data6!$BR$11:$BR$17</definedName>
    <definedName name="A126267110T_Latest">Data6!$BR$17</definedName>
    <definedName name="A126267114A">Data6!$BU$1:$BU$10,Data6!$BU$11:$BU$17</definedName>
    <definedName name="A126267114A_Data">Data6!$BU$11:$BU$17</definedName>
    <definedName name="A126267114A_Latest">Data6!$BU$17</definedName>
    <definedName name="A126267118K">Data5!$IN$1:$IN$10,Data5!$IN$11:$IN$17</definedName>
    <definedName name="A126267118K_Data">Data5!$IN$11:$IN$17</definedName>
    <definedName name="A126267118K_Latest">Data5!$IN$17</definedName>
    <definedName name="A126267122A">Data6!$G$1:$G$10,Data6!$G$11:$G$17</definedName>
    <definedName name="A126267122A_Data">Data6!$G$11:$G$17</definedName>
    <definedName name="A126267122A_Latest">Data6!$G$17</definedName>
    <definedName name="A126267126K">Data6!$AE$1:$AE$10,Data6!$AE$11:$AE$17</definedName>
    <definedName name="A126267126K_Data">Data6!$AE$11:$AE$17</definedName>
    <definedName name="A126267126K_Latest">Data6!$AE$17</definedName>
    <definedName name="A126267130A">Data6!$AH$1:$AH$10,Data6!$AH$11:$AH$17</definedName>
    <definedName name="A126267130A_Data">Data6!$AH$11:$AH$17</definedName>
    <definedName name="A126267130A_Latest">Data6!$AH$17</definedName>
    <definedName name="A126267134K">Data6!$BO$1:$BO$10,Data6!$BO$11:$BO$17</definedName>
    <definedName name="A126267134K_Data">Data6!$BO$11:$BO$17</definedName>
    <definedName name="A126267134K_Latest">Data6!$BO$17</definedName>
    <definedName name="A126267138V">Data5!$HV$1:$HV$10,Data5!$HV$11:$HV$17</definedName>
    <definedName name="A126267138V_Data">Data5!$HV$11:$HV$17</definedName>
    <definedName name="A126267138V_Latest">Data5!$HV$17</definedName>
    <definedName name="A126267142K">Data5!$IB$1:$IB$10,Data5!$IB$11:$IB$17</definedName>
    <definedName name="A126267142K_Data">Data5!$IB$11:$IB$17</definedName>
    <definedName name="A126267142K_Latest">Data5!$IB$17</definedName>
    <definedName name="A126267146V">Data5!$IE$1:$IE$10,Data5!$IE$11:$IE$17</definedName>
    <definedName name="A126267146V_Data">Data5!$IE$11:$IE$17</definedName>
    <definedName name="A126267146V_Latest">Data5!$IE$17</definedName>
    <definedName name="A126267150K">Data6!$D$1:$D$10,Data6!$D$11:$D$17</definedName>
    <definedName name="A126267150K_Data">Data6!$D$11:$D$17</definedName>
    <definedName name="A126267150K_Latest">Data6!$D$17</definedName>
    <definedName name="A126267154V">Data6!$J$1:$J$10,Data6!$J$11:$J$17</definedName>
    <definedName name="A126267154V_Data">Data6!$J$11:$J$17</definedName>
    <definedName name="A126267154V_Latest">Data6!$J$17</definedName>
    <definedName name="A126267158C">Data6!$BX$1:$BX$10,Data6!$BX$11:$BX$17</definedName>
    <definedName name="A126267158C_Data">Data6!$BX$11:$BX$17</definedName>
    <definedName name="A126267158C_Latest">Data6!$BX$17</definedName>
    <definedName name="A126267162V">Data3!$EX$1:$EX$10,Data3!$EX$11:$EX$17</definedName>
    <definedName name="A126267162V_Data">Data3!$EX$11:$EX$17</definedName>
    <definedName name="A126267162V_Latest">Data3!$EX$17</definedName>
    <definedName name="A126267166C">Data3!$FV$1:$FV$10,Data3!$FV$11:$FV$17</definedName>
    <definedName name="A126267166C_Data">Data3!$FV$11:$FV$17</definedName>
    <definedName name="A126267166C_Latest">Data3!$FV$17</definedName>
    <definedName name="A126267170V">Data3!$FJ$1:$FJ$10,Data3!$FJ$11:$FJ$17</definedName>
    <definedName name="A126267170V_Data">Data3!$FJ$11:$FJ$17</definedName>
    <definedName name="A126267170V_Latest">Data3!$FJ$17</definedName>
    <definedName name="A126267174C">Data3!$FA$1:$FA$10,Data3!$FA$11:$FA$17</definedName>
    <definedName name="A126267174C_Data">Data3!$FA$11:$FA$17</definedName>
    <definedName name="A126267174C_Latest">Data3!$FA$17</definedName>
    <definedName name="A126267178L">Data3!$FG$1:$FG$10,Data3!$FG$11:$FG$17</definedName>
    <definedName name="A126267178L_Data">Data3!$FG$11:$FG$17</definedName>
    <definedName name="A126267178L_Latest">Data3!$FG$17</definedName>
    <definedName name="A126267182C">Data3!$GB$1:$GB$10,Data3!$GB$11:$GB$17</definedName>
    <definedName name="A126267182C_Data">Data3!$GB$11:$GB$17</definedName>
    <definedName name="A126267182C_Latest">Data3!$GB$17</definedName>
    <definedName name="A126267186L">Data3!$FS$1:$FS$10,Data3!$FS$11:$FS$17</definedName>
    <definedName name="A126267186L_Data">Data3!$FS$11:$FS$17</definedName>
    <definedName name="A126267186L_Latest">Data3!$FS$17</definedName>
    <definedName name="A126267190C">Data3!$GH$1:$GH$10,Data3!$GH$11:$GH$17</definedName>
    <definedName name="A126267190C_Data">Data3!$GH$11:$GH$17</definedName>
    <definedName name="A126267190C_Latest">Data3!$GH$17</definedName>
    <definedName name="A126267194L">Data3!$GT$1:$GT$10,Data3!$GT$11:$GT$17</definedName>
    <definedName name="A126267194L_Data">Data3!$GT$11:$GT$17</definedName>
    <definedName name="A126267194L_Latest">Data3!$GT$17</definedName>
    <definedName name="A126267198W">Data3!$EI$1:$EI$10,Data3!$EI$11:$EI$17</definedName>
    <definedName name="A126267198W_Data">Data3!$EI$11:$EI$17</definedName>
    <definedName name="A126267198W_Latest">Data3!$EI$17</definedName>
    <definedName name="A126267202A">Data3!$EU$1:$EU$10,Data3!$EU$11:$EU$17</definedName>
    <definedName name="A126267202A_Data">Data3!$EU$11:$EU$17</definedName>
    <definedName name="A126267202A_Latest">Data3!$EU$17</definedName>
    <definedName name="A126267206K">Data3!$FY$1:$FY$10,Data3!$FY$11:$FY$17</definedName>
    <definedName name="A126267206K_Data">Data3!$FY$11:$FY$17</definedName>
    <definedName name="A126267206K_Latest">Data3!$FY$17</definedName>
    <definedName name="A126267210A">Data3!$GE$1:$GE$10,Data3!$GE$11:$GE$17</definedName>
    <definedName name="A126267210A_Data">Data3!$GE$11:$GE$17</definedName>
    <definedName name="A126267210A_Latest">Data3!$GE$17</definedName>
    <definedName name="A126267214K">Data3!$GK$1:$GK$10,Data3!$GK$11:$GK$17</definedName>
    <definedName name="A126267214K_Data">Data3!$GK$11:$GK$17</definedName>
    <definedName name="A126267214K_Latest">Data3!$GK$17</definedName>
    <definedName name="A126267218V">Data3!$GQ$1:$GQ$10,Data3!$GQ$11:$GQ$17</definedName>
    <definedName name="A126267218V_Data">Data3!$GQ$11:$GQ$17</definedName>
    <definedName name="A126267218V_Latest">Data3!$GQ$17</definedName>
    <definedName name="A126267222K">Data3!$DQ$1:$DQ$10,Data3!$DQ$11:$DQ$17</definedName>
    <definedName name="A126267222K_Data">Data3!$DQ$11:$DQ$17</definedName>
    <definedName name="A126267222K_Latest">Data3!$DQ$17</definedName>
    <definedName name="A126267226V">Data3!$DZ$1:$DZ$10,Data3!$DZ$11:$DZ$17</definedName>
    <definedName name="A126267226V_Data">Data3!$DZ$11:$DZ$17</definedName>
    <definedName name="A126267226V_Latest">Data3!$DZ$17</definedName>
    <definedName name="A126267230K">Data3!$EC$1:$EC$10,Data3!$EC$11:$EC$17</definedName>
    <definedName name="A126267230K_Data">Data3!$EC$11:$EC$17</definedName>
    <definedName name="A126267230K_Latest">Data3!$EC$17</definedName>
    <definedName name="A126267234V">Data3!$FD$1:$FD$10,Data3!$FD$11:$FD$17</definedName>
    <definedName name="A126267234V_Data">Data3!$FD$11:$FD$17</definedName>
    <definedName name="A126267234V_Latest">Data3!$FD$17</definedName>
    <definedName name="A126267238C">Data3!$DK$1:$DK$10,Data3!$DK$11:$DK$17</definedName>
    <definedName name="A126267238C_Data">Data3!$DK$11:$DK$17</definedName>
    <definedName name="A126267238C_Latest">Data3!$DK$17</definedName>
    <definedName name="A126267242V">Data3!$GN$1:$GN$10,Data3!$GN$11:$GN$17</definedName>
    <definedName name="A126267242V_Data">Data3!$GN$11:$GN$17</definedName>
    <definedName name="A126267242V_Latest">Data3!$GN$17</definedName>
    <definedName name="A126267246C">Data3!$GZ$1:$GZ$10,Data3!$GZ$11:$GZ$17</definedName>
    <definedName name="A126267246C_Data">Data3!$GZ$11:$GZ$17</definedName>
    <definedName name="A126267246C_Latest">Data3!$GZ$17</definedName>
    <definedName name="A126267250V">Data3!$HC$1:$HC$10,Data3!$HC$11:$HC$17</definedName>
    <definedName name="A126267250V_Data">Data3!$HC$11:$HC$17</definedName>
    <definedName name="A126267250V_Latest">Data3!$HC$17</definedName>
    <definedName name="A126267254C">Data3!$EF$1:$EF$10,Data3!$EF$11:$EF$17</definedName>
    <definedName name="A126267254C_Data">Data3!$EF$11:$EF$17</definedName>
    <definedName name="A126267254C_Latest">Data3!$EF$17</definedName>
    <definedName name="A126267258L">Data3!$EO$1:$EO$10,Data3!$EO$11:$EO$17</definedName>
    <definedName name="A126267258L_Data">Data3!$EO$11:$EO$17</definedName>
    <definedName name="A126267258L_Latest">Data3!$EO$17</definedName>
    <definedName name="A126267262C">Data3!$FM$1:$FM$10,Data3!$FM$11:$FM$17</definedName>
    <definedName name="A126267262C_Data">Data3!$FM$11:$FM$17</definedName>
    <definedName name="A126267262C_Latest">Data3!$FM$17</definedName>
    <definedName name="A126267266L">Data3!$FP$1:$FP$10,Data3!$FP$11:$FP$17</definedName>
    <definedName name="A126267266L_Data">Data3!$FP$11:$FP$17</definedName>
    <definedName name="A126267266L_Latest">Data3!$FP$17</definedName>
    <definedName name="A126267270C">Data3!$GW$1:$GW$10,Data3!$GW$11:$GW$17</definedName>
    <definedName name="A126267270C_Data">Data3!$GW$11:$GW$17</definedName>
    <definedName name="A126267270C_Latest">Data3!$GW$17</definedName>
    <definedName name="A126267274L">Data3!$DN$1:$DN$10,Data3!$DN$11:$DN$17</definedName>
    <definedName name="A126267274L_Data">Data3!$DN$11:$DN$17</definedName>
    <definedName name="A126267274L_Latest">Data3!$DN$17</definedName>
    <definedName name="A126267278W">Data3!$DT$1:$DT$10,Data3!$DT$11:$DT$17</definedName>
    <definedName name="A126267278W_Data">Data3!$DT$11:$DT$17</definedName>
    <definedName name="A126267278W_Latest">Data3!$DT$17</definedName>
    <definedName name="A126267282L">Data3!$DW$1:$DW$10,Data3!$DW$11:$DW$17</definedName>
    <definedName name="A126267282L_Data">Data3!$DW$11:$DW$17</definedName>
    <definedName name="A126267282L_Latest">Data3!$DW$17</definedName>
    <definedName name="A126267286W">Data3!$EL$1:$EL$10,Data3!$EL$11:$EL$17</definedName>
    <definedName name="A126267286W_Data">Data3!$EL$11:$EL$17</definedName>
    <definedName name="A126267286W_Latest">Data3!$EL$17</definedName>
    <definedName name="A126267290L">Data3!$ER$1:$ER$10,Data3!$ER$11:$ER$17</definedName>
    <definedName name="A126267290L_Data">Data3!$ER$11:$ER$17</definedName>
    <definedName name="A126267290L_Latest">Data3!$ER$17</definedName>
    <definedName name="A126267294W">Data3!$HF$1:$HF$10,Data3!$HF$11:$HF$17</definedName>
    <definedName name="A126267294W_Data">Data3!$HF$11:$HF$17</definedName>
    <definedName name="A126267294W_Latest">Data3!$HF$17</definedName>
    <definedName name="A126267298F">Data4!$DD$1:$DD$10,Data4!$DD$11:$DD$17</definedName>
    <definedName name="A126267298F_Data">Data4!$DD$11:$DD$17</definedName>
    <definedName name="A126267298F_Latest">Data4!$DD$17</definedName>
    <definedName name="A126267302K">Data4!$EB$1:$EB$10,Data4!$EB$11:$EB$17</definedName>
    <definedName name="A126267302K_Data">Data4!$EB$11:$EB$17</definedName>
    <definedName name="A126267302K_Latest">Data4!$EB$17</definedName>
    <definedName name="A126267306V">Data4!$DP$1:$DP$10,Data4!$DP$11:$DP$17</definedName>
    <definedName name="A126267306V_Data">Data4!$DP$11:$DP$17</definedName>
    <definedName name="A126267306V_Latest">Data4!$DP$17</definedName>
    <definedName name="A126267310K">Data4!$DG$1:$DG$10,Data4!$DG$11:$DG$17</definedName>
    <definedName name="A126267310K_Data">Data4!$DG$11:$DG$17</definedName>
    <definedName name="A126267310K_Latest">Data4!$DG$17</definedName>
    <definedName name="A126267314V">Data4!$DM$1:$DM$10,Data4!$DM$11:$DM$17</definedName>
    <definedName name="A126267314V_Data">Data4!$DM$11:$DM$17</definedName>
    <definedName name="A126267314V_Latest">Data4!$DM$17</definedName>
    <definedName name="A126267318C">Data4!$EH$1:$EH$10,Data4!$EH$11:$EH$17</definedName>
    <definedName name="A126267318C_Data">Data4!$EH$11:$EH$17</definedName>
    <definedName name="A126267318C_Latest">Data4!$EH$17</definedName>
    <definedName name="A126267322V">Data4!$DY$1:$DY$10,Data4!$DY$11:$DY$17</definedName>
    <definedName name="A126267322V_Data">Data4!$DY$11:$DY$17</definedName>
    <definedName name="A126267322V_Latest">Data4!$DY$17</definedName>
    <definedName name="A126267326C">Data4!$EN$1:$EN$10,Data4!$EN$11:$EN$17</definedName>
    <definedName name="A126267326C_Data">Data4!$EN$11:$EN$17</definedName>
    <definedName name="A126267326C_Latest">Data4!$EN$17</definedName>
    <definedName name="A126267330V">Data4!$EZ$1:$EZ$10,Data4!$EZ$11:$EZ$17</definedName>
    <definedName name="A126267330V_Data">Data4!$EZ$11:$EZ$17</definedName>
    <definedName name="A126267330V_Latest">Data4!$EZ$17</definedName>
    <definedName name="A126267334C">Data4!$CO$1:$CO$10,Data4!$CO$11:$CO$17</definedName>
    <definedName name="A126267334C_Data">Data4!$CO$11:$CO$17</definedName>
    <definedName name="A126267334C_Latest">Data4!$CO$17</definedName>
    <definedName name="A126267338L">Data4!$DA$1:$DA$10,Data4!$DA$11:$DA$17</definedName>
    <definedName name="A126267338L_Data">Data4!$DA$11:$DA$17</definedName>
    <definedName name="A126267338L_Latest">Data4!$DA$17</definedName>
    <definedName name="A126267342C">Data4!$EE$1:$EE$10,Data4!$EE$11:$EE$17</definedName>
    <definedName name="A126267342C_Data">Data4!$EE$11:$EE$17</definedName>
    <definedName name="A126267342C_Latest">Data4!$EE$17</definedName>
    <definedName name="A126267346L">Data4!$EK$1:$EK$10,Data4!$EK$11:$EK$17</definedName>
    <definedName name="A126267346L_Data">Data4!$EK$11:$EK$17</definedName>
    <definedName name="A126267346L_Latest">Data4!$EK$17</definedName>
    <definedName name="A126267350C">Data4!$EQ$1:$EQ$10,Data4!$EQ$11:$EQ$17</definedName>
    <definedName name="A126267350C_Data">Data4!$EQ$11:$EQ$17</definedName>
    <definedName name="A126267350C_Latest">Data4!$EQ$17</definedName>
    <definedName name="A126267354L">Data4!$EW$1:$EW$10,Data4!$EW$11:$EW$17</definedName>
    <definedName name="A126267354L_Data">Data4!$EW$11:$EW$17</definedName>
    <definedName name="A126267354L_Latest">Data4!$EW$17</definedName>
    <definedName name="A126267358W">Data4!$BW$1:$BW$10,Data4!$BW$11:$BW$17</definedName>
    <definedName name="A126267358W_Data">Data4!$BW$11:$BW$17</definedName>
    <definedName name="A126267358W_Latest">Data4!$BW$17</definedName>
    <definedName name="A126267362L">Data4!$CF$1:$CF$10,Data4!$CF$11:$CF$17</definedName>
    <definedName name="A126267362L_Data">Data4!$CF$11:$CF$17</definedName>
    <definedName name="A126267362L_Latest">Data4!$CF$17</definedName>
    <definedName name="A126267366W">Data4!$CI$1:$CI$10,Data4!$CI$11:$CI$17</definedName>
    <definedName name="A126267366W_Data">Data4!$CI$11:$CI$17</definedName>
    <definedName name="A126267366W_Latest">Data4!$CI$17</definedName>
    <definedName name="A126267370L">Data4!$DJ$1:$DJ$10,Data4!$DJ$11:$DJ$17</definedName>
    <definedName name="A126267370L_Data">Data4!$DJ$11:$DJ$17</definedName>
    <definedName name="A126267370L_Latest">Data4!$DJ$17</definedName>
    <definedName name="A126267374W">Data4!$BQ$1:$BQ$10,Data4!$BQ$11:$BQ$17</definedName>
    <definedName name="A126267374W_Data">Data4!$BQ$11:$BQ$17</definedName>
    <definedName name="A126267374W_Latest">Data4!$BQ$17</definedName>
    <definedName name="A126267378F">Data4!$ET$1:$ET$10,Data4!$ET$11:$ET$17</definedName>
    <definedName name="A126267378F_Data">Data4!$ET$11:$ET$17</definedName>
    <definedName name="A126267378F_Latest">Data4!$ET$17</definedName>
    <definedName name="A126267382W">Data4!$FF$1:$FF$10,Data4!$FF$11:$FF$17</definedName>
    <definedName name="A126267382W_Data">Data4!$FF$11:$FF$17</definedName>
    <definedName name="A126267382W_Latest">Data4!$FF$17</definedName>
    <definedName name="A126267386F">Data4!$FI$1:$FI$10,Data4!$FI$11:$FI$17</definedName>
    <definedName name="A126267386F_Data">Data4!$FI$11:$FI$17</definedName>
    <definedName name="A126267386F_Latest">Data4!$FI$17</definedName>
    <definedName name="A126267390W">Data4!$CL$1:$CL$10,Data4!$CL$11:$CL$17</definedName>
    <definedName name="A126267390W_Data">Data4!$CL$11:$CL$17</definedName>
    <definedName name="A126267390W_Latest">Data4!$CL$17</definedName>
    <definedName name="A126267394F">Data4!$CU$1:$CU$10,Data4!$CU$11:$CU$17</definedName>
    <definedName name="A126267394F_Data">Data4!$CU$11:$CU$17</definedName>
    <definedName name="A126267394F_Latest">Data4!$CU$17</definedName>
    <definedName name="A126267398R">Data4!$DS$1:$DS$10,Data4!$DS$11:$DS$17</definedName>
    <definedName name="A126267398R_Data">Data4!$DS$11:$DS$17</definedName>
    <definedName name="A126267398R_Latest">Data4!$DS$17</definedName>
    <definedName name="A126267402V">Data4!$DV$1:$DV$10,Data4!$DV$11:$DV$17</definedName>
    <definedName name="A126267402V_Data">Data4!$DV$11:$DV$17</definedName>
    <definedName name="A126267402V_Latest">Data4!$DV$17</definedName>
    <definedName name="A126267406C">Data4!$FC$1:$FC$10,Data4!$FC$11:$FC$17</definedName>
    <definedName name="A126267406C_Data">Data4!$FC$11:$FC$17</definedName>
    <definedName name="A126267406C_Latest">Data4!$FC$17</definedName>
    <definedName name="A126267410V">Data4!$BT$1:$BT$10,Data4!$BT$11:$BT$17</definedName>
    <definedName name="A126267410V_Data">Data4!$BT$11:$BT$17</definedName>
    <definedName name="A126267410V_Latest">Data4!$BT$17</definedName>
    <definedName name="A126267414C">Data4!$BZ$1:$BZ$10,Data4!$BZ$11:$BZ$17</definedName>
    <definedName name="A126267414C_Data">Data4!$BZ$11:$BZ$17</definedName>
    <definedName name="A126267414C_Latest">Data4!$BZ$17</definedName>
    <definedName name="A126267418L">Data4!$CC$1:$CC$10,Data4!$CC$11:$CC$17</definedName>
    <definedName name="A126267418L_Data">Data4!$CC$11:$CC$17</definedName>
    <definedName name="A126267418L_Latest">Data4!$CC$17</definedName>
    <definedName name="A126267422C">Data4!$CR$1:$CR$10,Data4!$CR$11:$CR$17</definedName>
    <definedName name="A126267422C_Data">Data4!$CR$11:$CR$17</definedName>
    <definedName name="A126267422C_Latest">Data4!$CR$17</definedName>
    <definedName name="A126267426L">Data4!$CX$1:$CX$10,Data4!$CX$11:$CX$17</definedName>
    <definedName name="A126267426L_Data">Data4!$CX$11:$CX$17</definedName>
    <definedName name="A126267426L_Latest">Data4!$CX$17</definedName>
    <definedName name="A126267430C">Data4!$FL$1:$FL$10,Data4!$FL$11:$FL$17</definedName>
    <definedName name="A126267430C_Data">Data4!$FL$11:$FL$17</definedName>
    <definedName name="A126267430C_Latest">Data4!$FL$17</definedName>
    <definedName name="A126267434L">Data4!$HB$1:$HB$10,Data4!$HB$11:$HB$17</definedName>
    <definedName name="A126267434L_Data">Data4!$HB$11:$HB$17</definedName>
    <definedName name="A126267434L_Latest">Data4!$HB$17</definedName>
    <definedName name="A126267438W">Data4!$HZ$1:$HZ$10,Data4!$HZ$11:$HZ$17</definedName>
    <definedName name="A126267438W_Data">Data4!$HZ$11:$HZ$17</definedName>
    <definedName name="A126267438W_Latest">Data4!$HZ$17</definedName>
    <definedName name="A126267442L">Data4!$HN$1:$HN$10,Data4!$HN$11:$HN$17</definedName>
    <definedName name="A126267442L_Data">Data4!$HN$11:$HN$17</definedName>
    <definedName name="A126267442L_Latest">Data4!$HN$17</definedName>
    <definedName name="A126267446W">Data4!$HE$1:$HE$10,Data4!$HE$11:$HE$17</definedName>
    <definedName name="A126267446W_Data">Data4!$HE$11:$HE$17</definedName>
    <definedName name="A126267446W_Latest">Data4!$HE$17</definedName>
    <definedName name="A126267450L">Data4!$HK$1:$HK$10,Data4!$HK$11:$HK$17</definedName>
    <definedName name="A126267450L_Data">Data4!$HK$11:$HK$17</definedName>
    <definedName name="A126267450L_Latest">Data4!$HK$17</definedName>
    <definedName name="A126267454W">Data4!$IF$1:$IF$10,Data4!$IF$11:$IF$17</definedName>
    <definedName name="A126267454W_Data">Data4!$IF$11:$IF$17</definedName>
    <definedName name="A126267454W_Latest">Data4!$IF$17</definedName>
    <definedName name="A126267458F">Data4!$HW$1:$HW$10,Data4!$HW$11:$HW$17</definedName>
    <definedName name="A126267458F_Data">Data4!$HW$11:$HW$17</definedName>
    <definedName name="A126267458F_Latest">Data4!$HW$17</definedName>
    <definedName name="A126267462W">Data4!$IL$1:$IL$10,Data4!$IL$11:$IL$17</definedName>
    <definedName name="A126267462W_Data">Data4!$IL$11:$IL$17</definedName>
    <definedName name="A126267462W_Latest">Data4!$IL$17</definedName>
    <definedName name="A126267466F">Data5!$H$1:$H$10,Data5!$H$11:$H$17</definedName>
    <definedName name="A126267466F_Data">Data5!$H$11:$H$17</definedName>
    <definedName name="A126267466F_Latest">Data5!$H$17</definedName>
    <definedName name="A126267470W">Data4!$GM$1:$GM$10,Data4!$GM$11:$GM$17</definedName>
    <definedName name="A126267470W_Data">Data4!$GM$11:$GM$17</definedName>
    <definedName name="A126267470W_Latest">Data4!$GM$17</definedName>
    <definedName name="A126267474F">Data4!$GY$1:$GY$10,Data4!$GY$11:$GY$17</definedName>
    <definedName name="A126267474F_Data">Data4!$GY$11:$GY$17</definedName>
    <definedName name="A126267474F_Latest">Data4!$GY$17</definedName>
    <definedName name="A126267478R">Data4!$IC$1:$IC$10,Data4!$IC$11:$IC$17</definedName>
    <definedName name="A126267478R_Data">Data4!$IC$11:$IC$17</definedName>
    <definedName name="A126267478R_Latest">Data4!$IC$17</definedName>
    <definedName name="A126267482F">Data4!$II$1:$II$10,Data4!$II$11:$II$17</definedName>
    <definedName name="A126267482F_Data">Data4!$II$11:$II$17</definedName>
    <definedName name="A126267482F_Latest">Data4!$II$17</definedName>
    <definedName name="A126267486R">Data4!$IO$1:$IO$10,Data4!$IO$11:$IO$17</definedName>
    <definedName name="A126267486R_Data">Data4!$IO$11:$IO$17</definedName>
    <definedName name="A126267486R_Latest">Data4!$IO$17</definedName>
    <definedName name="A126267490F">Data5!$E$1:$E$10,Data5!$E$11:$E$17</definedName>
    <definedName name="A126267490F_Data">Data5!$E$11:$E$17</definedName>
    <definedName name="A126267490F_Latest">Data5!$E$17</definedName>
    <definedName name="A126267494R">Data4!$FU$1:$FU$10,Data4!$FU$11:$FU$17</definedName>
    <definedName name="A126267494R_Data">Data4!$FU$11:$FU$17</definedName>
    <definedName name="A126267494R_Latest">Data4!$FU$17</definedName>
    <definedName name="A126267498X">Data4!$GD$1:$GD$10,Data4!$GD$11:$GD$17</definedName>
    <definedName name="A126267498X_Data">Data4!$GD$11:$GD$17</definedName>
    <definedName name="A126267498X_Latest">Data4!$GD$17</definedName>
    <definedName name="A126267502C">Data4!$GG$1:$GG$10,Data4!$GG$11:$GG$17</definedName>
    <definedName name="A126267502C_Data">Data4!$GG$11:$GG$17</definedName>
    <definedName name="A126267502C_Latest">Data4!$GG$17</definedName>
    <definedName name="A126267506L">Data4!$HH$1:$HH$10,Data4!$HH$11:$HH$17</definedName>
    <definedName name="A126267506L_Data">Data4!$HH$11:$HH$17</definedName>
    <definedName name="A126267506L_Latest">Data4!$HH$17</definedName>
    <definedName name="A126267510C">Data4!$FO$1:$FO$10,Data4!$FO$11:$FO$17</definedName>
    <definedName name="A126267510C_Data">Data4!$FO$11:$FO$17</definedName>
    <definedName name="A126267510C_Latest">Data4!$FO$17</definedName>
    <definedName name="A126267514L">Data5!$B$1:$B$10,Data5!$B$11:$B$17</definedName>
    <definedName name="A126267514L_Data">Data5!$B$11:$B$17</definedName>
    <definedName name="A126267514L_Latest">Data5!$B$17</definedName>
    <definedName name="A126267518W">Data5!$N$1:$N$10,Data5!$N$11:$N$17</definedName>
    <definedName name="A126267518W_Data">Data5!$N$11:$N$17</definedName>
    <definedName name="A126267518W_Latest">Data5!$N$17</definedName>
    <definedName name="A126267522L">Data5!$Q$1:$Q$10,Data5!$Q$11:$Q$17</definedName>
    <definedName name="A126267522L_Data">Data5!$Q$11:$Q$17</definedName>
    <definedName name="A126267522L_Latest">Data5!$Q$17</definedName>
    <definedName name="A126267526W">Data4!$GJ$1:$GJ$10,Data4!$GJ$11:$GJ$17</definedName>
    <definedName name="A126267526W_Data">Data4!$GJ$11:$GJ$17</definedName>
    <definedName name="A126267526W_Latest">Data4!$GJ$17</definedName>
    <definedName name="A126267530L">Data4!$GS$1:$GS$10,Data4!$GS$11:$GS$17</definedName>
    <definedName name="A126267530L_Data">Data4!$GS$11:$GS$17</definedName>
    <definedName name="A126267530L_Latest">Data4!$GS$17</definedName>
    <definedName name="A126267534W">Data4!$HQ$1:$HQ$10,Data4!$HQ$11:$HQ$17</definedName>
    <definedName name="A126267534W_Data">Data4!$HQ$11:$HQ$17</definedName>
    <definedName name="A126267534W_Latest">Data4!$HQ$17</definedName>
    <definedName name="A126267538F">Data4!$HT$1:$HT$10,Data4!$HT$11:$HT$17</definedName>
    <definedName name="A126267538F_Data">Data4!$HT$11:$HT$17</definedName>
    <definedName name="A126267538F_Latest">Data4!$HT$17</definedName>
    <definedName name="A126267542W">Data5!$K$1:$K$10,Data5!$K$11:$K$17</definedName>
    <definedName name="A126267542W_Data">Data5!$K$11:$K$17</definedName>
    <definedName name="A126267542W_Latest">Data5!$K$17</definedName>
    <definedName name="A126267546F">Data4!$FR$1:$FR$10,Data4!$FR$11:$FR$17</definedName>
    <definedName name="A126267546F_Data">Data4!$FR$11:$FR$17</definedName>
    <definedName name="A126267546F_Latest">Data4!$FR$17</definedName>
    <definedName name="A126267550W">Data4!$FX$1:$FX$10,Data4!$FX$11:$FX$17</definedName>
    <definedName name="A126267550W_Data">Data4!$FX$11:$FX$17</definedName>
    <definedName name="A126267550W_Latest">Data4!$FX$17</definedName>
    <definedName name="A126267554F">Data4!$GA$1:$GA$10,Data4!$GA$11:$GA$17</definedName>
    <definedName name="A126267554F_Data">Data4!$GA$11:$GA$17</definedName>
    <definedName name="A126267554F_Latest">Data4!$GA$17</definedName>
    <definedName name="A126267558R">Data4!$GP$1:$GP$10,Data4!$GP$11:$GP$17</definedName>
    <definedName name="A126267558R_Data">Data4!$GP$11:$GP$17</definedName>
    <definedName name="A126267558R_Latest">Data4!$GP$17</definedName>
    <definedName name="A126267562F">Data4!$GV$1:$GV$10,Data4!$GV$11:$GV$17</definedName>
    <definedName name="A126267562F_Data">Data4!$GV$11:$GV$17</definedName>
    <definedName name="A126267562F_Latest">Data4!$GV$17</definedName>
    <definedName name="A126267566R">Data5!$T$1:$T$10,Data5!$T$11:$T$17</definedName>
    <definedName name="A126267566R_Data">Data5!$T$11:$T$17</definedName>
    <definedName name="A126267566R_Latest">Data5!$T$17</definedName>
    <definedName name="A126267570F">Data1!$IL$1:$IL$10,Data1!$IL$11:$IL$17</definedName>
    <definedName name="A126267570F_Data">Data1!$IL$11:$IL$17</definedName>
    <definedName name="A126267570F_Latest">Data1!$IL$17</definedName>
    <definedName name="A126267574R">Data2!$T$1:$T$10,Data2!$T$11:$T$17</definedName>
    <definedName name="A126267574R_Data">Data2!$T$11:$T$17</definedName>
    <definedName name="A126267574R_Latest">Data2!$T$17</definedName>
    <definedName name="A126267578X">Data2!$H$1:$H$10,Data2!$H$11:$H$17</definedName>
    <definedName name="A126267578X_Data">Data2!$H$11:$H$17</definedName>
    <definedName name="A126267578X_Latest">Data2!$H$17</definedName>
    <definedName name="A126267582R">Data1!$IO$1:$IO$10,Data1!$IO$11:$IO$17</definedName>
    <definedName name="A126267582R_Data">Data1!$IO$11:$IO$17</definedName>
    <definedName name="A126267582R_Latest">Data1!$IO$17</definedName>
    <definedName name="A126267586X">Data2!$E$1:$E$10,Data2!$E$11:$E$17</definedName>
    <definedName name="A126267586X_Data">Data2!$E$11:$E$17</definedName>
    <definedName name="A126267586X_Latest">Data2!$E$17</definedName>
    <definedName name="A126267590R">Data2!$Z$1:$Z$10,Data2!$Z$11:$Z$17</definedName>
    <definedName name="A126267590R_Data">Data2!$Z$11:$Z$17</definedName>
    <definedName name="A126267590R_Latest">Data2!$Z$17</definedName>
    <definedName name="A126267594X">Data2!$Q$1:$Q$10,Data2!$Q$11:$Q$17</definedName>
    <definedName name="A126267594X_Data">Data2!$Q$11:$Q$17</definedName>
    <definedName name="A126267594X_Latest">Data2!$Q$17</definedName>
    <definedName name="A126267598J">Data2!$AF$1:$AF$10,Data2!$AF$11:$AF$17</definedName>
    <definedName name="A126267598J_Data">Data2!$AF$11:$AF$17</definedName>
    <definedName name="A126267598J_Latest">Data2!$AF$17</definedName>
    <definedName name="A126267602L">Data2!$AR$1:$AR$10,Data2!$AR$11:$AR$17</definedName>
    <definedName name="A126267602L_Data">Data2!$AR$11:$AR$17</definedName>
    <definedName name="A126267602L_Latest">Data2!$AR$17</definedName>
    <definedName name="A126267606W">Data1!$HW$1:$HW$10,Data1!$HW$11:$HW$17</definedName>
    <definedName name="A126267606W_Data">Data1!$HW$11:$HW$17</definedName>
    <definedName name="A126267606W_Latest">Data1!$HW$17</definedName>
    <definedName name="A126267610L">Data1!$II$1:$II$10,Data1!$II$11:$II$17</definedName>
    <definedName name="A126267610L_Data">Data1!$II$11:$II$17</definedName>
    <definedName name="A126267610L_Latest">Data1!$II$17</definedName>
    <definedName name="A126267614W">Data2!$W$1:$W$10,Data2!$W$11:$W$17</definedName>
    <definedName name="A126267614W_Data">Data2!$W$11:$W$17</definedName>
    <definedName name="A126267614W_Latest">Data2!$W$17</definedName>
    <definedName name="A126267618F">Data2!$AC$1:$AC$10,Data2!$AC$11:$AC$17</definedName>
    <definedName name="A126267618F_Data">Data2!$AC$11:$AC$17</definedName>
    <definedName name="A126267618F_Latest">Data2!$AC$17</definedName>
    <definedName name="A126267622W">Data2!$AI$1:$AI$10,Data2!$AI$11:$AI$17</definedName>
    <definedName name="A126267622W_Data">Data2!$AI$11:$AI$17</definedName>
    <definedName name="A126267622W_Latest">Data2!$AI$17</definedName>
    <definedName name="A126267626F">Data2!$AO$1:$AO$10,Data2!$AO$11:$AO$17</definedName>
    <definedName name="A126267626F_Data">Data2!$AO$11:$AO$17</definedName>
    <definedName name="A126267626F_Latest">Data2!$AO$17</definedName>
    <definedName name="A126267630W">Data1!$HE$1:$HE$10,Data1!$HE$11:$HE$17</definedName>
    <definedName name="A126267630W_Data">Data1!$HE$11:$HE$17</definedName>
    <definedName name="A126267630W_Latest">Data1!$HE$17</definedName>
    <definedName name="A126267634F">Data1!$HN$1:$HN$10,Data1!$HN$11:$HN$17</definedName>
    <definedName name="A126267634F_Data">Data1!$HN$11:$HN$17</definedName>
    <definedName name="A126267634F_Latest">Data1!$HN$17</definedName>
    <definedName name="A126267638R">Data1!$HQ$1:$HQ$10,Data1!$HQ$11:$HQ$17</definedName>
    <definedName name="A126267638R_Data">Data1!$HQ$11:$HQ$17</definedName>
    <definedName name="A126267638R_Latest">Data1!$HQ$17</definedName>
    <definedName name="A126267642F">Data2!$B$1:$B$10,Data2!$B$11:$B$17</definedName>
    <definedName name="A126267642F_Data">Data2!$B$11:$B$17</definedName>
    <definedName name="A126267642F_Latest">Data2!$B$17</definedName>
    <definedName name="A126267646R">Data1!$GY$1:$GY$10,Data1!$GY$11:$GY$17</definedName>
    <definedName name="A126267646R_Data">Data1!$GY$11:$GY$17</definedName>
    <definedName name="A126267646R_Latest">Data1!$GY$17</definedName>
    <definedName name="A126267650F">Data2!$AL$1:$AL$10,Data2!$AL$11:$AL$17</definedName>
    <definedName name="A126267650F_Data">Data2!$AL$11:$AL$17</definedName>
    <definedName name="A126267650F_Latest">Data2!$AL$17</definedName>
    <definedName name="A126267654R">Data2!$AX$1:$AX$10,Data2!$AX$11:$AX$17</definedName>
    <definedName name="A126267654R_Data">Data2!$AX$11:$AX$17</definedName>
    <definedName name="A126267654R_Latest">Data2!$AX$17</definedName>
    <definedName name="A126267658X">Data2!$BA$1:$BA$10,Data2!$BA$11:$BA$17</definedName>
    <definedName name="A126267658X_Data">Data2!$BA$11:$BA$17</definedName>
    <definedName name="A126267658X_Latest">Data2!$BA$17</definedName>
    <definedName name="A126267662R">Data1!$HT$1:$HT$10,Data1!$HT$11:$HT$17</definedName>
    <definedName name="A126267662R_Data">Data1!$HT$11:$HT$17</definedName>
    <definedName name="A126267662R_Latest">Data1!$HT$17</definedName>
    <definedName name="A126267666X">Data1!$IC$1:$IC$10,Data1!$IC$11:$IC$17</definedName>
    <definedName name="A126267666X_Data">Data1!$IC$11:$IC$17</definedName>
    <definedName name="A126267666X_Latest">Data1!$IC$17</definedName>
    <definedName name="A126267670R">Data2!$K$1:$K$10,Data2!$K$11:$K$17</definedName>
    <definedName name="A126267670R_Data">Data2!$K$11:$K$17</definedName>
    <definedName name="A126267670R_Latest">Data2!$K$17</definedName>
    <definedName name="A126267674X">Data2!$N$1:$N$10,Data2!$N$11:$N$17</definedName>
    <definedName name="A126267674X_Data">Data2!$N$11:$N$17</definedName>
    <definedName name="A126267674X_Latest">Data2!$N$17</definedName>
    <definedName name="A126267678J">Data2!$AU$1:$AU$10,Data2!$AU$11:$AU$17</definedName>
    <definedName name="A126267678J_Data">Data2!$AU$11:$AU$17</definedName>
    <definedName name="A126267678J_Latest">Data2!$AU$17</definedName>
    <definedName name="A126267682X">Data1!$HB$1:$HB$10,Data1!$HB$11:$HB$17</definedName>
    <definedName name="A126267682X_Data">Data1!$HB$11:$HB$17</definedName>
    <definedName name="A126267682X_Latest">Data1!$HB$17</definedName>
    <definedName name="A126267686J">Data1!$HH$1:$HH$10,Data1!$HH$11:$HH$17</definedName>
    <definedName name="A126267686J_Data">Data1!$HH$11:$HH$17</definedName>
    <definedName name="A126267686J_Latest">Data1!$HH$17</definedName>
    <definedName name="A126267690X">Data1!$HK$1:$HK$10,Data1!$HK$11:$HK$17</definedName>
    <definedName name="A126267690X_Data">Data1!$HK$11:$HK$17</definedName>
    <definedName name="A126267690X_Latest">Data1!$HK$17</definedName>
    <definedName name="A126267694J">Data1!$HZ$1:$HZ$10,Data1!$HZ$11:$HZ$17</definedName>
    <definedName name="A126267694J_Data">Data1!$HZ$11:$HZ$17</definedName>
    <definedName name="A126267694J_Latest">Data1!$HZ$17</definedName>
    <definedName name="A126267698T">Data1!$IF$1:$IF$10,Data1!$IF$11:$IF$17</definedName>
    <definedName name="A126267698T_Data">Data1!$IF$11:$IF$17</definedName>
    <definedName name="A126267698T_Latest">Data1!$IF$17</definedName>
    <definedName name="A126267702W">Data2!$BD$1:$BD$10,Data2!$BD$11:$BD$17</definedName>
    <definedName name="A126267702W_Data">Data2!$BD$11:$BD$17</definedName>
    <definedName name="A126267702W_Latest">Data2!$BD$17</definedName>
    <definedName name="A126268794K">Data3!$AZ$1:$AZ$10,Data3!$AZ$11:$AZ$17</definedName>
    <definedName name="A126268794K_Data">Data3!$AZ$11:$AZ$17</definedName>
    <definedName name="A126268794K_Latest">Data3!$AZ$17</definedName>
    <definedName name="A126268798V">Data3!$BX$1:$BX$10,Data3!$BX$11:$BX$17</definedName>
    <definedName name="A126268798V_Data">Data3!$BX$11:$BX$17</definedName>
    <definedName name="A126268798V_Latest">Data3!$BX$17</definedName>
    <definedName name="A126268802X">Data3!$BL$1:$BL$10,Data3!$BL$11:$BL$17</definedName>
    <definedName name="A126268802X_Data">Data3!$BL$11:$BL$17</definedName>
    <definedName name="A126268802X_Latest">Data3!$BL$17</definedName>
    <definedName name="A126268806J">Data3!$BC$1:$BC$10,Data3!$BC$11:$BC$17</definedName>
    <definedName name="A126268806J_Data">Data3!$BC$11:$BC$17</definedName>
    <definedName name="A126268806J_Latest">Data3!$BC$17</definedName>
    <definedName name="A126268810X">Data3!$BI$1:$BI$10,Data3!$BI$11:$BI$17</definedName>
    <definedName name="A126268810X_Data">Data3!$BI$11:$BI$17</definedName>
    <definedName name="A126268810X_Latest">Data3!$BI$17</definedName>
    <definedName name="A126268814J">Data3!$CD$1:$CD$10,Data3!$CD$11:$CD$17</definedName>
    <definedName name="A126268814J_Data">Data3!$CD$11:$CD$17</definedName>
    <definedName name="A126268814J_Latest">Data3!$CD$17</definedName>
    <definedName name="A126268818T">Data3!$BU$1:$BU$10,Data3!$BU$11:$BU$17</definedName>
    <definedName name="A126268818T_Data">Data3!$BU$11:$BU$17</definedName>
    <definedName name="A126268818T_Latest">Data3!$BU$17</definedName>
    <definedName name="A126268822J">Data3!$CJ$1:$CJ$10,Data3!$CJ$11:$CJ$17</definedName>
    <definedName name="A126268822J_Data">Data3!$CJ$11:$CJ$17</definedName>
    <definedName name="A126268822J_Latest">Data3!$CJ$17</definedName>
    <definedName name="A126268826T">Data3!$CV$1:$CV$10,Data3!$CV$11:$CV$17</definedName>
    <definedName name="A126268826T_Data">Data3!$CV$11:$CV$17</definedName>
    <definedName name="A126268826T_Latest">Data3!$CV$17</definedName>
    <definedName name="A126268830J">Data3!$AK$1:$AK$10,Data3!$AK$11:$AK$17</definedName>
    <definedName name="A126268830J_Data">Data3!$AK$11:$AK$17</definedName>
    <definedName name="A126268830J_Latest">Data3!$AK$17</definedName>
    <definedName name="A126268834T">Data3!$AW$1:$AW$10,Data3!$AW$11:$AW$17</definedName>
    <definedName name="A126268834T_Data">Data3!$AW$11:$AW$17</definedName>
    <definedName name="A126268834T_Latest">Data3!$AW$17</definedName>
    <definedName name="A126268838A">Data3!$CA$1:$CA$10,Data3!$CA$11:$CA$17</definedName>
    <definedName name="A126268838A_Data">Data3!$CA$11:$CA$17</definedName>
    <definedName name="A126268838A_Latest">Data3!$CA$17</definedName>
    <definedName name="A126268842T">Data3!$CG$1:$CG$10,Data3!$CG$11:$CG$17</definedName>
    <definedName name="A126268842T_Data">Data3!$CG$11:$CG$17</definedName>
    <definedName name="A126268842T_Latest">Data3!$CG$17</definedName>
    <definedName name="A126268846A">Data3!$CM$1:$CM$10,Data3!$CM$11:$CM$17</definedName>
    <definedName name="A126268846A_Data">Data3!$CM$11:$CM$17</definedName>
    <definedName name="A126268846A_Latest">Data3!$CM$17</definedName>
    <definedName name="A126268850T">Data3!$CS$1:$CS$10,Data3!$CS$11:$CS$17</definedName>
    <definedName name="A126268850T_Data">Data3!$CS$11:$CS$17</definedName>
    <definedName name="A126268850T_Latest">Data3!$CS$17</definedName>
    <definedName name="A126268854A">Data3!$S$1:$S$10,Data3!$S$11:$S$17</definedName>
    <definedName name="A126268854A_Data">Data3!$S$11:$S$17</definedName>
    <definedName name="A126268854A_Latest">Data3!$S$17</definedName>
    <definedName name="A126268858K">Data3!$AB$1:$AB$10,Data3!$AB$11:$AB$17</definedName>
    <definedName name="A126268858K_Data">Data3!$AB$11:$AB$17</definedName>
    <definedName name="A126268858K_Latest">Data3!$AB$17</definedName>
    <definedName name="A126268862A">Data3!$AE$1:$AE$10,Data3!$AE$11:$AE$17</definedName>
    <definedName name="A126268862A_Data">Data3!$AE$11:$AE$17</definedName>
    <definedName name="A126268862A_Latest">Data3!$AE$17</definedName>
    <definedName name="A126268866K">Data3!$BF$1:$BF$10,Data3!$BF$11:$BF$17</definedName>
    <definedName name="A126268866K_Data">Data3!$BF$11:$BF$17</definedName>
    <definedName name="A126268866K_Latest">Data3!$BF$17</definedName>
    <definedName name="A126268870A">Data3!$M$1:$M$10,Data3!$M$11:$M$17</definedName>
    <definedName name="A126268870A_Data">Data3!$M$11:$M$17</definedName>
    <definedName name="A126268870A_Latest">Data3!$M$17</definedName>
    <definedName name="A126268874K">Data3!$CP$1:$CP$10,Data3!$CP$11:$CP$17</definedName>
    <definedName name="A126268874K_Data">Data3!$CP$11:$CP$17</definedName>
    <definedName name="A126268874K_Latest">Data3!$CP$17</definedName>
    <definedName name="A126268878V">Data3!$DB$1:$DB$10,Data3!$DB$11:$DB$17</definedName>
    <definedName name="A126268878V_Data">Data3!$DB$11:$DB$17</definedName>
    <definedName name="A126268878V_Latest">Data3!$DB$17</definedName>
    <definedName name="A126268882K">Data3!$DE$1:$DE$10,Data3!$DE$11:$DE$17</definedName>
    <definedName name="A126268882K_Data">Data3!$DE$11:$DE$17</definedName>
    <definedName name="A126268882K_Latest">Data3!$DE$17</definedName>
    <definedName name="A126268886V">Data3!$AH$1:$AH$10,Data3!$AH$11:$AH$17</definedName>
    <definedName name="A126268886V_Data">Data3!$AH$11:$AH$17</definedName>
    <definedName name="A126268886V_Latest">Data3!$AH$17</definedName>
    <definedName name="A126268890K">Data3!$AQ$1:$AQ$10,Data3!$AQ$11:$AQ$17</definedName>
    <definedName name="A126268890K_Data">Data3!$AQ$11:$AQ$17</definedName>
    <definedName name="A126268890K_Latest">Data3!$AQ$17</definedName>
    <definedName name="A126268894V">Data3!$BO$1:$BO$10,Data3!$BO$11:$BO$17</definedName>
    <definedName name="A126268894V_Data">Data3!$BO$11:$BO$17</definedName>
    <definedName name="A126268894V_Latest">Data3!$BO$17</definedName>
    <definedName name="A126268898C">Data3!$BR$1:$BR$10,Data3!$BR$11:$BR$17</definedName>
    <definedName name="A126268898C_Data">Data3!$BR$11:$BR$17</definedName>
    <definedName name="A126268898C_Latest">Data3!$BR$17</definedName>
    <definedName name="A126268902J">Data3!$CY$1:$CY$10,Data3!$CY$11:$CY$17</definedName>
    <definedName name="A126268902J_Data">Data3!$CY$11:$CY$17</definedName>
    <definedName name="A126268902J_Latest">Data3!$CY$17</definedName>
    <definedName name="A126268906T">Data3!$P$1:$P$10,Data3!$P$11:$P$17</definedName>
    <definedName name="A126268906T_Data">Data3!$P$11:$P$17</definedName>
    <definedName name="A126268906T_Latest">Data3!$P$17</definedName>
    <definedName name="A126268910J">Data3!$V$1:$V$10,Data3!$V$11:$V$17</definedName>
    <definedName name="A126268910J_Data">Data3!$V$11:$V$17</definedName>
    <definedName name="A126268910J_Latest">Data3!$V$17</definedName>
    <definedName name="A126268914T">Data3!$Y$1:$Y$10,Data3!$Y$11:$Y$17</definedName>
    <definedName name="A126268914T_Data">Data3!$Y$11:$Y$17</definedName>
    <definedName name="A126268914T_Latest">Data3!$Y$17</definedName>
    <definedName name="A126268918A">Data3!$AN$1:$AN$10,Data3!$AN$11:$AN$17</definedName>
    <definedName name="A126268918A_Data">Data3!$AN$11:$AN$17</definedName>
    <definedName name="A126268918A_Latest">Data3!$AN$17</definedName>
    <definedName name="A126268922T">Data3!$AT$1:$AT$10,Data3!$AT$11:$AT$17</definedName>
    <definedName name="A126268922T_Data">Data3!$AT$11:$AT$17</definedName>
    <definedName name="A126268922T_Latest">Data3!$AT$17</definedName>
    <definedName name="A126268926A">Data3!$DH$1:$DH$10,Data3!$DH$11:$DH$17</definedName>
    <definedName name="A126268926A_Data">Data3!$DH$11:$DH$17</definedName>
    <definedName name="A126268926A_Latest">Data3!$DH$17</definedName>
    <definedName name="A126270018K">Data1!$EN$1:$EN$10,Data1!$EN$11:$EN$17</definedName>
    <definedName name="A126270018K_Data">Data1!$EN$11:$EN$17</definedName>
    <definedName name="A126270018K_Latest">Data1!$EN$17</definedName>
    <definedName name="A126270022A">Data1!$FL$1:$FL$10,Data1!$FL$11:$FL$17</definedName>
    <definedName name="A126270022A_Data">Data1!$FL$11:$FL$17</definedName>
    <definedName name="A126270022A_Latest">Data1!$FL$17</definedName>
    <definedName name="A126270026K">Data1!$EZ$1:$EZ$10,Data1!$EZ$11:$EZ$17</definedName>
    <definedName name="A126270026K_Data">Data1!$EZ$11:$EZ$17</definedName>
    <definedName name="A126270026K_Latest">Data1!$EZ$17</definedName>
    <definedName name="A126270030A">Data1!$EQ$1:$EQ$10,Data1!$EQ$11:$EQ$17</definedName>
    <definedName name="A126270030A_Data">Data1!$EQ$11:$EQ$17</definedName>
    <definedName name="A126270030A_Latest">Data1!$EQ$17</definedName>
    <definedName name="A126270034K">Data1!$EW$1:$EW$10,Data1!$EW$11:$EW$17</definedName>
    <definedName name="A126270034K_Data">Data1!$EW$11:$EW$17</definedName>
    <definedName name="A126270034K_Latest">Data1!$EW$17</definedName>
    <definedName name="A126270038V">Data1!$FR$1:$FR$10,Data1!$FR$11:$FR$17</definedName>
    <definedName name="A126270038V_Data">Data1!$FR$11:$FR$17</definedName>
    <definedName name="A126270038V_Latest">Data1!$FR$17</definedName>
    <definedName name="A126270042K">Data1!$FI$1:$FI$10,Data1!$FI$11:$FI$17</definedName>
    <definedName name="A126270042K_Data">Data1!$FI$11:$FI$17</definedName>
    <definedName name="A126270042K_Latest">Data1!$FI$17</definedName>
    <definedName name="A126270046V">Data1!$FX$1:$FX$10,Data1!$FX$11:$FX$17</definedName>
    <definedName name="A126270046V_Data">Data1!$FX$11:$FX$17</definedName>
    <definedName name="A126270046V_Latest">Data1!$FX$17</definedName>
    <definedName name="A126270050K">Data1!$GJ$1:$GJ$10,Data1!$GJ$11:$GJ$17</definedName>
    <definedName name="A126270050K_Data">Data1!$GJ$11:$GJ$17</definedName>
    <definedName name="A126270050K_Latest">Data1!$GJ$17</definedName>
    <definedName name="A126270054V">Data1!$DY$1:$DY$10,Data1!$DY$11:$DY$17</definedName>
    <definedName name="A126270054V_Data">Data1!$DY$11:$DY$17</definedName>
    <definedName name="A126270054V_Latest">Data1!$DY$17</definedName>
    <definedName name="A126270058C">Data1!$EK$1:$EK$10,Data1!$EK$11:$EK$17</definedName>
    <definedName name="A126270058C_Data">Data1!$EK$11:$EK$17</definedName>
    <definedName name="A126270058C_Latest">Data1!$EK$17</definedName>
    <definedName name="A126270062V">Data1!$FO$1:$FO$10,Data1!$FO$11:$FO$17</definedName>
    <definedName name="A126270062V_Data">Data1!$FO$11:$FO$17</definedName>
    <definedName name="A126270062V_Latest">Data1!$FO$17</definedName>
    <definedName name="A126270066C">Data1!$FU$1:$FU$10,Data1!$FU$11:$FU$17</definedName>
    <definedName name="A126270066C_Data">Data1!$FU$11:$FU$17</definedName>
    <definedName name="A126270066C_Latest">Data1!$FU$17</definedName>
    <definedName name="A126270070V">Data1!$GA$1:$GA$10,Data1!$GA$11:$GA$17</definedName>
    <definedName name="A126270070V_Data">Data1!$GA$11:$GA$17</definedName>
    <definedName name="A126270070V_Latest">Data1!$GA$17</definedName>
    <definedName name="A126270074C">Data1!$GG$1:$GG$10,Data1!$GG$11:$GG$17</definedName>
    <definedName name="A126270074C_Data">Data1!$GG$11:$GG$17</definedName>
    <definedName name="A126270074C_Latest">Data1!$GG$17</definedName>
    <definedName name="A126270078L">Data1!$DG$1:$DG$10,Data1!$DG$11:$DG$17</definedName>
    <definedName name="A126270078L_Data">Data1!$DG$11:$DG$17</definedName>
    <definedName name="A126270078L_Latest">Data1!$DG$17</definedName>
    <definedName name="A126270082C">Data1!$DP$1:$DP$10,Data1!$DP$11:$DP$17</definedName>
    <definedName name="A126270082C_Data">Data1!$DP$11:$DP$17</definedName>
    <definedName name="A126270082C_Latest">Data1!$DP$17</definedName>
    <definedName name="A126270086L">Data1!$DS$1:$DS$10,Data1!$DS$11:$DS$17</definedName>
    <definedName name="A126270086L_Data">Data1!$DS$11:$DS$17</definedName>
    <definedName name="A126270086L_Latest">Data1!$DS$17</definedName>
    <definedName name="A126270090C">Data1!$ET$1:$ET$10,Data1!$ET$11:$ET$17</definedName>
    <definedName name="A126270090C_Data">Data1!$ET$11:$ET$17</definedName>
    <definedName name="A126270090C_Latest">Data1!$ET$17</definedName>
    <definedName name="A126270094L">Data1!$DA$1:$DA$10,Data1!$DA$11:$DA$17</definedName>
    <definedName name="A126270094L_Data">Data1!$DA$11:$DA$17</definedName>
    <definedName name="A126270094L_Latest">Data1!$DA$17</definedName>
    <definedName name="A126270098W">Data1!$GD$1:$GD$10,Data1!$GD$11:$GD$17</definedName>
    <definedName name="A126270098W_Data">Data1!$GD$11:$GD$17</definedName>
    <definedName name="A126270098W_Latest">Data1!$GD$17</definedName>
    <definedName name="A126270102A">Data1!$GP$1:$GP$10,Data1!$GP$11:$GP$17</definedName>
    <definedName name="A126270102A_Data">Data1!$GP$11:$GP$17</definedName>
    <definedName name="A126270102A_Latest">Data1!$GP$17</definedName>
    <definedName name="A126270106K">Data1!$GS$1:$GS$10,Data1!$GS$11:$GS$17</definedName>
    <definedName name="A126270106K_Data">Data1!$GS$11:$GS$17</definedName>
    <definedName name="A126270106K_Latest">Data1!$GS$17</definedName>
    <definedName name="A126270110A">Data1!$DV$1:$DV$10,Data1!$DV$11:$DV$17</definedName>
    <definedName name="A126270110A_Data">Data1!$DV$11:$DV$17</definedName>
    <definedName name="A126270110A_Latest">Data1!$DV$17</definedName>
    <definedName name="A126270114K">Data1!$EE$1:$EE$10,Data1!$EE$11:$EE$17</definedName>
    <definedName name="A126270114K_Data">Data1!$EE$11:$EE$17</definedName>
    <definedName name="A126270114K_Latest">Data1!$EE$17</definedName>
    <definedName name="A126270118V">Data1!$FC$1:$FC$10,Data1!$FC$11:$FC$17</definedName>
    <definedName name="A126270118V_Data">Data1!$FC$11:$FC$17</definedName>
    <definedName name="A126270118V_Latest">Data1!$FC$17</definedName>
    <definedName name="A126270122K">Data1!$FF$1:$FF$10,Data1!$FF$11:$FF$17</definedName>
    <definedName name="A126270122K_Data">Data1!$FF$11:$FF$17</definedName>
    <definedName name="A126270122K_Latest">Data1!$FF$17</definedName>
    <definedName name="A126270126V">Data1!$GM$1:$GM$10,Data1!$GM$11:$GM$17</definedName>
    <definedName name="A126270126V_Data">Data1!$GM$11:$GM$17</definedName>
    <definedName name="A126270126V_Latest">Data1!$GM$17</definedName>
    <definedName name="A126270130K">Data1!$DD$1:$DD$10,Data1!$DD$11:$DD$17</definedName>
    <definedName name="A126270130K_Data">Data1!$DD$11:$DD$17</definedName>
    <definedName name="A126270130K_Latest">Data1!$DD$17</definedName>
    <definedName name="A126270134V">Data1!$DJ$1:$DJ$10,Data1!$DJ$11:$DJ$17</definedName>
    <definedName name="A126270134V_Data">Data1!$DJ$11:$DJ$17</definedName>
    <definedName name="A126270134V_Latest">Data1!$DJ$17</definedName>
    <definedName name="A126270138C">Data1!$DM$1:$DM$10,Data1!$DM$11:$DM$17</definedName>
    <definedName name="A126270138C_Data">Data1!$DM$11:$DM$17</definedName>
    <definedName name="A126270138C_Latest">Data1!$DM$17</definedName>
    <definedName name="A126270142V">Data1!$EB$1:$EB$10,Data1!$EB$11:$EB$17</definedName>
    <definedName name="A126270142V_Data">Data1!$EB$11:$EB$17</definedName>
    <definedName name="A126270142V_Latest">Data1!$EB$17</definedName>
    <definedName name="A126270146C">Data1!$EH$1:$EH$10,Data1!$EH$11:$EH$17</definedName>
    <definedName name="A126270146C_Data">Data1!$EH$11:$EH$17</definedName>
    <definedName name="A126270146C_Latest">Data1!$EH$17</definedName>
    <definedName name="A126270150V">Data1!$GV$1:$GV$10,Data1!$GV$11:$GV$17</definedName>
    <definedName name="A126270150V_Data">Data1!$GV$11:$GV$17</definedName>
    <definedName name="A126270150V_Latest">Data1!$GV$17</definedName>
    <definedName name="A126271242W">Data2!$CT$1:$CT$10,Data2!$CT$11:$CT$17</definedName>
    <definedName name="A126271242W_Data">Data2!$CT$11:$CT$17</definedName>
    <definedName name="A126271242W_Latest">Data2!$CT$17</definedName>
    <definedName name="A126271246F">Data2!$DR$1:$DR$10,Data2!$DR$11:$DR$17</definedName>
    <definedName name="A126271246F_Data">Data2!$DR$11:$DR$17</definedName>
    <definedName name="A126271246F_Latest">Data2!$DR$17</definedName>
    <definedName name="A126271250W">Data2!$DF$1:$DF$10,Data2!$DF$11:$DF$17</definedName>
    <definedName name="A126271250W_Data">Data2!$DF$11:$DF$17</definedName>
    <definedName name="A126271250W_Latest">Data2!$DF$17</definedName>
    <definedName name="A126271254F">Data2!$CW$1:$CW$10,Data2!$CW$11:$CW$17</definedName>
    <definedName name="A126271254F_Data">Data2!$CW$11:$CW$17</definedName>
    <definedName name="A126271254F_Latest">Data2!$CW$17</definedName>
    <definedName name="A126271258R">Data2!$DC$1:$DC$10,Data2!$DC$11:$DC$17</definedName>
    <definedName name="A126271258R_Data">Data2!$DC$11:$DC$17</definedName>
    <definedName name="A126271258R_Latest">Data2!$DC$17</definedName>
    <definedName name="A126271262F">Data2!$DX$1:$DX$10,Data2!$DX$11:$DX$17</definedName>
    <definedName name="A126271262F_Data">Data2!$DX$11:$DX$17</definedName>
    <definedName name="A126271262F_Latest">Data2!$DX$17</definedName>
    <definedName name="A126271266R">Data2!$DO$1:$DO$10,Data2!$DO$11:$DO$17</definedName>
    <definedName name="A126271266R_Data">Data2!$DO$11:$DO$17</definedName>
    <definedName name="A126271266R_Latest">Data2!$DO$17</definedName>
    <definedName name="A126271270F">Data2!$ED$1:$ED$10,Data2!$ED$11:$ED$17</definedName>
    <definedName name="A126271270F_Data">Data2!$ED$11:$ED$17</definedName>
    <definedName name="A126271270F_Latest">Data2!$ED$17</definedName>
    <definedName name="A126271274R">Data2!$EP$1:$EP$10,Data2!$EP$11:$EP$17</definedName>
    <definedName name="A126271274R_Data">Data2!$EP$11:$EP$17</definedName>
    <definedName name="A126271274R_Latest">Data2!$EP$17</definedName>
    <definedName name="A126271278X">Data2!$CE$1:$CE$10,Data2!$CE$11:$CE$17</definedName>
    <definedName name="A126271278X_Data">Data2!$CE$11:$CE$17</definedName>
    <definedName name="A126271278X_Latest">Data2!$CE$17</definedName>
    <definedName name="A126271282R">Data2!$CQ$1:$CQ$10,Data2!$CQ$11:$CQ$17</definedName>
    <definedName name="A126271282R_Data">Data2!$CQ$11:$CQ$17</definedName>
    <definedName name="A126271282R_Latest">Data2!$CQ$17</definedName>
    <definedName name="A126271286X">Data2!$DU$1:$DU$10,Data2!$DU$11:$DU$17</definedName>
    <definedName name="A126271286X_Data">Data2!$DU$11:$DU$17</definedName>
    <definedName name="A126271286X_Latest">Data2!$DU$17</definedName>
    <definedName name="A126271290R">Data2!$EA$1:$EA$10,Data2!$EA$11:$EA$17</definedName>
    <definedName name="A126271290R_Data">Data2!$EA$11:$EA$17</definedName>
    <definedName name="A126271290R_Latest">Data2!$EA$17</definedName>
    <definedName name="A126271294X">Data2!$EG$1:$EG$10,Data2!$EG$11:$EG$17</definedName>
    <definedName name="A126271294X_Data">Data2!$EG$11:$EG$17</definedName>
    <definedName name="A126271294X_Latest">Data2!$EG$17</definedName>
    <definedName name="A126271298J">Data2!$EM$1:$EM$10,Data2!$EM$11:$EM$17</definedName>
    <definedName name="A126271298J_Data">Data2!$EM$11:$EM$17</definedName>
    <definedName name="A126271298J_Latest">Data2!$EM$17</definedName>
    <definedName name="A126271302L">Data2!$BM$1:$BM$10,Data2!$BM$11:$BM$17</definedName>
    <definedName name="A126271302L_Data">Data2!$BM$11:$BM$17</definedName>
    <definedName name="A126271302L_Latest">Data2!$BM$17</definedName>
    <definedName name="A126271306W">Data2!$BV$1:$BV$10,Data2!$BV$11:$BV$17</definedName>
    <definedName name="A126271306W_Data">Data2!$BV$11:$BV$17</definedName>
    <definedName name="A126271306W_Latest">Data2!$BV$17</definedName>
    <definedName name="A126271310L">Data2!$BY$1:$BY$10,Data2!$BY$11:$BY$17</definedName>
    <definedName name="A126271310L_Data">Data2!$BY$11:$BY$17</definedName>
    <definedName name="A126271310L_Latest">Data2!$BY$17</definedName>
    <definedName name="A126271314W">Data2!$CZ$1:$CZ$10,Data2!$CZ$11:$CZ$17</definedName>
    <definedName name="A126271314W_Data">Data2!$CZ$11:$CZ$17</definedName>
    <definedName name="A126271314W_Latest">Data2!$CZ$17</definedName>
    <definedName name="A126271318F">Data2!$BG$1:$BG$10,Data2!$BG$11:$BG$17</definedName>
    <definedName name="A126271318F_Data">Data2!$BG$11:$BG$17</definedName>
    <definedName name="A126271318F_Latest">Data2!$BG$17</definedName>
    <definedName name="A126271322W">Data2!$EJ$1:$EJ$10,Data2!$EJ$11:$EJ$17</definedName>
    <definedName name="A126271322W_Data">Data2!$EJ$11:$EJ$17</definedName>
    <definedName name="A126271322W_Latest">Data2!$EJ$17</definedName>
    <definedName name="A126271326F">Data2!$EV$1:$EV$10,Data2!$EV$11:$EV$17</definedName>
    <definedName name="A126271326F_Data">Data2!$EV$11:$EV$17</definedName>
    <definedName name="A126271326F_Latest">Data2!$EV$17</definedName>
    <definedName name="A126271330W">Data2!$EY$1:$EY$10,Data2!$EY$11:$EY$17</definedName>
    <definedName name="A126271330W_Data">Data2!$EY$11:$EY$17</definedName>
    <definedName name="A126271330W_Latest">Data2!$EY$17</definedName>
    <definedName name="A126271334F">Data2!$CB$1:$CB$10,Data2!$CB$11:$CB$17</definedName>
    <definedName name="A126271334F_Data">Data2!$CB$11:$CB$17</definedName>
    <definedName name="A126271334F_Latest">Data2!$CB$17</definedName>
    <definedName name="A126271338R">Data2!$CK$1:$CK$10,Data2!$CK$11:$CK$17</definedName>
    <definedName name="A126271338R_Data">Data2!$CK$11:$CK$17</definedName>
    <definedName name="A126271338R_Latest">Data2!$CK$17</definedName>
    <definedName name="A126271342F">Data2!$DI$1:$DI$10,Data2!$DI$11:$DI$17</definedName>
    <definedName name="A126271342F_Data">Data2!$DI$11:$DI$17</definedName>
    <definedName name="A126271342F_Latest">Data2!$DI$17</definedName>
    <definedName name="A126271346R">Data2!$DL$1:$DL$10,Data2!$DL$11:$DL$17</definedName>
    <definedName name="A126271346R_Data">Data2!$DL$11:$DL$17</definedName>
    <definedName name="A126271346R_Latest">Data2!$DL$17</definedName>
    <definedName name="A126271350F">Data2!$ES$1:$ES$10,Data2!$ES$11:$ES$17</definedName>
    <definedName name="A126271350F_Data">Data2!$ES$11:$ES$17</definedName>
    <definedName name="A126271350F_Latest">Data2!$ES$17</definedName>
    <definedName name="A126271354R">Data2!$BJ$1:$BJ$10,Data2!$BJ$11:$BJ$17</definedName>
    <definedName name="A126271354R_Data">Data2!$BJ$11:$BJ$17</definedName>
    <definedName name="A126271354R_Latest">Data2!$BJ$17</definedName>
    <definedName name="A126271358X">Data2!$BP$1:$BP$10,Data2!$BP$11:$BP$17</definedName>
    <definedName name="A126271358X_Data">Data2!$BP$11:$BP$17</definedName>
    <definedName name="A126271358X_Latest">Data2!$BP$17</definedName>
    <definedName name="A126271362R">Data2!$BS$1:$BS$10,Data2!$BS$11:$BS$17</definedName>
    <definedName name="A126271362R_Data">Data2!$BS$11:$BS$17</definedName>
    <definedName name="A126271362R_Latest">Data2!$BS$17</definedName>
    <definedName name="A126271366X">Data2!$CH$1:$CH$10,Data2!$CH$11:$CH$17</definedName>
    <definedName name="A126271366X_Data">Data2!$CH$11:$CH$17</definedName>
    <definedName name="A126271366X_Latest">Data2!$CH$17</definedName>
    <definedName name="A126271370R">Data2!$CN$1:$CN$10,Data2!$CN$11:$CN$17</definedName>
    <definedName name="A126271370R_Data">Data2!$CN$11:$CN$17</definedName>
    <definedName name="A126271370R_Latest">Data2!$CN$17</definedName>
    <definedName name="A126271374X">Data2!$FB$1:$FB$10,Data2!$FB$11:$FB$17</definedName>
    <definedName name="A126271374X_Data">Data2!$FB$11:$FB$17</definedName>
    <definedName name="A126271374X_Latest">Data2!$FB$17</definedName>
    <definedName name="A126272466A">Data2!$GR$1:$GR$10,Data2!$GR$11:$GR$17</definedName>
    <definedName name="A126272466A_Data">Data2!$GR$11:$GR$17</definedName>
    <definedName name="A126272466A_Latest">Data2!$GR$17</definedName>
    <definedName name="A126272470T">Data2!$HP$1:$HP$10,Data2!$HP$11:$HP$17</definedName>
    <definedName name="A126272470T_Data">Data2!$HP$11:$HP$17</definedName>
    <definedName name="A126272470T_Latest">Data2!$HP$17</definedName>
    <definedName name="A126272474A">Data2!$HD$1:$HD$10,Data2!$HD$11:$HD$17</definedName>
    <definedName name="A126272474A_Data">Data2!$HD$11:$HD$17</definedName>
    <definedName name="A126272474A_Latest">Data2!$HD$17</definedName>
    <definedName name="A126272478K">Data2!$GU$1:$GU$10,Data2!$GU$11:$GU$17</definedName>
    <definedName name="A126272478K_Data">Data2!$GU$11:$GU$17</definedName>
    <definedName name="A126272478K_Latest">Data2!$GU$17</definedName>
    <definedName name="A126272482A">Data2!$HA$1:$HA$10,Data2!$HA$11:$HA$17</definedName>
    <definedName name="A126272482A_Data">Data2!$HA$11:$HA$17</definedName>
    <definedName name="A126272482A_Latest">Data2!$HA$17</definedName>
    <definedName name="A126272486K">Data2!$HV$1:$HV$10,Data2!$HV$11:$HV$17</definedName>
    <definedName name="A126272486K_Data">Data2!$HV$11:$HV$17</definedName>
    <definedName name="A126272486K_Latest">Data2!$HV$17</definedName>
    <definedName name="A126272490A">Data2!$HM$1:$HM$10,Data2!$HM$11:$HM$17</definedName>
    <definedName name="A126272490A_Data">Data2!$HM$11:$HM$17</definedName>
    <definedName name="A126272490A_Latest">Data2!$HM$17</definedName>
    <definedName name="A126272494K">Data2!$IB$1:$IB$10,Data2!$IB$11:$IB$17</definedName>
    <definedName name="A126272494K_Data">Data2!$IB$11:$IB$17</definedName>
    <definedName name="A126272494K_Latest">Data2!$IB$17</definedName>
    <definedName name="A126272498V">Data2!$IN$1:$IN$10,Data2!$IN$11:$IN$17</definedName>
    <definedName name="A126272498V_Data">Data2!$IN$11:$IN$17</definedName>
    <definedName name="A126272498V_Latest">Data2!$IN$17</definedName>
    <definedName name="A126272502X">Data2!$GC$1:$GC$10,Data2!$GC$11:$GC$17</definedName>
    <definedName name="A126272502X_Data">Data2!$GC$11:$GC$17</definedName>
    <definedName name="A126272502X_Latest">Data2!$GC$17</definedName>
    <definedName name="A126272506J">Data2!$GO$1:$GO$10,Data2!$GO$11:$GO$17</definedName>
    <definedName name="A126272506J_Data">Data2!$GO$11:$GO$17</definedName>
    <definedName name="A126272506J_Latest">Data2!$GO$17</definedName>
    <definedName name="A126272510X">Data2!$HS$1:$HS$10,Data2!$HS$11:$HS$17</definedName>
    <definedName name="A126272510X_Data">Data2!$HS$11:$HS$17</definedName>
    <definedName name="A126272510X_Latest">Data2!$HS$17</definedName>
    <definedName name="A126272514J">Data2!$HY$1:$HY$10,Data2!$HY$11:$HY$17</definedName>
    <definedName name="A126272514J_Data">Data2!$HY$11:$HY$17</definedName>
    <definedName name="A126272514J_Latest">Data2!$HY$17</definedName>
    <definedName name="A126272518T">Data2!$IE$1:$IE$10,Data2!$IE$11:$IE$17</definedName>
    <definedName name="A126272518T_Data">Data2!$IE$11:$IE$17</definedName>
    <definedName name="A126272518T_Latest">Data2!$IE$17</definedName>
    <definedName name="A126272522J">Data2!$IK$1:$IK$10,Data2!$IK$11:$IK$17</definedName>
    <definedName name="A126272522J_Data">Data2!$IK$11:$IK$17</definedName>
    <definedName name="A126272522J_Latest">Data2!$IK$17</definedName>
    <definedName name="A126272526T">Data2!$FK$1:$FK$10,Data2!$FK$11:$FK$17</definedName>
    <definedName name="A126272526T_Data">Data2!$FK$11:$FK$17</definedName>
    <definedName name="A126272526T_Latest">Data2!$FK$17</definedName>
    <definedName name="A126272530J">Data2!$FT$1:$FT$10,Data2!$FT$11:$FT$17</definedName>
    <definedName name="A126272530J_Data">Data2!$FT$11:$FT$17</definedName>
    <definedName name="A126272530J_Latest">Data2!$FT$17</definedName>
    <definedName name="A126272534T">Data2!$FW$1:$FW$10,Data2!$FW$11:$FW$17</definedName>
    <definedName name="A126272534T_Data">Data2!$FW$11:$FW$17</definedName>
    <definedName name="A126272534T_Latest">Data2!$FW$17</definedName>
    <definedName name="A126272538A">Data2!$GX$1:$GX$10,Data2!$GX$11:$GX$17</definedName>
    <definedName name="A126272538A_Data">Data2!$GX$11:$GX$17</definedName>
    <definedName name="A126272538A_Latest">Data2!$GX$17</definedName>
    <definedName name="A126272542T">Data2!$FE$1:$FE$10,Data2!$FE$11:$FE$17</definedName>
    <definedName name="A126272542T_Data">Data2!$FE$11:$FE$17</definedName>
    <definedName name="A126272542T_Latest">Data2!$FE$17</definedName>
    <definedName name="A126272546A">Data2!$IH$1:$IH$10,Data2!$IH$11:$IH$17</definedName>
    <definedName name="A126272546A_Data">Data2!$IH$11:$IH$17</definedName>
    <definedName name="A126272546A_Latest">Data2!$IH$17</definedName>
    <definedName name="A126272550T">Data3!$D$1:$D$10,Data3!$D$11:$D$17</definedName>
    <definedName name="A126272550T_Data">Data3!$D$11:$D$17</definedName>
    <definedName name="A126272550T_Latest">Data3!$D$17</definedName>
    <definedName name="A126272554A">Data3!$G$1:$G$10,Data3!$G$11:$G$17</definedName>
    <definedName name="A126272554A_Data">Data3!$G$11:$G$17</definedName>
    <definedName name="A126272554A_Latest">Data3!$G$17</definedName>
    <definedName name="A126272558K">Data2!$FZ$1:$FZ$10,Data2!$FZ$11:$FZ$17</definedName>
    <definedName name="A126272558K_Data">Data2!$FZ$11:$FZ$17</definedName>
    <definedName name="A126272558K_Latest">Data2!$FZ$17</definedName>
    <definedName name="A126272562A">Data2!$GI$1:$GI$10,Data2!$GI$11:$GI$17</definedName>
    <definedName name="A126272562A_Data">Data2!$GI$11:$GI$17</definedName>
    <definedName name="A126272562A_Latest">Data2!$GI$17</definedName>
    <definedName name="A126272566K">Data2!$HG$1:$HG$10,Data2!$HG$11:$HG$17</definedName>
    <definedName name="A126272566K_Data">Data2!$HG$11:$HG$17</definedName>
    <definedName name="A126272566K_Latest">Data2!$HG$17</definedName>
    <definedName name="A126272570A">Data2!$HJ$1:$HJ$10,Data2!$HJ$11:$HJ$17</definedName>
    <definedName name="A126272570A_Data">Data2!$HJ$11:$HJ$17</definedName>
    <definedName name="A126272570A_Latest">Data2!$HJ$17</definedName>
    <definedName name="A126272574K">Data2!$IQ$1:$IQ$10,Data2!$IQ$11:$IQ$17</definedName>
    <definedName name="A126272574K_Data">Data2!$IQ$11:$IQ$17</definedName>
    <definedName name="A126272574K_Latest">Data2!$IQ$17</definedName>
    <definedName name="A126272578V">Data2!$FH$1:$FH$10,Data2!$FH$11:$FH$17</definedName>
    <definedName name="A126272578V_Data">Data2!$FH$11:$FH$17</definedName>
    <definedName name="A126272578V_Latest">Data2!$FH$17</definedName>
    <definedName name="A126272582K">Data2!$FN$1:$FN$10,Data2!$FN$11:$FN$17</definedName>
    <definedName name="A126272582K_Data">Data2!$FN$11:$FN$17</definedName>
    <definedName name="A126272582K_Latest">Data2!$FN$17</definedName>
    <definedName name="A126272586V">Data2!$FQ$1:$FQ$10,Data2!$FQ$11:$FQ$17</definedName>
    <definedName name="A126272586V_Data">Data2!$FQ$11:$FQ$17</definedName>
    <definedName name="A126272586V_Latest">Data2!$FQ$17</definedName>
    <definedName name="A126272590K">Data2!$GF$1:$GF$10,Data2!$GF$11:$GF$17</definedName>
    <definedName name="A126272590K_Data">Data2!$GF$11:$GF$17</definedName>
    <definedName name="A126272590K_Latest">Data2!$GF$17</definedName>
    <definedName name="A126272594V">Data2!$GL$1:$GL$10,Data2!$GL$11:$GL$17</definedName>
    <definedName name="A126272594V_Data">Data2!$GL$11:$GL$17</definedName>
    <definedName name="A126272594V_Latest">Data2!$GL$17</definedName>
    <definedName name="A126272598C">Data3!$J$1:$J$10,Data3!$J$11:$J$17</definedName>
    <definedName name="A126272598C_Data">Data3!$J$11:$J$17</definedName>
    <definedName name="A126272598C_Latest">Data3!$J$17</definedName>
    <definedName name="Date_Range">Data1!$A$2:$A$10,Data1!$A$11:$A$17</definedName>
    <definedName name="Date_Range_Data">Data1!$A$11:$A$17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D111" i="11" l="1"/>
  <c r="AC111" i="11"/>
  <c r="AB111" i="11"/>
  <c r="AA111" i="11"/>
  <c r="Z111" i="11"/>
  <c r="Y111" i="11"/>
  <c r="X111" i="11"/>
  <c r="W111" i="11"/>
  <c r="V111" i="11"/>
  <c r="U111" i="11"/>
  <c r="T111" i="11"/>
  <c r="S111" i="11"/>
  <c r="R111" i="11"/>
  <c r="Q111" i="11"/>
  <c r="P111" i="11"/>
  <c r="O111" i="11"/>
  <c r="N111" i="11"/>
  <c r="M111" i="11"/>
  <c r="L111" i="11"/>
  <c r="K111" i="11"/>
  <c r="J111" i="11"/>
  <c r="I111" i="11"/>
  <c r="H111" i="11"/>
  <c r="G111" i="11"/>
  <c r="F111" i="11"/>
  <c r="E111" i="11"/>
  <c r="D111" i="11"/>
  <c r="AD110" i="11"/>
  <c r="AC110" i="11"/>
  <c r="AB110" i="11"/>
  <c r="AA110" i="11"/>
  <c r="Z110" i="11"/>
  <c r="Y110" i="11"/>
  <c r="X110" i="11"/>
  <c r="W110" i="11"/>
  <c r="V110" i="11"/>
  <c r="U110" i="11"/>
  <c r="T110" i="11"/>
  <c r="S110" i="11"/>
  <c r="R110" i="11"/>
  <c r="Q110" i="11"/>
  <c r="P110" i="11"/>
  <c r="O110" i="11"/>
  <c r="N110" i="11"/>
  <c r="M110" i="11"/>
  <c r="L110" i="11"/>
  <c r="K110" i="11"/>
  <c r="J110" i="11"/>
  <c r="I110" i="11"/>
  <c r="H110" i="11"/>
  <c r="G110" i="11"/>
  <c r="F110" i="11"/>
  <c r="E110" i="11"/>
  <c r="D110" i="11"/>
  <c r="AD109" i="11"/>
  <c r="AC109" i="11"/>
  <c r="AB109" i="11"/>
  <c r="AA109" i="11"/>
  <c r="Z109" i="11"/>
  <c r="Y109" i="11"/>
  <c r="X109" i="11"/>
  <c r="W109" i="11"/>
  <c r="V109" i="11"/>
  <c r="U109" i="11"/>
  <c r="T109" i="11"/>
  <c r="S109" i="11"/>
  <c r="R109" i="11"/>
  <c r="Q109" i="11"/>
  <c r="P109" i="11"/>
  <c r="O109" i="11"/>
  <c r="N109" i="11"/>
  <c r="M109" i="11"/>
  <c r="L109" i="11"/>
  <c r="K109" i="11"/>
  <c r="J109" i="11"/>
  <c r="I109" i="11"/>
  <c r="H109" i="11"/>
  <c r="G109" i="11"/>
  <c r="F109" i="11"/>
  <c r="E109" i="11"/>
  <c r="D109" i="11"/>
  <c r="AD108" i="11"/>
  <c r="AC108" i="11"/>
  <c r="AB108" i="11"/>
  <c r="AA108" i="11"/>
  <c r="Z108" i="11"/>
  <c r="Y108" i="11"/>
  <c r="X108" i="11"/>
  <c r="W108" i="11"/>
  <c r="V108" i="11"/>
  <c r="U108" i="11"/>
  <c r="T108" i="11"/>
  <c r="S108" i="11"/>
  <c r="R108" i="11"/>
  <c r="Q108" i="11"/>
  <c r="P108" i="11"/>
  <c r="O108" i="11"/>
  <c r="N108" i="11"/>
  <c r="M108" i="11"/>
  <c r="L108" i="11"/>
  <c r="K108" i="11"/>
  <c r="J108" i="11"/>
  <c r="I108" i="11"/>
  <c r="H108" i="11"/>
  <c r="G108" i="11"/>
  <c r="F108" i="11"/>
  <c r="E108" i="11"/>
  <c r="D108" i="11"/>
  <c r="AD107" i="11"/>
  <c r="AC107" i="11"/>
  <c r="AB107" i="11"/>
  <c r="AA107" i="11"/>
  <c r="Z107" i="11"/>
  <c r="Y107" i="11"/>
  <c r="X107" i="11"/>
  <c r="W107" i="11"/>
  <c r="V107" i="11"/>
  <c r="U107" i="11"/>
  <c r="T107" i="11"/>
  <c r="S107" i="11"/>
  <c r="R107" i="11"/>
  <c r="Q107" i="11"/>
  <c r="P107" i="11"/>
  <c r="O107" i="11"/>
  <c r="N107" i="11"/>
  <c r="M107" i="11"/>
  <c r="L107" i="11"/>
  <c r="K107" i="11"/>
  <c r="J107" i="11"/>
  <c r="I107" i="11"/>
  <c r="H107" i="11"/>
  <c r="G107" i="11"/>
  <c r="F107" i="11"/>
  <c r="E107" i="11"/>
  <c r="D107" i="11"/>
  <c r="AD106" i="11"/>
  <c r="AC106" i="11"/>
  <c r="AB106" i="11"/>
  <c r="AA106" i="11"/>
  <c r="Z106" i="11"/>
  <c r="Y106" i="11"/>
  <c r="X106" i="11"/>
  <c r="W106" i="11"/>
  <c r="V106" i="11"/>
  <c r="U106" i="11"/>
  <c r="T106" i="11"/>
  <c r="S106" i="11"/>
  <c r="R106" i="11"/>
  <c r="Q106" i="11"/>
  <c r="P106" i="11"/>
  <c r="O106" i="11"/>
  <c r="N106" i="11"/>
  <c r="M106" i="11"/>
  <c r="L106" i="11"/>
  <c r="K106" i="11"/>
  <c r="J106" i="11"/>
  <c r="I106" i="11"/>
  <c r="H106" i="11"/>
  <c r="G106" i="11"/>
  <c r="F106" i="11"/>
  <c r="E106" i="11"/>
  <c r="D106" i="11"/>
  <c r="AD105" i="11"/>
  <c r="AC105" i="11"/>
  <c r="AB105" i="11"/>
  <c r="AA105" i="11"/>
  <c r="Z105" i="11"/>
  <c r="Y105" i="11"/>
  <c r="X105" i="11"/>
  <c r="W105" i="11"/>
  <c r="V105" i="11"/>
  <c r="U105" i="11"/>
  <c r="T105" i="11"/>
  <c r="S105" i="11"/>
  <c r="R105" i="11"/>
  <c r="Q105" i="11"/>
  <c r="P105" i="11"/>
  <c r="O105" i="11"/>
  <c r="N105" i="11"/>
  <c r="M105" i="11"/>
  <c r="L105" i="11"/>
  <c r="K105" i="11"/>
  <c r="J105" i="11"/>
  <c r="I105" i="11"/>
  <c r="H105" i="11"/>
  <c r="G105" i="11"/>
  <c r="F105" i="11"/>
  <c r="E105" i="11"/>
  <c r="D105" i="11"/>
  <c r="AD104" i="11"/>
  <c r="AC104" i="11"/>
  <c r="AB104" i="11"/>
  <c r="AA104" i="11"/>
  <c r="Z104" i="11"/>
  <c r="Y104" i="11"/>
  <c r="X104" i="11"/>
  <c r="W104" i="11"/>
  <c r="V104" i="11"/>
  <c r="U104" i="11"/>
  <c r="T104" i="11"/>
  <c r="S104" i="11"/>
  <c r="R104" i="11"/>
  <c r="Q104" i="11"/>
  <c r="P104" i="11"/>
  <c r="O104" i="11"/>
  <c r="N104" i="11"/>
  <c r="M104" i="11"/>
  <c r="L104" i="11"/>
  <c r="K104" i="11"/>
  <c r="J104" i="11"/>
  <c r="I104" i="11"/>
  <c r="H104" i="11"/>
  <c r="G104" i="11"/>
  <c r="F104" i="11"/>
  <c r="E104" i="11"/>
  <c r="D104" i="11"/>
  <c r="AD103" i="11"/>
  <c r="AC103" i="11"/>
  <c r="AB103" i="11"/>
  <c r="AA103" i="11"/>
  <c r="Z103" i="11"/>
  <c r="Y103" i="11"/>
  <c r="X103" i="11"/>
  <c r="W103" i="11"/>
  <c r="V103" i="11"/>
  <c r="U103" i="11"/>
  <c r="T103" i="11"/>
  <c r="S103" i="11"/>
  <c r="R103" i="11"/>
  <c r="Q103" i="11"/>
  <c r="P103" i="11"/>
  <c r="O103" i="11"/>
  <c r="N103" i="11"/>
  <c r="M103" i="11"/>
  <c r="L103" i="11"/>
  <c r="K103" i="11"/>
  <c r="J103" i="11"/>
  <c r="I103" i="11"/>
  <c r="H103" i="11"/>
  <c r="G103" i="11"/>
  <c r="F103" i="11"/>
  <c r="E103" i="11"/>
  <c r="D103" i="11"/>
  <c r="AD102" i="11"/>
  <c r="AC102" i="11"/>
  <c r="AB102" i="11"/>
  <c r="AA102" i="11"/>
  <c r="Z102" i="11"/>
  <c r="Y102" i="11"/>
  <c r="X102" i="11"/>
  <c r="W102" i="11"/>
  <c r="V102" i="11"/>
  <c r="U102" i="11"/>
  <c r="T102" i="11"/>
  <c r="S102" i="11"/>
  <c r="R102" i="11"/>
  <c r="Q102" i="11"/>
  <c r="P102" i="11"/>
  <c r="O102" i="11"/>
  <c r="N102" i="11"/>
  <c r="M102" i="11"/>
  <c r="L102" i="11"/>
  <c r="K102" i="11"/>
  <c r="J102" i="11"/>
  <c r="I102" i="11"/>
  <c r="H102" i="11"/>
  <c r="G102" i="11"/>
  <c r="F102" i="11"/>
  <c r="E102" i="11"/>
  <c r="D102" i="11"/>
  <c r="AD101" i="11"/>
  <c r="AC101" i="11"/>
  <c r="AB101" i="11"/>
  <c r="AA101" i="11"/>
  <c r="Z101" i="11"/>
  <c r="Y101" i="11"/>
  <c r="X101" i="11"/>
  <c r="W101" i="11"/>
  <c r="V101" i="11"/>
  <c r="U101" i="11"/>
  <c r="T101" i="11"/>
  <c r="S101" i="11"/>
  <c r="R101" i="11"/>
  <c r="Q101" i="11"/>
  <c r="P101" i="11"/>
  <c r="O101" i="11"/>
  <c r="N101" i="11"/>
  <c r="M101" i="11"/>
  <c r="L101" i="11"/>
  <c r="K101" i="11"/>
  <c r="J101" i="11"/>
  <c r="I101" i="11"/>
  <c r="H101" i="11"/>
  <c r="G101" i="11"/>
  <c r="F101" i="11"/>
  <c r="E101" i="11"/>
  <c r="D101" i="11"/>
  <c r="AD100" i="11"/>
  <c r="AC100" i="11"/>
  <c r="AB100" i="11"/>
  <c r="AA100" i="11"/>
  <c r="Z100" i="11"/>
  <c r="Y100" i="11"/>
  <c r="X100" i="11"/>
  <c r="W100" i="11"/>
  <c r="V100" i="11"/>
  <c r="U100" i="11"/>
  <c r="T100" i="11"/>
  <c r="S100" i="11"/>
  <c r="R100" i="11"/>
  <c r="Q100" i="11"/>
  <c r="P100" i="11"/>
  <c r="O100" i="11"/>
  <c r="N100" i="11"/>
  <c r="M100" i="11"/>
  <c r="L100" i="11"/>
  <c r="K100" i="11"/>
  <c r="J100" i="11"/>
  <c r="I100" i="11"/>
  <c r="H100" i="11"/>
  <c r="G100" i="11"/>
  <c r="F100" i="11"/>
  <c r="E100" i="11"/>
  <c r="D100" i="11"/>
  <c r="AD99" i="11"/>
  <c r="AC99" i="11"/>
  <c r="AB99" i="11"/>
  <c r="AA99" i="11"/>
  <c r="Z99" i="11"/>
  <c r="Y99" i="11"/>
  <c r="X99" i="11"/>
  <c r="W99" i="11"/>
  <c r="V99" i="11"/>
  <c r="U99" i="11"/>
  <c r="T99" i="11"/>
  <c r="S99" i="11"/>
  <c r="R99" i="11"/>
  <c r="Q99" i="11"/>
  <c r="P99" i="11"/>
  <c r="O99" i="11"/>
  <c r="N99" i="11"/>
  <c r="M99" i="11"/>
  <c r="L99" i="11"/>
  <c r="K99" i="11"/>
  <c r="J99" i="11"/>
  <c r="I99" i="11"/>
  <c r="H99" i="11"/>
  <c r="G99" i="11"/>
  <c r="F99" i="11"/>
  <c r="E99" i="11"/>
  <c r="D99" i="11"/>
  <c r="AD98" i="11"/>
  <c r="AC98" i="11"/>
  <c r="AB98" i="11"/>
  <c r="AA98" i="11"/>
  <c r="Z98" i="11"/>
  <c r="Y98" i="11"/>
  <c r="X98" i="11"/>
  <c r="W98" i="11"/>
  <c r="V98" i="11"/>
  <c r="U98" i="11"/>
  <c r="T98" i="11"/>
  <c r="S98" i="11"/>
  <c r="R98" i="11"/>
  <c r="Q98" i="11"/>
  <c r="P98" i="11"/>
  <c r="O98" i="11"/>
  <c r="N98" i="11"/>
  <c r="M98" i="11"/>
  <c r="L98" i="11"/>
  <c r="K98" i="11"/>
  <c r="J98" i="11"/>
  <c r="I98" i="11"/>
  <c r="H98" i="11"/>
  <c r="G98" i="11"/>
  <c r="F98" i="11"/>
  <c r="E98" i="11"/>
  <c r="D98" i="11"/>
  <c r="AD97" i="11"/>
  <c r="AC97" i="11"/>
  <c r="AB97" i="11"/>
  <c r="AA97" i="11"/>
  <c r="Z97" i="11"/>
  <c r="Y97" i="11"/>
  <c r="X97" i="11"/>
  <c r="W97" i="11"/>
  <c r="V97" i="11"/>
  <c r="U97" i="11"/>
  <c r="T97" i="11"/>
  <c r="S97" i="11"/>
  <c r="R97" i="11"/>
  <c r="Q97" i="11"/>
  <c r="P97" i="11"/>
  <c r="O97" i="11"/>
  <c r="N97" i="11"/>
  <c r="M97" i="11"/>
  <c r="L97" i="11"/>
  <c r="K97" i="11"/>
  <c r="J97" i="11"/>
  <c r="I97" i="11"/>
  <c r="H97" i="11"/>
  <c r="G97" i="11"/>
  <c r="F97" i="11"/>
  <c r="E97" i="11"/>
  <c r="D97" i="11"/>
  <c r="AD96" i="11"/>
  <c r="AC96" i="11"/>
  <c r="AB96" i="11"/>
  <c r="AA96" i="11"/>
  <c r="Z96" i="11"/>
  <c r="Y96" i="11"/>
  <c r="X96" i="11"/>
  <c r="W96" i="11"/>
  <c r="V96" i="11"/>
  <c r="U96" i="11"/>
  <c r="T96" i="11"/>
  <c r="S96" i="11"/>
  <c r="R96" i="11"/>
  <c r="Q96" i="11"/>
  <c r="P96" i="11"/>
  <c r="O96" i="11"/>
  <c r="N96" i="11"/>
  <c r="M96" i="11"/>
  <c r="L96" i="11"/>
  <c r="K96" i="11"/>
  <c r="J96" i="11"/>
  <c r="I96" i="11"/>
  <c r="H96" i="11"/>
  <c r="G96" i="11"/>
  <c r="F96" i="11"/>
  <c r="E96" i="11"/>
  <c r="D96" i="11"/>
  <c r="AD95" i="11"/>
  <c r="AC95" i="11"/>
  <c r="AB95" i="11"/>
  <c r="AA95" i="11"/>
  <c r="Z95" i="11"/>
  <c r="Y95" i="11"/>
  <c r="X95" i="11"/>
  <c r="W95" i="11"/>
  <c r="V95" i="11"/>
  <c r="U95" i="11"/>
  <c r="T95" i="11"/>
  <c r="S95" i="11"/>
  <c r="R95" i="11"/>
  <c r="Q95" i="11"/>
  <c r="P95" i="11"/>
  <c r="O95" i="11"/>
  <c r="N95" i="11"/>
  <c r="M95" i="11"/>
  <c r="L95" i="11"/>
  <c r="K95" i="11"/>
  <c r="J95" i="11"/>
  <c r="I95" i="11"/>
  <c r="H95" i="11"/>
  <c r="G95" i="11"/>
  <c r="F95" i="11"/>
  <c r="E95" i="11"/>
  <c r="D95" i="11"/>
  <c r="AD93" i="11"/>
  <c r="AC93" i="11"/>
  <c r="AB93" i="11"/>
  <c r="AA93" i="11"/>
  <c r="Z93" i="11"/>
  <c r="Y93" i="11"/>
  <c r="X93" i="11"/>
  <c r="W93" i="11"/>
  <c r="V93" i="11"/>
  <c r="U93" i="11"/>
  <c r="T93" i="11"/>
  <c r="S93" i="11"/>
  <c r="R93" i="11"/>
  <c r="Q93" i="11"/>
  <c r="P93" i="11"/>
  <c r="O93" i="11"/>
  <c r="N93" i="11"/>
  <c r="M93" i="11"/>
  <c r="L93" i="11"/>
  <c r="K93" i="11"/>
  <c r="J93" i="11"/>
  <c r="I93" i="11"/>
  <c r="H93" i="11"/>
  <c r="G93" i="11"/>
  <c r="F93" i="11"/>
  <c r="E93" i="11"/>
  <c r="D93" i="11"/>
  <c r="AD92" i="11"/>
  <c r="AC92" i="11"/>
  <c r="AB92" i="11"/>
  <c r="AA92" i="11"/>
  <c r="Z92" i="11"/>
  <c r="Y92" i="11"/>
  <c r="X92" i="11"/>
  <c r="W92" i="11"/>
  <c r="V92" i="11"/>
  <c r="U92" i="11"/>
  <c r="T92" i="11"/>
  <c r="S92" i="11"/>
  <c r="R92" i="11"/>
  <c r="Q92" i="11"/>
  <c r="P92" i="11"/>
  <c r="O92" i="11"/>
  <c r="N92" i="11"/>
  <c r="M92" i="11"/>
  <c r="L92" i="11"/>
  <c r="K92" i="11"/>
  <c r="J92" i="11"/>
  <c r="I92" i="11"/>
  <c r="H92" i="11"/>
  <c r="G92" i="11"/>
  <c r="F92" i="11"/>
  <c r="E92" i="11"/>
  <c r="D92" i="11"/>
  <c r="AD91" i="11"/>
  <c r="AC91" i="11"/>
  <c r="AB91" i="11"/>
  <c r="AA91" i="11"/>
  <c r="Z91" i="11"/>
  <c r="Y91" i="11"/>
  <c r="X91" i="11"/>
  <c r="W91" i="11"/>
  <c r="V91" i="11"/>
  <c r="U91" i="11"/>
  <c r="T91" i="11"/>
  <c r="S91" i="11"/>
  <c r="R91" i="11"/>
  <c r="Q91" i="11"/>
  <c r="P91" i="11"/>
  <c r="O91" i="11"/>
  <c r="N91" i="11"/>
  <c r="M91" i="11"/>
  <c r="L91" i="11"/>
  <c r="K91" i="11"/>
  <c r="J91" i="11"/>
  <c r="I91" i="11"/>
  <c r="H91" i="11"/>
  <c r="G91" i="11"/>
  <c r="F91" i="11"/>
  <c r="E91" i="11"/>
  <c r="D91" i="11"/>
  <c r="AD89" i="11"/>
  <c r="AC89" i="11"/>
  <c r="AB89" i="11"/>
  <c r="AA89" i="11"/>
  <c r="Z89" i="11"/>
  <c r="Y89" i="11"/>
  <c r="X89" i="11"/>
  <c r="W89" i="11"/>
  <c r="V89" i="11"/>
  <c r="U89" i="11"/>
  <c r="T89" i="11"/>
  <c r="S89" i="11"/>
  <c r="R89" i="11"/>
  <c r="Q89" i="11"/>
  <c r="P89" i="11"/>
  <c r="O89" i="11"/>
  <c r="N89" i="11"/>
  <c r="M89" i="11"/>
  <c r="L89" i="11"/>
  <c r="K89" i="11"/>
  <c r="J89" i="11"/>
  <c r="I89" i="11"/>
  <c r="H89" i="11"/>
  <c r="G89" i="11"/>
  <c r="F89" i="11"/>
  <c r="E89" i="11"/>
  <c r="D89" i="11"/>
  <c r="AD88" i="11"/>
  <c r="AC88" i="11"/>
  <c r="AB88" i="11"/>
  <c r="AA88" i="11"/>
  <c r="Z88" i="11"/>
  <c r="Y88" i="11"/>
  <c r="X88" i="11"/>
  <c r="W88" i="11"/>
  <c r="V88" i="11"/>
  <c r="U88" i="11"/>
  <c r="T88" i="11"/>
  <c r="S88" i="11"/>
  <c r="R88" i="11"/>
  <c r="Q88" i="11"/>
  <c r="P88" i="11"/>
  <c r="O88" i="11"/>
  <c r="N88" i="11"/>
  <c r="M88" i="11"/>
  <c r="L88" i="11"/>
  <c r="K88" i="11"/>
  <c r="J88" i="11"/>
  <c r="I88" i="11"/>
  <c r="H88" i="11"/>
  <c r="G88" i="11"/>
  <c r="F88" i="11"/>
  <c r="E88" i="11"/>
  <c r="D88" i="11"/>
  <c r="AD87" i="11"/>
  <c r="AC87" i="11"/>
  <c r="AB87" i="11"/>
  <c r="AA87" i="11"/>
  <c r="Z87" i="11"/>
  <c r="Y87" i="11"/>
  <c r="X87" i="11"/>
  <c r="W87" i="11"/>
  <c r="V87" i="11"/>
  <c r="U87" i="11"/>
  <c r="T87" i="11"/>
  <c r="S87" i="11"/>
  <c r="R87" i="11"/>
  <c r="Q87" i="11"/>
  <c r="P87" i="11"/>
  <c r="O87" i="11"/>
  <c r="N87" i="11"/>
  <c r="M87" i="11"/>
  <c r="L87" i="11"/>
  <c r="K87" i="11"/>
  <c r="J87" i="11"/>
  <c r="I87" i="11"/>
  <c r="H87" i="11"/>
  <c r="G87" i="11"/>
  <c r="F87" i="11"/>
  <c r="E87" i="11"/>
  <c r="D87" i="11"/>
  <c r="AD86" i="11"/>
  <c r="AC86" i="11"/>
  <c r="AB86" i="11"/>
  <c r="AA86" i="11"/>
  <c r="Z86" i="11"/>
  <c r="Y86" i="11"/>
  <c r="X86" i="11"/>
  <c r="W86" i="11"/>
  <c r="V86" i="11"/>
  <c r="U86" i="11"/>
  <c r="T86" i="11"/>
  <c r="S86" i="11"/>
  <c r="R86" i="11"/>
  <c r="Q86" i="11"/>
  <c r="P86" i="11"/>
  <c r="O86" i="11"/>
  <c r="N86" i="11"/>
  <c r="M86" i="11"/>
  <c r="L86" i="11"/>
  <c r="K86" i="11"/>
  <c r="J86" i="11"/>
  <c r="I86" i="11"/>
  <c r="H86" i="11"/>
  <c r="G86" i="11"/>
  <c r="F86" i="11"/>
  <c r="E86" i="11"/>
  <c r="D86" i="11"/>
  <c r="AD85" i="11"/>
  <c r="AC85" i="11"/>
  <c r="AB85" i="11"/>
  <c r="AA85" i="11"/>
  <c r="Z85" i="11"/>
  <c r="Y85" i="11"/>
  <c r="X85" i="11"/>
  <c r="W85" i="11"/>
  <c r="V85" i="11"/>
  <c r="U85" i="11"/>
  <c r="T85" i="11"/>
  <c r="S85" i="11"/>
  <c r="R85" i="11"/>
  <c r="Q85" i="11"/>
  <c r="P85" i="11"/>
  <c r="O85" i="11"/>
  <c r="N85" i="11"/>
  <c r="M85" i="11"/>
  <c r="L85" i="11"/>
  <c r="K85" i="11"/>
  <c r="J85" i="11"/>
  <c r="I85" i="11"/>
  <c r="H85" i="11"/>
  <c r="G85" i="11"/>
  <c r="F85" i="11"/>
  <c r="E85" i="11"/>
  <c r="D85" i="11"/>
  <c r="AD84" i="11"/>
  <c r="AC84" i="11"/>
  <c r="AB84" i="11"/>
  <c r="AA84" i="11"/>
  <c r="Z84" i="11"/>
  <c r="Y84" i="11"/>
  <c r="X84" i="11"/>
  <c r="W84" i="11"/>
  <c r="V84" i="11"/>
  <c r="U84" i="11"/>
  <c r="T84" i="11"/>
  <c r="S84" i="11"/>
  <c r="R84" i="11"/>
  <c r="Q84" i="11"/>
  <c r="P84" i="11"/>
  <c r="O84" i="11"/>
  <c r="N84" i="11"/>
  <c r="M84" i="11"/>
  <c r="L84" i="11"/>
  <c r="K84" i="11"/>
  <c r="J84" i="11"/>
  <c r="I84" i="11"/>
  <c r="H84" i="11"/>
  <c r="G84" i="11"/>
  <c r="F84" i="11"/>
  <c r="E84" i="11"/>
  <c r="D84" i="11"/>
  <c r="AD83" i="11"/>
  <c r="AC83" i="11"/>
  <c r="AB83" i="11"/>
  <c r="AA83" i="11"/>
  <c r="Z83" i="11"/>
  <c r="Y83" i="11"/>
  <c r="X83" i="11"/>
  <c r="W83" i="11"/>
  <c r="V83" i="11"/>
  <c r="U83" i="11"/>
  <c r="T83" i="11"/>
  <c r="S83" i="11"/>
  <c r="R83" i="11"/>
  <c r="Q83" i="11"/>
  <c r="P83" i="11"/>
  <c r="O83" i="11"/>
  <c r="N83" i="11"/>
  <c r="M83" i="11"/>
  <c r="L83" i="11"/>
  <c r="K83" i="11"/>
  <c r="J83" i="11"/>
  <c r="I83" i="11"/>
  <c r="H83" i="11"/>
  <c r="G83" i="11"/>
  <c r="F83" i="11"/>
  <c r="E83" i="11"/>
  <c r="D83" i="11"/>
  <c r="AD82" i="11"/>
  <c r="AC82" i="11"/>
  <c r="AB82" i="11"/>
  <c r="AA82" i="11"/>
  <c r="Z82" i="11"/>
  <c r="Y82" i="11"/>
  <c r="X82" i="11"/>
  <c r="W82" i="11"/>
  <c r="V82" i="11"/>
  <c r="U82" i="11"/>
  <c r="T82" i="11"/>
  <c r="S82" i="11"/>
  <c r="R82" i="11"/>
  <c r="Q82" i="11"/>
  <c r="P82" i="11"/>
  <c r="O82" i="11"/>
  <c r="N82" i="11"/>
  <c r="M82" i="11"/>
  <c r="L82" i="11"/>
  <c r="K82" i="11"/>
  <c r="J82" i="11"/>
  <c r="I82" i="11"/>
  <c r="H82" i="11"/>
  <c r="G82" i="11"/>
  <c r="F82" i="11"/>
  <c r="E82" i="11"/>
  <c r="D82" i="11"/>
  <c r="AD81" i="11"/>
  <c r="AC81" i="11"/>
  <c r="AB81" i="11"/>
  <c r="AA81" i="11"/>
  <c r="Z81" i="11"/>
  <c r="Y81" i="11"/>
  <c r="X81" i="11"/>
  <c r="W81" i="11"/>
  <c r="V81" i="11"/>
  <c r="U81" i="11"/>
  <c r="T81" i="11"/>
  <c r="S81" i="11"/>
  <c r="R81" i="11"/>
  <c r="Q81" i="11"/>
  <c r="P81" i="11"/>
  <c r="O81" i="11"/>
  <c r="N81" i="11"/>
  <c r="M81" i="11"/>
  <c r="L81" i="11"/>
  <c r="K81" i="11"/>
  <c r="J81" i="11"/>
  <c r="I81" i="11"/>
  <c r="H81" i="11"/>
  <c r="G81" i="11"/>
  <c r="F81" i="11"/>
  <c r="E81" i="11"/>
  <c r="D81" i="11"/>
  <c r="AD80" i="11"/>
  <c r="AC80" i="11"/>
  <c r="AB80" i="11"/>
  <c r="AA80" i="11"/>
  <c r="Z80" i="11"/>
  <c r="Y80" i="11"/>
  <c r="X80" i="11"/>
  <c r="W80" i="11"/>
  <c r="V80" i="11"/>
  <c r="U80" i="11"/>
  <c r="T80" i="11"/>
  <c r="S80" i="11"/>
  <c r="R80" i="11"/>
  <c r="Q80" i="11"/>
  <c r="P80" i="11"/>
  <c r="O80" i="11"/>
  <c r="N80" i="11"/>
  <c r="M80" i="11"/>
  <c r="L80" i="11"/>
  <c r="K80" i="11"/>
  <c r="J80" i="11"/>
  <c r="I80" i="11"/>
  <c r="H80" i="11"/>
  <c r="G80" i="11"/>
  <c r="F80" i="11"/>
  <c r="E80" i="11"/>
  <c r="D80" i="11"/>
  <c r="AD79" i="11"/>
  <c r="AC79" i="11"/>
  <c r="AB79" i="11"/>
  <c r="AA79" i="11"/>
  <c r="Z79" i="11"/>
  <c r="Y79" i="11"/>
  <c r="X79" i="11"/>
  <c r="W79" i="11"/>
  <c r="V79" i="11"/>
  <c r="U79" i="11"/>
  <c r="T79" i="11"/>
  <c r="S79" i="11"/>
  <c r="R79" i="11"/>
  <c r="Q79" i="11"/>
  <c r="P79" i="11"/>
  <c r="O79" i="11"/>
  <c r="N79" i="11"/>
  <c r="M79" i="11"/>
  <c r="L79" i="11"/>
  <c r="K79" i="11"/>
  <c r="J79" i="11"/>
  <c r="I79" i="11"/>
  <c r="H79" i="11"/>
  <c r="G79" i="11"/>
  <c r="F79" i="11"/>
  <c r="E79" i="11"/>
  <c r="D79" i="11"/>
  <c r="AD78" i="11"/>
  <c r="AC78" i="11"/>
  <c r="AB78" i="11"/>
  <c r="AA78" i="11"/>
  <c r="Z78" i="11"/>
  <c r="Y78" i="11"/>
  <c r="X78" i="11"/>
  <c r="W78" i="11"/>
  <c r="V78" i="11"/>
  <c r="U78" i="11"/>
  <c r="T78" i="11"/>
  <c r="S78" i="11"/>
  <c r="R78" i="11"/>
  <c r="Q78" i="11"/>
  <c r="P78" i="11"/>
  <c r="O78" i="11"/>
  <c r="N78" i="11"/>
  <c r="M78" i="11"/>
  <c r="L78" i="11"/>
  <c r="K78" i="11"/>
  <c r="J78" i="11"/>
  <c r="I78" i="11"/>
  <c r="H78" i="11"/>
  <c r="G78" i="11"/>
  <c r="F78" i="11"/>
  <c r="E78" i="11"/>
  <c r="D78" i="11"/>
  <c r="AD77" i="11"/>
  <c r="AC77" i="11"/>
  <c r="AB77" i="11"/>
  <c r="AA77" i="11"/>
  <c r="Z77" i="11"/>
  <c r="Y77" i="11"/>
  <c r="X77" i="11"/>
  <c r="W77" i="11"/>
  <c r="V77" i="11"/>
  <c r="U77" i="11"/>
  <c r="T77" i="11"/>
  <c r="S77" i="11"/>
  <c r="R77" i="11"/>
  <c r="Q77" i="11"/>
  <c r="P77" i="11"/>
  <c r="O77" i="11"/>
  <c r="N77" i="11"/>
  <c r="M77" i="11"/>
  <c r="L77" i="11"/>
  <c r="K77" i="11"/>
  <c r="J77" i="11"/>
  <c r="I77" i="11"/>
  <c r="H77" i="11"/>
  <c r="G77" i="11"/>
  <c r="F77" i="11"/>
  <c r="E77" i="11"/>
  <c r="D77" i="11"/>
  <c r="AD76" i="11"/>
  <c r="AC76" i="11"/>
  <c r="AB76" i="11"/>
  <c r="AA76" i="11"/>
  <c r="Z76" i="11"/>
  <c r="Y76" i="11"/>
  <c r="X76" i="11"/>
  <c r="W76" i="11"/>
  <c r="V76" i="11"/>
  <c r="U76" i="11"/>
  <c r="T76" i="11"/>
  <c r="S76" i="11"/>
  <c r="R76" i="11"/>
  <c r="Q76" i="11"/>
  <c r="P76" i="11"/>
  <c r="O76" i="11"/>
  <c r="N76" i="11"/>
  <c r="M76" i="11"/>
  <c r="L76" i="11"/>
  <c r="K76" i="11"/>
  <c r="J76" i="11"/>
  <c r="I76" i="11"/>
  <c r="H76" i="11"/>
  <c r="G76" i="11"/>
  <c r="F76" i="11"/>
  <c r="E76" i="11"/>
  <c r="D76" i="11"/>
  <c r="D65" i="11"/>
  <c r="E65" i="11" s="1"/>
  <c r="C65" i="11"/>
  <c r="I50" i="11" a="1"/>
  <c r="I50" i="11" s="1"/>
  <c r="H50" i="11" a="1"/>
  <c r="H50" i="11" s="1"/>
  <c r="G50" i="11" a="1"/>
  <c r="G50" i="11" s="1"/>
  <c r="E50" i="11" a="1"/>
  <c r="E50" i="11" s="1"/>
  <c r="D50" i="11" a="1"/>
  <c r="D50" i="11" s="1"/>
  <c r="C50" i="11" a="1"/>
  <c r="C50" i="11" s="1"/>
  <c r="I49" i="11" a="1"/>
  <c r="I49" i="11" s="1"/>
  <c r="H49" i="11" a="1"/>
  <c r="H49" i="11" s="1"/>
  <c r="G49" i="11" a="1"/>
  <c r="G49" i="11" s="1"/>
  <c r="E49" i="11" a="1"/>
  <c r="E49" i="11" s="1"/>
  <c r="D49" i="11" a="1"/>
  <c r="D49" i="11" s="1"/>
  <c r="C49" i="11" a="1"/>
  <c r="C49" i="11" s="1"/>
  <c r="I48" i="11" a="1"/>
  <c r="I48" i="11" s="1"/>
  <c r="H48" i="11" a="1"/>
  <c r="H48" i="11" s="1"/>
  <c r="G48" i="11" a="1"/>
  <c r="G48" i="11" s="1"/>
  <c r="E48" i="11" a="1"/>
  <c r="E48" i="11" s="1"/>
  <c r="D48" i="11" a="1"/>
  <c r="D48" i="11" s="1"/>
  <c r="C48" i="11" a="1"/>
  <c r="C48" i="11" s="1"/>
  <c r="I47" i="11" a="1"/>
  <c r="I47" i="11" s="1"/>
  <c r="H47" i="11" a="1"/>
  <c r="H47" i="11" s="1"/>
  <c r="G47" i="11" a="1"/>
  <c r="G47" i="11" s="1"/>
  <c r="E47" i="11" a="1"/>
  <c r="E47" i="11" s="1"/>
  <c r="D47" i="11" a="1"/>
  <c r="D47" i="11" s="1"/>
  <c r="C47" i="11" a="1"/>
  <c r="C47" i="11" s="1"/>
  <c r="I46" i="11" a="1"/>
  <c r="I46" i="11" s="1"/>
  <c r="H46" i="11" a="1"/>
  <c r="H46" i="11" s="1"/>
  <c r="G46" i="11" a="1"/>
  <c r="G46" i="11" s="1"/>
  <c r="E46" i="11" a="1"/>
  <c r="E46" i="11" s="1"/>
  <c r="D46" i="11" a="1"/>
  <c r="D46" i="11" s="1"/>
  <c r="C46" i="11" a="1"/>
  <c r="C46" i="11" s="1"/>
  <c r="I45" i="11" a="1"/>
  <c r="I45" i="11" s="1"/>
  <c r="H45" i="11" a="1"/>
  <c r="H45" i="11" s="1"/>
  <c r="G45" i="11" a="1"/>
  <c r="G45" i="11" s="1"/>
  <c r="E45" i="11" a="1"/>
  <c r="E45" i="11" s="1"/>
  <c r="D45" i="11" a="1"/>
  <c r="D45" i="11" s="1"/>
  <c r="C45" i="11" a="1"/>
  <c r="C45" i="11" s="1"/>
  <c r="I44" i="11" a="1"/>
  <c r="I44" i="11" s="1"/>
  <c r="H44" i="11" a="1"/>
  <c r="H44" i="11" s="1"/>
  <c r="G44" i="11" a="1"/>
  <c r="G44" i="11" s="1"/>
  <c r="E44" i="11" a="1"/>
  <c r="E44" i="11" s="1"/>
  <c r="D44" i="11" a="1"/>
  <c r="D44" i="11" s="1"/>
  <c r="C44" i="11" a="1"/>
  <c r="C44" i="11" s="1"/>
  <c r="I43" i="11" a="1"/>
  <c r="I43" i="11" s="1"/>
  <c r="H43" i="11" a="1"/>
  <c r="H43" i="11" s="1"/>
  <c r="G43" i="11" a="1"/>
  <c r="G43" i="11" s="1"/>
  <c r="E43" i="11" a="1"/>
  <c r="E43" i="11" s="1"/>
  <c r="D43" i="11" a="1"/>
  <c r="D43" i="11" s="1"/>
  <c r="C43" i="11" a="1"/>
  <c r="C43" i="11" s="1"/>
  <c r="I42" i="11" a="1"/>
  <c r="I42" i="11" s="1"/>
  <c r="H42" i="11" a="1"/>
  <c r="H42" i="11" s="1"/>
  <c r="G42" i="11" a="1"/>
  <c r="G42" i="11" s="1"/>
  <c r="E42" i="11" a="1"/>
  <c r="E42" i="11" s="1"/>
  <c r="D42" i="11" a="1"/>
  <c r="D42" i="11" s="1"/>
  <c r="C42" i="11" a="1"/>
  <c r="C42" i="11" s="1"/>
  <c r="I41" i="11" a="1"/>
  <c r="I41" i="11" s="1"/>
  <c r="H41" i="11" a="1"/>
  <c r="H41" i="11" s="1"/>
  <c r="G41" i="11" a="1"/>
  <c r="G41" i="11" s="1"/>
  <c r="E41" i="11" a="1"/>
  <c r="E41" i="11" s="1"/>
  <c r="D41" i="11" a="1"/>
  <c r="D41" i="11" s="1"/>
  <c r="C41" i="11" a="1"/>
  <c r="C41" i="11" s="1"/>
  <c r="I40" i="11" a="1"/>
  <c r="I40" i="11" s="1"/>
  <c r="H40" i="11" a="1"/>
  <c r="H40" i="11" s="1"/>
  <c r="G40" i="11" a="1"/>
  <c r="G40" i="11" s="1"/>
  <c r="E40" i="11" a="1"/>
  <c r="E40" i="11" s="1"/>
  <c r="D40" i="11" a="1"/>
  <c r="D40" i="11" s="1"/>
  <c r="C40" i="11" a="1"/>
  <c r="C40" i="11" s="1"/>
  <c r="I39" i="11" a="1"/>
  <c r="I39" i="11" s="1"/>
  <c r="H39" i="11" a="1"/>
  <c r="H39" i="11" s="1"/>
  <c r="G39" i="11" a="1"/>
  <c r="G39" i="11" s="1"/>
  <c r="E39" i="11" a="1"/>
  <c r="E39" i="11" s="1"/>
  <c r="D39" i="11" a="1"/>
  <c r="D39" i="11" s="1"/>
  <c r="C39" i="11" a="1"/>
  <c r="C39" i="11" s="1"/>
  <c r="I38" i="11" a="1"/>
  <c r="I38" i="11" s="1"/>
  <c r="H38" i="11" a="1"/>
  <c r="H38" i="11" s="1"/>
  <c r="G38" i="11" a="1"/>
  <c r="G38" i="11" s="1"/>
  <c r="E38" i="11" a="1"/>
  <c r="E38" i="11" s="1"/>
  <c r="D38" i="11" a="1"/>
  <c r="D38" i="11" s="1"/>
  <c r="C38" i="11" a="1"/>
  <c r="C38" i="11" s="1"/>
  <c r="I37" i="11" a="1"/>
  <c r="I37" i="11" s="1"/>
  <c r="H37" i="11" a="1"/>
  <c r="H37" i="11" s="1"/>
  <c r="G37" i="11" a="1"/>
  <c r="G37" i="11" s="1"/>
  <c r="E37" i="11" a="1"/>
  <c r="E37" i="11" s="1"/>
  <c r="D37" i="11" a="1"/>
  <c r="D37" i="11" s="1"/>
  <c r="C37" i="11" a="1"/>
  <c r="C37" i="11" s="1"/>
  <c r="I36" i="11"/>
  <c r="I36" i="11" a="1"/>
  <c r="H36" i="11"/>
  <c r="H36" i="11" a="1"/>
  <c r="G36" i="11"/>
  <c r="G36" i="11" a="1"/>
  <c r="E36" i="11"/>
  <c r="E36" i="11" a="1"/>
  <c r="D36" i="11"/>
  <c r="D36" i="11" a="1"/>
  <c r="C36" i="11"/>
  <c r="C36" i="11" a="1"/>
  <c r="I35" i="11"/>
  <c r="I35" i="11" a="1"/>
  <c r="H35" i="11"/>
  <c r="H35" i="11" a="1"/>
  <c r="G35" i="11"/>
  <c r="G35" i="11" a="1"/>
  <c r="E35" i="11"/>
  <c r="E35" i="11" a="1"/>
  <c r="D35" i="11"/>
  <c r="D35" i="11" a="1"/>
  <c r="C35" i="11"/>
  <c r="C35" i="11" a="1"/>
  <c r="I34" i="11"/>
  <c r="I34" i="11" a="1"/>
  <c r="H34" i="11"/>
  <c r="H34" i="11" a="1"/>
  <c r="G34" i="11"/>
  <c r="G34" i="11" a="1"/>
  <c r="E34" i="11"/>
  <c r="E34" i="11" a="1"/>
  <c r="D34" i="11"/>
  <c r="D34" i="11" a="1"/>
  <c r="C34" i="11"/>
  <c r="C34" i="11" a="1"/>
  <c r="I32" i="11"/>
  <c r="I32" i="11" a="1"/>
  <c r="H32" i="11"/>
  <c r="H32" i="11" a="1"/>
  <c r="G32" i="11"/>
  <c r="G32" i="11" a="1"/>
  <c r="E32" i="11"/>
  <c r="E32" i="11" a="1"/>
  <c r="D32" i="11"/>
  <c r="D32" i="11" a="1"/>
  <c r="C32" i="11"/>
  <c r="C32" i="11" a="1"/>
  <c r="I31" i="11"/>
  <c r="I31" i="11" a="1"/>
  <c r="H31" i="11"/>
  <c r="H31" i="11" a="1"/>
  <c r="G31" i="11"/>
  <c r="G31" i="11" a="1"/>
  <c r="E31" i="11"/>
  <c r="E31" i="11" a="1"/>
  <c r="D31" i="11"/>
  <c r="D31" i="11" a="1"/>
  <c r="C31" i="11"/>
  <c r="C31" i="11" a="1"/>
  <c r="I30" i="11"/>
  <c r="I30" i="11" a="1"/>
  <c r="H30" i="11"/>
  <c r="H30" i="11" a="1"/>
  <c r="G30" i="11"/>
  <c r="G30" i="11" a="1"/>
  <c r="E30" i="11"/>
  <c r="E30" i="11" a="1"/>
  <c r="D30" i="11"/>
  <c r="D30" i="11" a="1"/>
  <c r="C30" i="11"/>
  <c r="C30" i="11" a="1"/>
  <c r="I28" i="11"/>
  <c r="I28" i="11" a="1"/>
  <c r="H28" i="11"/>
  <c r="H28" i="11" a="1"/>
  <c r="G28" i="11"/>
  <c r="G28" i="11" a="1"/>
  <c r="E28" i="11"/>
  <c r="E28" i="11" a="1"/>
  <c r="D28" i="11"/>
  <c r="D28" i="11" a="1"/>
  <c r="C28" i="11"/>
  <c r="C28" i="11" a="1"/>
  <c r="I27" i="11"/>
  <c r="I27" i="11" a="1"/>
  <c r="H27" i="11"/>
  <c r="H27" i="11" a="1"/>
  <c r="G27" i="11"/>
  <c r="G27" i="11" a="1"/>
  <c r="E27" i="11"/>
  <c r="E27" i="11" a="1"/>
  <c r="D27" i="11"/>
  <c r="D27" i="11" a="1"/>
  <c r="C27" i="11"/>
  <c r="C27" i="11" a="1"/>
  <c r="I26" i="11"/>
  <c r="I26" i="11" a="1"/>
  <c r="H26" i="11"/>
  <c r="H26" i="11" a="1"/>
  <c r="G26" i="11"/>
  <c r="G26" i="11" a="1"/>
  <c r="E26" i="11"/>
  <c r="E26" i="11" a="1"/>
  <c r="D26" i="11"/>
  <c r="D26" i="11" a="1"/>
  <c r="C26" i="11"/>
  <c r="C26" i="11" a="1"/>
  <c r="I25" i="11"/>
  <c r="I25" i="11" a="1"/>
  <c r="H25" i="11"/>
  <c r="H25" i="11" a="1"/>
  <c r="G25" i="11"/>
  <c r="G25" i="11" a="1"/>
  <c r="E25" i="11"/>
  <c r="E25" i="11" a="1"/>
  <c r="D25" i="11"/>
  <c r="D25" i="11" a="1"/>
  <c r="C25" i="11"/>
  <c r="C25" i="11" a="1"/>
  <c r="I24" i="11"/>
  <c r="I24" i="11" a="1"/>
  <c r="H24" i="11"/>
  <c r="H24" i="11" a="1"/>
  <c r="G24" i="11"/>
  <c r="G24" i="11" a="1"/>
  <c r="E24" i="11"/>
  <c r="E24" i="11" a="1"/>
  <c r="D24" i="11"/>
  <c r="D24" i="11" a="1"/>
  <c r="C24" i="11"/>
  <c r="C24" i="11" a="1"/>
  <c r="I23" i="11"/>
  <c r="I23" i="11" a="1"/>
  <c r="H23" i="11" a="1"/>
  <c r="H23" i="11" s="1"/>
  <c r="G23" i="11" a="1"/>
  <c r="G23" i="11" s="1"/>
  <c r="E23" i="11" a="1"/>
  <c r="E23" i="11" s="1"/>
  <c r="D23" i="11" a="1"/>
  <c r="D23" i="11" s="1"/>
  <c r="C23" i="11" a="1"/>
  <c r="C23" i="11" s="1"/>
  <c r="I22" i="11" a="1"/>
  <c r="I22" i="11" s="1"/>
  <c r="H22" i="11" a="1"/>
  <c r="H22" i="11" s="1"/>
  <c r="G22" i="11" a="1"/>
  <c r="G22" i="11" s="1"/>
  <c r="E22" i="11" a="1"/>
  <c r="E22" i="11" s="1"/>
  <c r="D22" i="11" a="1"/>
  <c r="D22" i="11" s="1"/>
  <c r="C22" i="11" a="1"/>
  <c r="C22" i="11" s="1"/>
  <c r="I21" i="11" a="1"/>
  <c r="I21" i="11" s="1"/>
  <c r="H21" i="11" a="1"/>
  <c r="H21" i="11" s="1"/>
  <c r="G21" i="11" a="1"/>
  <c r="G21" i="11" s="1"/>
  <c r="E21" i="11" a="1"/>
  <c r="E21" i="11" s="1"/>
  <c r="D21" i="11" a="1"/>
  <c r="D21" i="11" s="1"/>
  <c r="C21" i="11" a="1"/>
  <c r="C21" i="11" s="1"/>
  <c r="I20" i="11" a="1"/>
  <c r="I20" i="11" s="1"/>
  <c r="H20" i="11" a="1"/>
  <c r="H20" i="11" s="1"/>
  <c r="G20" i="11" a="1"/>
  <c r="G20" i="11" s="1"/>
  <c r="E20" i="11" a="1"/>
  <c r="E20" i="11" s="1"/>
  <c r="D20" i="11" a="1"/>
  <c r="D20" i="11" s="1"/>
  <c r="C20" i="11" a="1"/>
  <c r="C20" i="11" s="1"/>
  <c r="I19" i="11" a="1"/>
  <c r="I19" i="11" s="1"/>
  <c r="H19" i="11" a="1"/>
  <c r="H19" i="11" s="1"/>
  <c r="G19" i="11" a="1"/>
  <c r="G19" i="11" s="1"/>
  <c r="E19" i="11" a="1"/>
  <c r="E19" i="11" s="1"/>
  <c r="D19" i="11" a="1"/>
  <c r="D19" i="11" s="1"/>
  <c r="C19" i="11" a="1"/>
  <c r="C19" i="11" s="1"/>
  <c r="I18" i="11" a="1"/>
  <c r="I18" i="11" s="1"/>
  <c r="H18" i="11" a="1"/>
  <c r="H18" i="11" s="1"/>
  <c r="G18" i="11" a="1"/>
  <c r="G18" i="11" s="1"/>
  <c r="E18" i="11" a="1"/>
  <c r="E18" i="11" s="1"/>
  <c r="D18" i="11" a="1"/>
  <c r="D18" i="11" s="1"/>
  <c r="C18" i="11" a="1"/>
  <c r="C18" i="11" s="1"/>
  <c r="I17" i="11" a="1"/>
  <c r="I17" i="11" s="1"/>
  <c r="H17" i="11" a="1"/>
  <c r="H17" i="11" s="1"/>
  <c r="G17" i="11" a="1"/>
  <c r="G17" i="11" s="1"/>
  <c r="E17" i="11" a="1"/>
  <c r="E17" i="11" s="1"/>
  <c r="D17" i="11" a="1"/>
  <c r="D17" i="11" s="1"/>
  <c r="C17" i="11" a="1"/>
  <c r="C17" i="11" s="1"/>
  <c r="I16" i="11" a="1"/>
  <c r="I16" i="11" s="1"/>
  <c r="H16" i="11" a="1"/>
  <c r="H16" i="11" s="1"/>
  <c r="G16" i="11" a="1"/>
  <c r="G16" i="11" s="1"/>
  <c r="E16" i="11" a="1"/>
  <c r="E16" i="11" s="1"/>
  <c r="D16" i="11" a="1"/>
  <c r="D16" i="11" s="1"/>
  <c r="C16" i="11" a="1"/>
  <c r="C16" i="11" s="1"/>
  <c r="I15" i="11" a="1"/>
  <c r="I15" i="11" s="1"/>
  <c r="H15" i="11" a="1"/>
  <c r="H15" i="11" s="1"/>
  <c r="G15" i="11" a="1"/>
  <c r="G15" i="11" s="1"/>
  <c r="E15" i="11" a="1"/>
  <c r="E15" i="11" s="1"/>
  <c r="D15" i="11" a="1"/>
  <c r="D15" i="11" s="1"/>
  <c r="C15" i="11" a="1"/>
  <c r="C15" i="11" s="1"/>
  <c r="A8" i="11"/>
  <c r="B7" i="11"/>
  <c r="B6" i="11"/>
  <c r="B5" i="11"/>
  <c r="U110" i="10"/>
  <c r="T110" i="10"/>
  <c r="S110" i="10"/>
  <c r="R110" i="10"/>
  <c r="Q110" i="10"/>
  <c r="P110" i="10"/>
  <c r="O110" i="10"/>
  <c r="N110" i="10"/>
  <c r="M110" i="10"/>
  <c r="L110" i="10"/>
  <c r="K110" i="10"/>
  <c r="J110" i="10"/>
  <c r="I110" i="10"/>
  <c r="H110" i="10"/>
  <c r="G110" i="10"/>
  <c r="F110" i="10"/>
  <c r="E50" i="10" s="1" a="1"/>
  <c r="E50" i="10" s="1"/>
  <c r="E110" i="10"/>
  <c r="D110" i="10"/>
  <c r="C50" i="10" s="1" a="1"/>
  <c r="C50" i="10" s="1"/>
  <c r="U109" i="10"/>
  <c r="T109" i="10"/>
  <c r="S109" i="10"/>
  <c r="R109" i="10"/>
  <c r="Q109" i="10"/>
  <c r="P109" i="10"/>
  <c r="O109" i="10"/>
  <c r="N109" i="10"/>
  <c r="M109" i="10"/>
  <c r="L109" i="10"/>
  <c r="K109" i="10"/>
  <c r="J109" i="10"/>
  <c r="I109" i="10"/>
  <c r="H109" i="10"/>
  <c r="G109" i="10"/>
  <c r="F109" i="10"/>
  <c r="E49" i="10" s="1" a="1"/>
  <c r="E49" i="10" s="1"/>
  <c r="E109" i="10"/>
  <c r="D109" i="10"/>
  <c r="C49" i="10" s="1" a="1"/>
  <c r="C49" i="10" s="1"/>
  <c r="U108" i="10"/>
  <c r="T108" i="10"/>
  <c r="S108" i="10"/>
  <c r="R108" i="10"/>
  <c r="Q108" i="10"/>
  <c r="P108" i="10"/>
  <c r="O108" i="10"/>
  <c r="N108" i="10"/>
  <c r="M108" i="10"/>
  <c r="L108" i="10"/>
  <c r="K108" i="10"/>
  <c r="J108" i="10"/>
  <c r="I108" i="10"/>
  <c r="H108" i="10"/>
  <c r="G108" i="10"/>
  <c r="F108" i="10"/>
  <c r="E48" i="10" s="1" a="1"/>
  <c r="E48" i="10" s="1"/>
  <c r="E108" i="10"/>
  <c r="D108" i="10"/>
  <c r="C48" i="10" s="1" a="1"/>
  <c r="C48" i="10" s="1"/>
  <c r="U107" i="10"/>
  <c r="T107" i="10"/>
  <c r="S107" i="10"/>
  <c r="R107" i="10"/>
  <c r="Q107" i="10"/>
  <c r="P107" i="10"/>
  <c r="O107" i="10"/>
  <c r="N107" i="10"/>
  <c r="M107" i="10"/>
  <c r="L107" i="10"/>
  <c r="K107" i="10"/>
  <c r="J107" i="10"/>
  <c r="I107" i="10"/>
  <c r="H107" i="10"/>
  <c r="G107" i="10"/>
  <c r="F107" i="10"/>
  <c r="E47" i="10" s="1" a="1"/>
  <c r="E47" i="10" s="1"/>
  <c r="E107" i="10"/>
  <c r="D107" i="10"/>
  <c r="C47" i="10" s="1" a="1"/>
  <c r="C47" i="10" s="1"/>
  <c r="U106" i="10"/>
  <c r="T106" i="10"/>
  <c r="S106" i="10"/>
  <c r="R106" i="10"/>
  <c r="Q106" i="10"/>
  <c r="P106" i="10"/>
  <c r="O106" i="10"/>
  <c r="N106" i="10"/>
  <c r="M106" i="10"/>
  <c r="L106" i="10"/>
  <c r="K106" i="10"/>
  <c r="J106" i="10"/>
  <c r="I106" i="10"/>
  <c r="H106" i="10"/>
  <c r="G106" i="10"/>
  <c r="F106" i="10"/>
  <c r="E46" i="10" s="1" a="1"/>
  <c r="E46" i="10" s="1"/>
  <c r="E106" i="10"/>
  <c r="D106" i="10"/>
  <c r="C46" i="10" s="1" a="1"/>
  <c r="C46" i="10" s="1"/>
  <c r="U105" i="10"/>
  <c r="T105" i="10"/>
  <c r="S105" i="10"/>
  <c r="R105" i="10"/>
  <c r="Q105" i="10"/>
  <c r="P105" i="10"/>
  <c r="O105" i="10"/>
  <c r="N105" i="10"/>
  <c r="M105" i="10"/>
  <c r="L105" i="10"/>
  <c r="K105" i="10"/>
  <c r="J105" i="10"/>
  <c r="I105" i="10"/>
  <c r="H105" i="10"/>
  <c r="G105" i="10"/>
  <c r="F105" i="10"/>
  <c r="E45" i="10" s="1" a="1"/>
  <c r="E45" i="10" s="1"/>
  <c r="E105" i="10"/>
  <c r="D105" i="10"/>
  <c r="C45" i="10" s="1" a="1"/>
  <c r="C45" i="10" s="1"/>
  <c r="U104" i="10"/>
  <c r="T104" i="10"/>
  <c r="S104" i="10"/>
  <c r="R104" i="10"/>
  <c r="Q104" i="10"/>
  <c r="P104" i="10"/>
  <c r="O104" i="10"/>
  <c r="N104" i="10"/>
  <c r="M104" i="10"/>
  <c r="L104" i="10"/>
  <c r="K104" i="10"/>
  <c r="J104" i="10"/>
  <c r="I104" i="10"/>
  <c r="H104" i="10"/>
  <c r="G104" i="10"/>
  <c r="F104" i="10"/>
  <c r="E44" i="10" s="1" a="1"/>
  <c r="E44" i="10" s="1"/>
  <c r="E104" i="10"/>
  <c r="D104" i="10"/>
  <c r="C44" i="10" s="1" a="1"/>
  <c r="C44" i="10" s="1"/>
  <c r="U103" i="10"/>
  <c r="T103" i="10"/>
  <c r="S103" i="10"/>
  <c r="R103" i="10"/>
  <c r="Q103" i="10"/>
  <c r="P103" i="10"/>
  <c r="O103" i="10"/>
  <c r="N103" i="10"/>
  <c r="M103" i="10"/>
  <c r="L103" i="10"/>
  <c r="K103" i="10"/>
  <c r="J103" i="10"/>
  <c r="I103" i="10"/>
  <c r="H103" i="10"/>
  <c r="G103" i="10"/>
  <c r="F103" i="10"/>
  <c r="E43" i="10" s="1" a="1"/>
  <c r="E43" i="10" s="1"/>
  <c r="E103" i="10"/>
  <c r="D103" i="10"/>
  <c r="C43" i="10" s="1" a="1"/>
  <c r="C43" i="10" s="1"/>
  <c r="U102" i="10"/>
  <c r="T102" i="10"/>
  <c r="S102" i="10"/>
  <c r="R102" i="10"/>
  <c r="Q102" i="10"/>
  <c r="P102" i="10"/>
  <c r="O102" i="10"/>
  <c r="N102" i="10"/>
  <c r="M102" i="10"/>
  <c r="L102" i="10"/>
  <c r="K102" i="10"/>
  <c r="J102" i="10"/>
  <c r="I102" i="10"/>
  <c r="H102" i="10"/>
  <c r="G102" i="10"/>
  <c r="F102" i="10"/>
  <c r="E42" i="10" s="1" a="1"/>
  <c r="E42" i="10" s="1"/>
  <c r="E102" i="10"/>
  <c r="D102" i="10"/>
  <c r="C42" i="10" s="1" a="1"/>
  <c r="C42" i="10" s="1"/>
  <c r="U101" i="10"/>
  <c r="T101" i="10"/>
  <c r="S101" i="10"/>
  <c r="R101" i="10"/>
  <c r="Q101" i="10"/>
  <c r="P101" i="10"/>
  <c r="O101" i="10"/>
  <c r="N101" i="10"/>
  <c r="M101" i="10"/>
  <c r="L101" i="10"/>
  <c r="K101" i="10"/>
  <c r="J101" i="10"/>
  <c r="I101" i="10"/>
  <c r="H101" i="10"/>
  <c r="G101" i="10"/>
  <c r="F101" i="10"/>
  <c r="E41" i="10" s="1" a="1"/>
  <c r="E41" i="10" s="1"/>
  <c r="E101" i="10"/>
  <c r="D101" i="10"/>
  <c r="C41" i="10" s="1" a="1"/>
  <c r="C41" i="10" s="1"/>
  <c r="U100" i="10"/>
  <c r="T100" i="10"/>
  <c r="S100" i="10"/>
  <c r="R100" i="10"/>
  <c r="Q100" i="10"/>
  <c r="P100" i="10"/>
  <c r="O100" i="10"/>
  <c r="N100" i="10"/>
  <c r="M100" i="10"/>
  <c r="L100" i="10"/>
  <c r="K100" i="10"/>
  <c r="J100" i="10"/>
  <c r="I100" i="10"/>
  <c r="H100" i="10"/>
  <c r="G100" i="10"/>
  <c r="F100" i="10"/>
  <c r="E40" i="10" s="1" a="1"/>
  <c r="E40" i="10" s="1"/>
  <c r="E100" i="10"/>
  <c r="D100" i="10"/>
  <c r="C40" i="10" s="1" a="1"/>
  <c r="C40" i="10" s="1"/>
  <c r="U99" i="10"/>
  <c r="T99" i="10"/>
  <c r="S99" i="10"/>
  <c r="R99" i="10"/>
  <c r="Q99" i="10"/>
  <c r="P99" i="10"/>
  <c r="O99" i="10"/>
  <c r="N99" i="10"/>
  <c r="M99" i="10"/>
  <c r="L99" i="10"/>
  <c r="K99" i="10"/>
  <c r="J99" i="10"/>
  <c r="I99" i="10"/>
  <c r="H99" i="10"/>
  <c r="G99" i="10"/>
  <c r="F99" i="10"/>
  <c r="E39" i="10" s="1" a="1"/>
  <c r="E39" i="10" s="1"/>
  <c r="E99" i="10"/>
  <c r="D99" i="10"/>
  <c r="C39" i="10" s="1" a="1"/>
  <c r="C39" i="10" s="1"/>
  <c r="U98" i="10"/>
  <c r="T98" i="10"/>
  <c r="S98" i="10"/>
  <c r="R98" i="10"/>
  <c r="Q98" i="10"/>
  <c r="P98" i="10"/>
  <c r="O98" i="10"/>
  <c r="N98" i="10"/>
  <c r="M98" i="10"/>
  <c r="L98" i="10"/>
  <c r="K98" i="10"/>
  <c r="J98" i="10"/>
  <c r="I98" i="10"/>
  <c r="H98" i="10"/>
  <c r="G98" i="10"/>
  <c r="F98" i="10"/>
  <c r="E38" i="10" s="1" a="1"/>
  <c r="E38" i="10" s="1"/>
  <c r="E98" i="10"/>
  <c r="D98" i="10"/>
  <c r="C38" i="10" s="1" a="1"/>
  <c r="C38" i="10" s="1"/>
  <c r="U97" i="10"/>
  <c r="T97" i="10"/>
  <c r="S97" i="10"/>
  <c r="R97" i="10"/>
  <c r="Q97" i="10"/>
  <c r="P97" i="10"/>
  <c r="O97" i="10"/>
  <c r="N97" i="10"/>
  <c r="M97" i="10"/>
  <c r="L97" i="10"/>
  <c r="K97" i="10"/>
  <c r="J97" i="10"/>
  <c r="I97" i="10"/>
  <c r="H97" i="10"/>
  <c r="G97" i="10"/>
  <c r="F97" i="10"/>
  <c r="E37" i="10" s="1" a="1"/>
  <c r="E37" i="10" s="1"/>
  <c r="E97" i="10"/>
  <c r="D97" i="10"/>
  <c r="C37" i="10" s="1" a="1"/>
  <c r="C37" i="10" s="1"/>
  <c r="U96" i="10"/>
  <c r="T96" i="10"/>
  <c r="S96" i="10"/>
  <c r="R96" i="10"/>
  <c r="Q96" i="10"/>
  <c r="P96" i="10"/>
  <c r="O96" i="10"/>
  <c r="N96" i="10"/>
  <c r="M96" i="10"/>
  <c r="L96" i="10"/>
  <c r="K96" i="10"/>
  <c r="J96" i="10"/>
  <c r="I96" i="10"/>
  <c r="H96" i="10"/>
  <c r="G96" i="10"/>
  <c r="F96" i="10"/>
  <c r="E36" i="10" s="1" a="1"/>
  <c r="E36" i="10" s="1"/>
  <c r="E96" i="10"/>
  <c r="D96" i="10"/>
  <c r="C36" i="10" s="1" a="1"/>
  <c r="C36" i="10" s="1"/>
  <c r="U95" i="10"/>
  <c r="T95" i="10"/>
  <c r="S95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35" i="10" s="1" a="1"/>
  <c r="E35" i="10" s="1"/>
  <c r="E95" i="10"/>
  <c r="D95" i="10"/>
  <c r="C35" i="10" s="1" a="1"/>
  <c r="C35" i="10" s="1"/>
  <c r="U94" i="10"/>
  <c r="T94" i="10"/>
  <c r="S94" i="10"/>
  <c r="R94" i="10"/>
  <c r="Q94" i="10"/>
  <c r="P94" i="10"/>
  <c r="O94" i="10"/>
  <c r="N94" i="10"/>
  <c r="M94" i="10"/>
  <c r="L94" i="10"/>
  <c r="K94" i="10"/>
  <c r="J94" i="10"/>
  <c r="I94" i="10"/>
  <c r="H94" i="10"/>
  <c r="G94" i="10"/>
  <c r="F94" i="10"/>
  <c r="E34" i="10" s="1" a="1"/>
  <c r="E34" i="10" s="1"/>
  <c r="E94" i="10"/>
  <c r="D94" i="10"/>
  <c r="C34" i="10" s="1" a="1"/>
  <c r="C34" i="10" s="1"/>
  <c r="U92" i="10"/>
  <c r="T92" i="10"/>
  <c r="S92" i="10"/>
  <c r="R92" i="10"/>
  <c r="Q92" i="10"/>
  <c r="P92" i="10"/>
  <c r="O92" i="10"/>
  <c r="N92" i="10"/>
  <c r="M92" i="10"/>
  <c r="L92" i="10"/>
  <c r="K92" i="10"/>
  <c r="J92" i="10"/>
  <c r="I92" i="10"/>
  <c r="H92" i="10"/>
  <c r="G92" i="10"/>
  <c r="F92" i="10"/>
  <c r="E32" i="10" s="1" a="1"/>
  <c r="E32" i="10" s="1"/>
  <c r="E92" i="10"/>
  <c r="D92" i="10"/>
  <c r="C32" i="10" s="1" a="1"/>
  <c r="C32" i="10" s="1"/>
  <c r="U91" i="10"/>
  <c r="T91" i="10"/>
  <c r="S91" i="10"/>
  <c r="R91" i="10"/>
  <c r="Q91" i="10"/>
  <c r="P91" i="10"/>
  <c r="O91" i="10"/>
  <c r="N91" i="10"/>
  <c r="M91" i="10"/>
  <c r="L91" i="10"/>
  <c r="K91" i="10"/>
  <c r="J91" i="10"/>
  <c r="I91" i="10"/>
  <c r="H91" i="10"/>
  <c r="G91" i="10"/>
  <c r="F91" i="10"/>
  <c r="E31" i="10" s="1" a="1"/>
  <c r="E31" i="10" s="1"/>
  <c r="E91" i="10"/>
  <c r="D91" i="10"/>
  <c r="C31" i="10" s="1" a="1"/>
  <c r="C31" i="10" s="1"/>
  <c r="U90" i="10"/>
  <c r="T90" i="10"/>
  <c r="S90" i="10"/>
  <c r="R90" i="10"/>
  <c r="Q90" i="10"/>
  <c r="P90" i="10"/>
  <c r="O90" i="10"/>
  <c r="N90" i="10"/>
  <c r="M90" i="10"/>
  <c r="L90" i="10"/>
  <c r="K90" i="10"/>
  <c r="J90" i="10"/>
  <c r="I90" i="10"/>
  <c r="H90" i="10"/>
  <c r="G90" i="10"/>
  <c r="F90" i="10"/>
  <c r="E30" i="10" s="1" a="1"/>
  <c r="E30" i="10" s="1"/>
  <c r="E90" i="10"/>
  <c r="D90" i="10"/>
  <c r="C30" i="10" s="1" a="1"/>
  <c r="C30" i="10" s="1"/>
  <c r="U88" i="10"/>
  <c r="T88" i="10"/>
  <c r="S88" i="10"/>
  <c r="R88" i="10"/>
  <c r="Q88" i="10"/>
  <c r="P88" i="10"/>
  <c r="O88" i="10"/>
  <c r="N88" i="10"/>
  <c r="M88" i="10"/>
  <c r="L88" i="10"/>
  <c r="K88" i="10"/>
  <c r="J88" i="10"/>
  <c r="I88" i="10"/>
  <c r="H88" i="10"/>
  <c r="G88" i="10"/>
  <c r="F88" i="10"/>
  <c r="E28" i="10" s="1" a="1"/>
  <c r="E28" i="10" s="1"/>
  <c r="E88" i="10"/>
  <c r="D88" i="10"/>
  <c r="C28" i="10" s="1" a="1"/>
  <c r="C28" i="10" s="1"/>
  <c r="U87" i="10"/>
  <c r="T87" i="10"/>
  <c r="S87" i="10"/>
  <c r="R87" i="10"/>
  <c r="Q87" i="10"/>
  <c r="P87" i="10"/>
  <c r="O87" i="10"/>
  <c r="N87" i="10"/>
  <c r="M87" i="10"/>
  <c r="L87" i="10"/>
  <c r="K87" i="10"/>
  <c r="J87" i="10"/>
  <c r="I87" i="10"/>
  <c r="H87" i="10"/>
  <c r="G87" i="10"/>
  <c r="F87" i="10"/>
  <c r="E27" i="10" s="1" a="1"/>
  <c r="E27" i="10" s="1"/>
  <c r="E87" i="10"/>
  <c r="D87" i="10"/>
  <c r="C27" i="10" s="1" a="1"/>
  <c r="C27" i="10" s="1"/>
  <c r="U86" i="10"/>
  <c r="T86" i="10"/>
  <c r="S86" i="10"/>
  <c r="R86" i="10"/>
  <c r="Q86" i="10"/>
  <c r="P86" i="10"/>
  <c r="O86" i="10"/>
  <c r="N86" i="10"/>
  <c r="M86" i="10"/>
  <c r="L86" i="10"/>
  <c r="K86" i="10"/>
  <c r="J86" i="10"/>
  <c r="I86" i="10"/>
  <c r="H86" i="10"/>
  <c r="G86" i="10"/>
  <c r="F86" i="10"/>
  <c r="E26" i="10" s="1" a="1"/>
  <c r="E26" i="10" s="1"/>
  <c r="E86" i="10"/>
  <c r="D86" i="10"/>
  <c r="C26" i="10" s="1" a="1"/>
  <c r="C26" i="10" s="1"/>
  <c r="U85" i="10"/>
  <c r="T85" i="10"/>
  <c r="S85" i="10"/>
  <c r="R85" i="10"/>
  <c r="Q85" i="10"/>
  <c r="P85" i="10"/>
  <c r="O85" i="10"/>
  <c r="N85" i="10"/>
  <c r="M85" i="10"/>
  <c r="L85" i="10"/>
  <c r="K85" i="10"/>
  <c r="J85" i="10"/>
  <c r="I85" i="10"/>
  <c r="H85" i="10"/>
  <c r="G85" i="10"/>
  <c r="F85" i="10"/>
  <c r="E25" i="10" s="1" a="1"/>
  <c r="E25" i="10" s="1"/>
  <c r="E85" i="10"/>
  <c r="D85" i="10"/>
  <c r="C25" i="10" s="1" a="1"/>
  <c r="C25" i="10" s="1"/>
  <c r="U84" i="10"/>
  <c r="T84" i="10"/>
  <c r="S84" i="10"/>
  <c r="R84" i="10"/>
  <c r="Q84" i="10"/>
  <c r="P84" i="10"/>
  <c r="O84" i="10"/>
  <c r="N84" i="10"/>
  <c r="M84" i="10"/>
  <c r="L84" i="10"/>
  <c r="K84" i="10"/>
  <c r="J84" i="10"/>
  <c r="I84" i="10"/>
  <c r="H84" i="10"/>
  <c r="G84" i="10"/>
  <c r="F84" i="10"/>
  <c r="E24" i="10" s="1" a="1"/>
  <c r="E24" i="10" s="1"/>
  <c r="E84" i="10"/>
  <c r="D84" i="10"/>
  <c r="C24" i="10" s="1" a="1"/>
  <c r="C24" i="10" s="1"/>
  <c r="U83" i="10"/>
  <c r="T83" i="10"/>
  <c r="S83" i="10"/>
  <c r="R83" i="10"/>
  <c r="Q83" i="10"/>
  <c r="P83" i="10"/>
  <c r="O83" i="10"/>
  <c r="N83" i="10"/>
  <c r="M83" i="10"/>
  <c r="L83" i="10"/>
  <c r="K83" i="10"/>
  <c r="J83" i="10"/>
  <c r="I83" i="10"/>
  <c r="H83" i="10"/>
  <c r="G83" i="10"/>
  <c r="F83" i="10"/>
  <c r="E23" i="10" s="1" a="1"/>
  <c r="E23" i="10" s="1"/>
  <c r="E83" i="10"/>
  <c r="D83" i="10"/>
  <c r="C23" i="10" s="1" a="1"/>
  <c r="C23" i="10" s="1"/>
  <c r="U82" i="10"/>
  <c r="T82" i="10"/>
  <c r="S82" i="10"/>
  <c r="R82" i="10"/>
  <c r="Q82" i="10"/>
  <c r="P82" i="10"/>
  <c r="O82" i="10"/>
  <c r="N82" i="10"/>
  <c r="M82" i="10"/>
  <c r="L82" i="10"/>
  <c r="K82" i="10"/>
  <c r="J82" i="10"/>
  <c r="I82" i="10"/>
  <c r="H82" i="10"/>
  <c r="G82" i="10"/>
  <c r="F82" i="10"/>
  <c r="E22" i="10" s="1" a="1"/>
  <c r="E22" i="10" s="1"/>
  <c r="E82" i="10"/>
  <c r="D82" i="10"/>
  <c r="C22" i="10" s="1" a="1"/>
  <c r="C22" i="10" s="1"/>
  <c r="U81" i="10"/>
  <c r="T81" i="10"/>
  <c r="S81" i="10"/>
  <c r="R81" i="10"/>
  <c r="Q81" i="10"/>
  <c r="P81" i="10"/>
  <c r="O81" i="10"/>
  <c r="N81" i="10"/>
  <c r="M81" i="10"/>
  <c r="L81" i="10"/>
  <c r="K81" i="10"/>
  <c r="J81" i="10"/>
  <c r="I81" i="10"/>
  <c r="H81" i="10"/>
  <c r="G81" i="10"/>
  <c r="F81" i="10"/>
  <c r="E21" i="10" s="1" a="1"/>
  <c r="E21" i="10" s="1"/>
  <c r="E81" i="10"/>
  <c r="D81" i="10"/>
  <c r="C21" i="10" s="1" a="1"/>
  <c r="C21" i="10" s="1"/>
  <c r="U80" i="10"/>
  <c r="T80" i="10"/>
  <c r="S80" i="10"/>
  <c r="R80" i="10"/>
  <c r="Q80" i="10"/>
  <c r="P80" i="10"/>
  <c r="O80" i="10"/>
  <c r="N80" i="10"/>
  <c r="M80" i="10"/>
  <c r="L80" i="10"/>
  <c r="K80" i="10"/>
  <c r="J80" i="10"/>
  <c r="I80" i="10"/>
  <c r="H80" i="10"/>
  <c r="G80" i="10"/>
  <c r="F80" i="10"/>
  <c r="E20" i="10" s="1" a="1"/>
  <c r="E20" i="10" s="1"/>
  <c r="E80" i="10"/>
  <c r="D80" i="10"/>
  <c r="C20" i="10" s="1" a="1"/>
  <c r="C20" i="10" s="1"/>
  <c r="U79" i="10"/>
  <c r="T79" i="10"/>
  <c r="S79" i="10"/>
  <c r="R79" i="10"/>
  <c r="Q79" i="10"/>
  <c r="P79" i="10"/>
  <c r="O79" i="10"/>
  <c r="N79" i="10"/>
  <c r="M79" i="10"/>
  <c r="L79" i="10"/>
  <c r="K79" i="10"/>
  <c r="J79" i="10"/>
  <c r="I79" i="10"/>
  <c r="H79" i="10"/>
  <c r="G79" i="10"/>
  <c r="F79" i="10"/>
  <c r="E19" i="10" s="1" a="1"/>
  <c r="E19" i="10" s="1"/>
  <c r="E79" i="10"/>
  <c r="D79" i="10"/>
  <c r="C19" i="10" s="1" a="1"/>
  <c r="C19" i="10" s="1"/>
  <c r="U78" i="10"/>
  <c r="T78" i="10"/>
  <c r="S78" i="10"/>
  <c r="R78" i="10"/>
  <c r="Q78" i="10"/>
  <c r="P78" i="10"/>
  <c r="O78" i="10"/>
  <c r="N78" i="10"/>
  <c r="M78" i="10"/>
  <c r="L78" i="10"/>
  <c r="K78" i="10"/>
  <c r="J78" i="10"/>
  <c r="I78" i="10"/>
  <c r="H78" i="10"/>
  <c r="G78" i="10"/>
  <c r="F78" i="10"/>
  <c r="E18" i="10" s="1" a="1"/>
  <c r="E18" i="10" s="1"/>
  <c r="E78" i="10"/>
  <c r="D78" i="10"/>
  <c r="C18" i="10" s="1" a="1"/>
  <c r="C18" i="10" s="1"/>
  <c r="U77" i="10"/>
  <c r="T77" i="10"/>
  <c r="S77" i="10"/>
  <c r="R77" i="10"/>
  <c r="Q77" i="10"/>
  <c r="P77" i="10"/>
  <c r="O77" i="10"/>
  <c r="N77" i="10"/>
  <c r="M77" i="10"/>
  <c r="L77" i="10"/>
  <c r="K77" i="10"/>
  <c r="J77" i="10"/>
  <c r="I77" i="10"/>
  <c r="H77" i="10"/>
  <c r="G77" i="10"/>
  <c r="F77" i="10"/>
  <c r="E17" i="10" s="1" a="1"/>
  <c r="E17" i="10" s="1"/>
  <c r="E77" i="10"/>
  <c r="D77" i="10"/>
  <c r="C17" i="10" s="1" a="1"/>
  <c r="C17" i="10" s="1"/>
  <c r="U76" i="10"/>
  <c r="T76" i="10"/>
  <c r="S76" i="10"/>
  <c r="R76" i="10"/>
  <c r="Q76" i="10"/>
  <c r="P76" i="10"/>
  <c r="O76" i="10"/>
  <c r="N76" i="10"/>
  <c r="M76" i="10"/>
  <c r="L76" i="10"/>
  <c r="K76" i="10"/>
  <c r="J76" i="10"/>
  <c r="I76" i="10"/>
  <c r="H76" i="10"/>
  <c r="G76" i="10"/>
  <c r="F76" i="10"/>
  <c r="E16" i="10" s="1" a="1"/>
  <c r="E16" i="10" s="1"/>
  <c r="E76" i="10"/>
  <c r="D76" i="10"/>
  <c r="C16" i="10" s="1" a="1"/>
  <c r="C16" i="10" s="1"/>
  <c r="U75" i="10"/>
  <c r="T75" i="10"/>
  <c r="S75" i="10"/>
  <c r="R75" i="10"/>
  <c r="Q75" i="10"/>
  <c r="P75" i="10"/>
  <c r="O75" i="10"/>
  <c r="N75" i="10"/>
  <c r="M75" i="10"/>
  <c r="L75" i="10"/>
  <c r="K75" i="10"/>
  <c r="J75" i="10"/>
  <c r="I75" i="10"/>
  <c r="H75" i="10"/>
  <c r="G75" i="10"/>
  <c r="F75" i="10"/>
  <c r="E15" i="10" s="1" a="1"/>
  <c r="E15" i="10" s="1"/>
  <c r="E75" i="10"/>
  <c r="D75" i="10"/>
  <c r="C15" i="10" s="1" a="1"/>
  <c r="C15" i="10" s="1"/>
  <c r="D61" i="10"/>
  <c r="E61" i="10" s="1"/>
  <c r="C61" i="10"/>
  <c r="I50" i="10" a="1"/>
  <c r="I50" i="10" s="1"/>
  <c r="H50" i="10" a="1"/>
  <c r="H50" i="10" s="1"/>
  <c r="G50" i="10" a="1"/>
  <c r="G50" i="10" s="1"/>
  <c r="D50" i="10" a="1"/>
  <c r="D50" i="10" s="1"/>
  <c r="I49" i="10" a="1"/>
  <c r="I49" i="10" s="1"/>
  <c r="H49" i="10" a="1"/>
  <c r="H49" i="10" s="1"/>
  <c r="G49" i="10" a="1"/>
  <c r="G49" i="10" s="1"/>
  <c r="D49" i="10" a="1"/>
  <c r="D49" i="10" s="1"/>
  <c r="I48" i="10" a="1"/>
  <c r="I48" i="10" s="1"/>
  <c r="H48" i="10" a="1"/>
  <c r="H48" i="10" s="1"/>
  <c r="G48" i="10" a="1"/>
  <c r="G48" i="10" s="1"/>
  <c r="D48" i="10" a="1"/>
  <c r="D48" i="10" s="1"/>
  <c r="I47" i="10" a="1"/>
  <c r="I47" i="10" s="1"/>
  <c r="H47" i="10" a="1"/>
  <c r="H47" i="10" s="1"/>
  <c r="G47" i="10" a="1"/>
  <c r="G47" i="10" s="1"/>
  <c r="D47" i="10" a="1"/>
  <c r="D47" i="10" s="1"/>
  <c r="I46" i="10" a="1"/>
  <c r="I46" i="10" s="1"/>
  <c r="H46" i="10" a="1"/>
  <c r="H46" i="10" s="1"/>
  <c r="G46" i="10" a="1"/>
  <c r="G46" i="10" s="1"/>
  <c r="D46" i="10" a="1"/>
  <c r="D46" i="10" s="1"/>
  <c r="I45" i="10" a="1"/>
  <c r="I45" i="10" s="1"/>
  <c r="H45" i="10" a="1"/>
  <c r="H45" i="10" s="1"/>
  <c r="G45" i="10" a="1"/>
  <c r="G45" i="10" s="1"/>
  <c r="D45" i="10" a="1"/>
  <c r="D45" i="10" s="1"/>
  <c r="I44" i="10" a="1"/>
  <c r="I44" i="10" s="1"/>
  <c r="H44" i="10" a="1"/>
  <c r="H44" i="10" s="1"/>
  <c r="G44" i="10" a="1"/>
  <c r="G44" i="10" s="1"/>
  <c r="D44" i="10" a="1"/>
  <c r="D44" i="10" s="1"/>
  <c r="I43" i="10" a="1"/>
  <c r="I43" i="10" s="1"/>
  <c r="H43" i="10" a="1"/>
  <c r="H43" i="10" s="1"/>
  <c r="G43" i="10" a="1"/>
  <c r="G43" i="10" s="1"/>
  <c r="D43" i="10" a="1"/>
  <c r="D43" i="10" s="1"/>
  <c r="I42" i="10" a="1"/>
  <c r="I42" i="10" s="1"/>
  <c r="H42" i="10" a="1"/>
  <c r="H42" i="10" s="1"/>
  <c r="G42" i="10" a="1"/>
  <c r="G42" i="10" s="1"/>
  <c r="D42" i="10" a="1"/>
  <c r="D42" i="10" s="1"/>
  <c r="I41" i="10" a="1"/>
  <c r="I41" i="10" s="1"/>
  <c r="H41" i="10" a="1"/>
  <c r="H41" i="10" s="1"/>
  <c r="G41" i="10" a="1"/>
  <c r="G41" i="10" s="1"/>
  <c r="D41" i="10" a="1"/>
  <c r="D41" i="10" s="1"/>
  <c r="I40" i="10" a="1"/>
  <c r="I40" i="10" s="1"/>
  <c r="H40" i="10" a="1"/>
  <c r="H40" i="10" s="1"/>
  <c r="G40" i="10" a="1"/>
  <c r="G40" i="10" s="1"/>
  <c r="D40" i="10" a="1"/>
  <c r="D40" i="10" s="1"/>
  <c r="I39" i="10" a="1"/>
  <c r="I39" i="10" s="1"/>
  <c r="H39" i="10" a="1"/>
  <c r="H39" i="10" s="1"/>
  <c r="G39" i="10" a="1"/>
  <c r="G39" i="10" s="1"/>
  <c r="D39" i="10" a="1"/>
  <c r="D39" i="10" s="1"/>
  <c r="I38" i="10" a="1"/>
  <c r="I38" i="10" s="1"/>
  <c r="H38" i="10" a="1"/>
  <c r="H38" i="10" s="1"/>
  <c r="G38" i="10" a="1"/>
  <c r="G38" i="10" s="1"/>
  <c r="D38" i="10" a="1"/>
  <c r="D38" i="10" s="1"/>
  <c r="I37" i="10" a="1"/>
  <c r="I37" i="10" s="1"/>
  <c r="H37" i="10" a="1"/>
  <c r="H37" i="10" s="1"/>
  <c r="G37" i="10" a="1"/>
  <c r="G37" i="10" s="1"/>
  <c r="D37" i="10" a="1"/>
  <c r="D37" i="10" s="1"/>
  <c r="I36" i="10"/>
  <c r="I36" i="10" a="1"/>
  <c r="H36" i="10"/>
  <c r="H36" i="10" a="1"/>
  <c r="G36" i="10"/>
  <c r="G36" i="10" a="1"/>
  <c r="D36" i="10" a="1"/>
  <c r="D36" i="10" s="1"/>
  <c r="I35" i="10"/>
  <c r="I35" i="10" a="1"/>
  <c r="H35" i="10"/>
  <c r="H35" i="10" a="1"/>
  <c r="G35" i="10"/>
  <c r="G35" i="10" a="1"/>
  <c r="D35" i="10" a="1"/>
  <c r="D35" i="10" s="1"/>
  <c r="I34" i="10"/>
  <c r="I34" i="10" a="1"/>
  <c r="H34" i="10"/>
  <c r="H34" i="10" a="1"/>
  <c r="G34" i="10"/>
  <c r="G34" i="10" a="1"/>
  <c r="D34" i="10" a="1"/>
  <c r="D34" i="10" s="1"/>
  <c r="I32" i="10"/>
  <c r="I32" i="10" a="1"/>
  <c r="H32" i="10"/>
  <c r="H32" i="10" a="1"/>
  <c r="G32" i="10"/>
  <c r="G32" i="10" a="1"/>
  <c r="D32" i="10" a="1"/>
  <c r="D32" i="10" s="1"/>
  <c r="I31" i="10"/>
  <c r="I31" i="10" a="1"/>
  <c r="H31" i="10"/>
  <c r="H31" i="10" a="1"/>
  <c r="G31" i="10"/>
  <c r="G31" i="10" a="1"/>
  <c r="D31" i="10" a="1"/>
  <c r="D31" i="10" s="1"/>
  <c r="I30" i="10"/>
  <c r="I30" i="10" a="1"/>
  <c r="H30" i="10"/>
  <c r="H30" i="10" a="1"/>
  <c r="G30" i="10"/>
  <c r="G30" i="10" a="1"/>
  <c r="D30" i="10" a="1"/>
  <c r="D30" i="10" s="1"/>
  <c r="I28" i="10"/>
  <c r="I28" i="10" a="1"/>
  <c r="H28" i="10"/>
  <c r="H28" i="10" a="1"/>
  <c r="G28" i="10"/>
  <c r="G28" i="10" a="1"/>
  <c r="D28" i="10" a="1"/>
  <c r="D28" i="10" s="1"/>
  <c r="I27" i="10"/>
  <c r="I27" i="10" a="1"/>
  <c r="H27" i="10"/>
  <c r="H27" i="10" a="1"/>
  <c r="G27" i="10"/>
  <c r="G27" i="10" a="1"/>
  <c r="D27" i="10" a="1"/>
  <c r="D27" i="10" s="1"/>
  <c r="I26" i="10"/>
  <c r="I26" i="10" a="1"/>
  <c r="H26" i="10"/>
  <c r="H26" i="10" a="1"/>
  <c r="G26" i="10"/>
  <c r="G26" i="10" a="1"/>
  <c r="D26" i="10" a="1"/>
  <c r="D26" i="10" s="1"/>
  <c r="I25" i="10"/>
  <c r="I25" i="10" a="1"/>
  <c r="H25" i="10"/>
  <c r="H25" i="10" a="1"/>
  <c r="G25" i="10"/>
  <c r="G25" i="10" a="1"/>
  <c r="D25" i="10" a="1"/>
  <c r="D25" i="10" s="1"/>
  <c r="I24" i="10"/>
  <c r="I24" i="10" a="1"/>
  <c r="H24" i="10"/>
  <c r="H24" i="10" a="1"/>
  <c r="G24" i="10"/>
  <c r="G24" i="10" a="1"/>
  <c r="D24" i="10" a="1"/>
  <c r="D24" i="10" s="1"/>
  <c r="I23" i="10"/>
  <c r="I23" i="10" a="1"/>
  <c r="H23" i="10"/>
  <c r="H23" i="10" a="1"/>
  <c r="G23" i="10"/>
  <c r="G23" i="10" a="1"/>
  <c r="D23" i="10" a="1"/>
  <c r="D23" i="10" s="1"/>
  <c r="I22" i="10"/>
  <c r="I22" i="10" a="1"/>
  <c r="H22" i="10"/>
  <c r="H22" i="10" a="1"/>
  <c r="G22" i="10"/>
  <c r="G22" i="10" a="1"/>
  <c r="D22" i="10" a="1"/>
  <c r="D22" i="10" s="1"/>
  <c r="I21" i="10"/>
  <c r="I21" i="10" a="1"/>
  <c r="H21" i="10"/>
  <c r="H21" i="10" a="1"/>
  <c r="G21" i="10"/>
  <c r="G21" i="10" a="1"/>
  <c r="D21" i="10" a="1"/>
  <c r="D21" i="10" s="1"/>
  <c r="I20" i="10"/>
  <c r="I20" i="10" a="1"/>
  <c r="H20" i="10"/>
  <c r="H20" i="10" a="1"/>
  <c r="G20" i="10"/>
  <c r="G20" i="10" a="1"/>
  <c r="D20" i="10" a="1"/>
  <c r="D20" i="10" s="1"/>
  <c r="I19" i="10"/>
  <c r="I19" i="10" a="1"/>
  <c r="H19" i="10"/>
  <c r="H19" i="10" a="1"/>
  <c r="G19" i="10"/>
  <c r="G19" i="10" a="1"/>
  <c r="D19" i="10" a="1"/>
  <c r="D19" i="10" s="1"/>
  <c r="I18" i="10"/>
  <c r="I18" i="10" a="1"/>
  <c r="H18" i="10"/>
  <c r="H18" i="10" a="1"/>
  <c r="G18" i="10"/>
  <c r="G18" i="10" a="1"/>
  <c r="D18" i="10" a="1"/>
  <c r="D18" i="10" s="1"/>
  <c r="I17" i="10"/>
  <c r="I17" i="10" a="1"/>
  <c r="H17" i="10"/>
  <c r="H17" i="10" a="1"/>
  <c r="G17" i="10"/>
  <c r="G17" i="10" a="1"/>
  <c r="D17" i="10" a="1"/>
  <c r="D17" i="10" s="1"/>
  <c r="I16" i="10"/>
  <c r="I16" i="10" a="1"/>
  <c r="H16" i="10"/>
  <c r="H16" i="10" a="1"/>
  <c r="G16" i="10"/>
  <c r="G16" i="10" a="1"/>
  <c r="D16" i="10" a="1"/>
  <c r="D16" i="10" s="1"/>
  <c r="I15" i="10"/>
  <c r="I15" i="10" a="1"/>
  <c r="H15" i="10"/>
  <c r="H15" i="10" a="1"/>
  <c r="G15" i="10"/>
  <c r="G15" i="10" a="1"/>
  <c r="D15" i="10" a="1"/>
  <c r="D15" i="10" s="1"/>
  <c r="A8" i="10"/>
  <c r="B7" i="10"/>
  <c r="B6" i="10"/>
  <c r="B5" i="10"/>
  <c r="B27" i="9"/>
  <c r="A53" i="11" s="1"/>
  <c r="A53" i="10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L10" authorId="0" shapeId="0" xr:uid="{00000000-0006-0000-0000-000001000000}">
      <text>
        <r>
          <rPr>
            <sz val="9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100-000001000000}">
      <text>
        <r>
          <rPr>
            <sz val="9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IH11" authorId="0" shapeId="0" xr:uid="{00000000-0006-0000-0100-00000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1" authorId="0" shapeId="0" xr:uid="{00000000-0006-0000-0100-00000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J11" authorId="0" shapeId="0" xr:uid="{00000000-0006-0000-0100-00000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1" authorId="0" shapeId="0" xr:uid="{00000000-0006-0000-0100-00000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1" authorId="0" shapeId="0" xr:uid="{00000000-0006-0000-0100-00000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M11" authorId="0" shapeId="0" xr:uid="{00000000-0006-0000-0100-00000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H12" authorId="0" shapeId="0" xr:uid="{00000000-0006-0000-0100-00000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2" authorId="0" shapeId="0" xr:uid="{00000000-0006-0000-0100-00000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2" authorId="0" shapeId="0" xr:uid="{00000000-0006-0000-0100-00000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2" authorId="0" shapeId="0" xr:uid="{00000000-0006-0000-0100-00000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H13" authorId="0" shapeId="0" xr:uid="{00000000-0006-0000-0100-00000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3" authorId="0" shapeId="0" xr:uid="{00000000-0006-0000-0100-00000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3" authorId="0" shapeId="0" xr:uid="{00000000-0006-0000-0100-00000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K13" authorId="0" shapeId="0" xr:uid="{00000000-0006-0000-0100-00000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L13" authorId="0" shapeId="0" xr:uid="{00000000-0006-0000-0100-00001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M13" authorId="0" shapeId="0" xr:uid="{00000000-0006-0000-0100-00001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4" authorId="0" shapeId="0" xr:uid="{00000000-0006-0000-0100-00001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4" authorId="0" shapeId="0" xr:uid="{00000000-0006-0000-0100-00001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J14" authorId="0" shapeId="0" xr:uid="{00000000-0006-0000-0100-00001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K14" authorId="0" shapeId="0" xr:uid="{00000000-0006-0000-0100-00001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L14" authorId="0" shapeId="0" xr:uid="{00000000-0006-0000-0100-00001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M14" authorId="0" shapeId="0" xr:uid="{00000000-0006-0000-0100-00001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5" authorId="0" shapeId="0" xr:uid="{00000000-0006-0000-0100-00001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5" authorId="0" shapeId="0" xr:uid="{00000000-0006-0000-0100-00001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J15" authorId="0" shapeId="0" xr:uid="{00000000-0006-0000-0100-00001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K15" authorId="0" shapeId="0" xr:uid="{00000000-0006-0000-0100-00001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L15" authorId="0" shapeId="0" xr:uid="{00000000-0006-0000-0100-00001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M15" authorId="0" shapeId="0" xr:uid="{00000000-0006-0000-0100-00001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6" authorId="0" shapeId="0" xr:uid="{00000000-0006-0000-0100-00001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6" authorId="0" shapeId="0" xr:uid="{00000000-0006-0000-0100-00001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J16" authorId="0" shapeId="0" xr:uid="{00000000-0006-0000-0100-00002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6" authorId="0" shapeId="0" xr:uid="{00000000-0006-0000-0100-00002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6" authorId="0" shapeId="0" xr:uid="{00000000-0006-0000-0100-00002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M16" authorId="0" shapeId="0" xr:uid="{00000000-0006-0000-0100-00002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H17" authorId="0" shapeId="0" xr:uid="{00000000-0006-0000-0100-00002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7" authorId="0" shapeId="0" xr:uid="{00000000-0006-0000-0100-00002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J17" authorId="0" shapeId="0" xr:uid="{00000000-0006-0000-0100-00002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7" authorId="0" shapeId="0" xr:uid="{00000000-0006-0000-0100-00002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L17" authorId="0" shapeId="0" xr:uid="{00000000-0006-0000-0100-00002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M17" authorId="0" shapeId="0" xr:uid="{00000000-0006-0000-0100-00002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200-000001000000}">
      <text>
        <r>
          <rPr>
            <sz val="9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AL11" authorId="0" shapeId="0" xr:uid="{00000000-0006-0000-0200-00000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1" authorId="0" shapeId="0" xr:uid="{00000000-0006-0000-0200-00000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1" authorId="0" shapeId="0" xr:uid="{00000000-0006-0000-0200-00000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1" authorId="0" shapeId="0" xr:uid="{00000000-0006-0000-0200-00000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1" authorId="0" shapeId="0" xr:uid="{00000000-0006-0000-0200-00000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1" authorId="0" shapeId="0" xr:uid="{00000000-0006-0000-0200-00000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Z12" authorId="0" shapeId="0" xr:uid="{00000000-0006-0000-0200-00000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2" authorId="0" shapeId="0" xr:uid="{00000000-0006-0000-0200-00000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2" authorId="0" shapeId="0" xr:uid="{00000000-0006-0000-0200-00000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2" authorId="0" shapeId="0" xr:uid="{00000000-0006-0000-0200-00000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2" authorId="0" shapeId="0" xr:uid="{00000000-0006-0000-0200-00000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3" authorId="0" shapeId="0" xr:uid="{00000000-0006-0000-0200-00000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3" authorId="0" shapeId="0" xr:uid="{00000000-0006-0000-0200-00000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3" authorId="0" shapeId="0" xr:uid="{00000000-0006-0000-0200-00000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3" authorId="0" shapeId="0" xr:uid="{00000000-0006-0000-0200-00001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4" authorId="0" shapeId="0" xr:uid="{00000000-0006-0000-0200-00001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4" authorId="0" shapeId="0" xr:uid="{00000000-0006-0000-0200-00001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4" authorId="0" shapeId="0" xr:uid="{00000000-0006-0000-0200-00001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4" authorId="0" shapeId="0" xr:uid="{00000000-0006-0000-0200-00001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4" authorId="0" shapeId="0" xr:uid="{00000000-0006-0000-0200-00001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4" authorId="0" shapeId="0" xr:uid="{00000000-0006-0000-0200-00001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4" authorId="0" shapeId="0" xr:uid="{00000000-0006-0000-0200-00001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5" authorId="0" shapeId="0" xr:uid="{00000000-0006-0000-0200-00001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5" authorId="0" shapeId="0" xr:uid="{00000000-0006-0000-0200-00001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5" authorId="0" shapeId="0" xr:uid="{00000000-0006-0000-0200-00001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5" authorId="0" shapeId="0" xr:uid="{00000000-0006-0000-0200-00001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6" authorId="0" shapeId="0" xr:uid="{00000000-0006-0000-0200-00001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6" authorId="0" shapeId="0" xr:uid="{00000000-0006-0000-0200-00001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6" authorId="0" shapeId="0" xr:uid="{00000000-0006-0000-0200-00001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6" authorId="0" shapeId="0" xr:uid="{00000000-0006-0000-0200-00001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6" authorId="0" shapeId="0" xr:uid="{00000000-0006-0000-0200-00002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L17" authorId="0" shapeId="0" xr:uid="{00000000-0006-0000-0200-00002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7" authorId="0" shapeId="0" xr:uid="{00000000-0006-0000-0200-00002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7" authorId="0" shapeId="0" xr:uid="{00000000-0006-0000-0200-00002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7" authorId="0" shapeId="0" xr:uid="{00000000-0006-0000-0200-00002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300-000001000000}">
      <text>
        <r>
          <rPr>
            <sz val="9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H11" authorId="0" shapeId="0" xr:uid="{00000000-0006-0000-0300-00000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1" authorId="0" shapeId="0" xr:uid="{00000000-0006-0000-0300-00000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1" authorId="0" shapeId="0" xr:uid="{00000000-0006-0000-0300-00000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1" authorId="0" shapeId="0" xr:uid="{00000000-0006-0000-0300-00000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1" authorId="0" shapeId="0" xr:uid="{00000000-0006-0000-0300-00000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1" authorId="0" shapeId="0" xr:uid="{00000000-0006-0000-0300-00000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Z11" authorId="0" shapeId="0" xr:uid="{00000000-0006-0000-0300-00000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1" authorId="0" shapeId="0" xr:uid="{00000000-0006-0000-0300-00000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1" authorId="0" shapeId="0" xr:uid="{00000000-0006-0000-0300-00000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1" authorId="0" shapeId="0" xr:uid="{00000000-0006-0000-0300-00000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1" authorId="0" shapeId="0" xr:uid="{00000000-0006-0000-0300-00000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1" authorId="0" shapeId="0" xr:uid="{00000000-0006-0000-0300-00000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1" authorId="0" shapeId="0" xr:uid="{00000000-0006-0000-0300-00000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1" authorId="0" shapeId="0" xr:uid="{00000000-0006-0000-0300-00000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1" authorId="0" shapeId="0" xr:uid="{00000000-0006-0000-0300-00001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1" authorId="0" shapeId="0" xr:uid="{00000000-0006-0000-0300-00001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E11" authorId="0" shapeId="0" xr:uid="{00000000-0006-0000-0300-00001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1" authorId="0" shapeId="0" xr:uid="{00000000-0006-0000-0300-00001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1" authorId="0" shapeId="0" xr:uid="{00000000-0006-0000-0300-00001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1" authorId="0" shapeId="0" xr:uid="{00000000-0006-0000-0300-00001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Y11" authorId="0" shapeId="0" xr:uid="{00000000-0006-0000-0300-00001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1" authorId="0" shapeId="0" xr:uid="{00000000-0006-0000-0300-00001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1" authorId="0" shapeId="0" xr:uid="{00000000-0006-0000-0300-00001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1" authorId="0" shapeId="0" xr:uid="{00000000-0006-0000-0300-00001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C11" authorId="0" shapeId="0" xr:uid="{00000000-0006-0000-0300-00001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1" authorId="0" shapeId="0" xr:uid="{00000000-0006-0000-0300-00001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F11" authorId="0" shapeId="0" xr:uid="{00000000-0006-0000-0300-00001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N11" authorId="0" shapeId="0" xr:uid="{00000000-0006-0000-0300-00001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1" authorId="0" shapeId="0" xr:uid="{00000000-0006-0000-0300-00001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1" authorId="0" shapeId="0" xr:uid="{00000000-0006-0000-0300-00001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1" authorId="0" shapeId="0" xr:uid="{00000000-0006-0000-0300-00002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2" authorId="0" shapeId="0" xr:uid="{00000000-0006-0000-0300-00002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12" authorId="0" shapeId="0" xr:uid="{00000000-0006-0000-0300-00002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2" authorId="0" shapeId="0" xr:uid="{00000000-0006-0000-0300-00002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2" authorId="0" shapeId="0" xr:uid="{00000000-0006-0000-0300-00002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2" authorId="0" shapeId="0" xr:uid="{00000000-0006-0000-0300-00002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2" authorId="0" shapeId="0" xr:uid="{00000000-0006-0000-0300-00002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2" authorId="0" shapeId="0" xr:uid="{00000000-0006-0000-0300-00002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2" authorId="0" shapeId="0" xr:uid="{00000000-0006-0000-0300-00002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2" authorId="0" shapeId="0" xr:uid="{00000000-0006-0000-0300-00002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Z12" authorId="0" shapeId="0" xr:uid="{00000000-0006-0000-0300-00002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2" authorId="0" shapeId="0" xr:uid="{00000000-0006-0000-0300-00002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2" authorId="0" shapeId="0" xr:uid="{00000000-0006-0000-0300-00002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2" authorId="0" shapeId="0" xr:uid="{00000000-0006-0000-0300-00002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2" authorId="0" shapeId="0" xr:uid="{00000000-0006-0000-0300-00002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2" authorId="0" shapeId="0" xr:uid="{00000000-0006-0000-0300-00002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2" authorId="0" shapeId="0" xr:uid="{00000000-0006-0000-0300-00003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2" authorId="0" shapeId="0" xr:uid="{00000000-0006-0000-0300-00003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2" authorId="0" shapeId="0" xr:uid="{00000000-0006-0000-0300-00003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2" authorId="0" shapeId="0" xr:uid="{00000000-0006-0000-0300-00003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2" authorId="0" shapeId="0" xr:uid="{00000000-0006-0000-0300-00003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2" authorId="0" shapeId="0" xr:uid="{00000000-0006-0000-0300-00003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2" authorId="0" shapeId="0" xr:uid="{00000000-0006-0000-0300-00003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E12" authorId="0" shapeId="0" xr:uid="{00000000-0006-0000-0300-00003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L12" authorId="0" shapeId="0" xr:uid="{00000000-0006-0000-0300-00003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2" authorId="0" shapeId="0" xr:uid="{00000000-0006-0000-0300-00003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2" authorId="0" shapeId="0" xr:uid="{00000000-0006-0000-0300-00003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O12" authorId="0" shapeId="0" xr:uid="{00000000-0006-0000-0300-00003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Q12" authorId="0" shapeId="0" xr:uid="{00000000-0006-0000-0300-00003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12" authorId="0" shapeId="0" xr:uid="{00000000-0006-0000-0300-00003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2" authorId="0" shapeId="0" xr:uid="{00000000-0006-0000-0300-00003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2" authorId="0" shapeId="0" xr:uid="{00000000-0006-0000-0300-00003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C12" authorId="0" shapeId="0" xr:uid="{00000000-0006-0000-0300-00004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B12" authorId="0" shapeId="0" xr:uid="{00000000-0006-0000-0300-00004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2" authorId="0" shapeId="0" xr:uid="{00000000-0006-0000-0300-00004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2" authorId="0" shapeId="0" xr:uid="{00000000-0006-0000-0300-00004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13" authorId="0" shapeId="0" xr:uid="{00000000-0006-0000-0300-00004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3" authorId="0" shapeId="0" xr:uid="{00000000-0006-0000-0300-00004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3" authorId="0" shapeId="0" xr:uid="{00000000-0006-0000-0300-00004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3" authorId="0" shapeId="0" xr:uid="{00000000-0006-0000-0300-00004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3" authorId="0" shapeId="0" xr:uid="{00000000-0006-0000-0300-00004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3" authorId="0" shapeId="0" xr:uid="{00000000-0006-0000-0300-00004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3" authorId="0" shapeId="0" xr:uid="{00000000-0006-0000-0300-00004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Y13" authorId="0" shapeId="0" xr:uid="{00000000-0006-0000-0300-00004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3" authorId="0" shapeId="0" xr:uid="{00000000-0006-0000-0300-00004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3" authorId="0" shapeId="0" xr:uid="{00000000-0006-0000-0300-00004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3" authorId="0" shapeId="0" xr:uid="{00000000-0006-0000-0300-00004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3" authorId="0" shapeId="0" xr:uid="{00000000-0006-0000-0300-00004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3" authorId="0" shapeId="0" xr:uid="{00000000-0006-0000-0300-00005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3" authorId="0" shapeId="0" xr:uid="{00000000-0006-0000-0300-00005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3" authorId="0" shapeId="0" xr:uid="{00000000-0006-0000-0300-00005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3" authorId="0" shapeId="0" xr:uid="{00000000-0006-0000-0300-00005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3" authorId="0" shapeId="0" xr:uid="{00000000-0006-0000-0300-00005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B13" authorId="0" shapeId="0" xr:uid="{00000000-0006-0000-0300-00005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3" authorId="0" shapeId="0" xr:uid="{00000000-0006-0000-0300-00005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3" authorId="0" shapeId="0" xr:uid="{00000000-0006-0000-0300-00005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E13" authorId="0" shapeId="0" xr:uid="{00000000-0006-0000-0300-00005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L13" authorId="0" shapeId="0" xr:uid="{00000000-0006-0000-0300-00005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3" authorId="0" shapeId="0" xr:uid="{00000000-0006-0000-0300-00005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N13" authorId="0" shapeId="0" xr:uid="{00000000-0006-0000-0300-00005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O13" authorId="0" shapeId="0" xr:uid="{00000000-0006-0000-0300-00005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Q13" authorId="0" shapeId="0" xr:uid="{00000000-0006-0000-0300-00005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Y13" authorId="0" shapeId="0" xr:uid="{00000000-0006-0000-0300-00005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3" authorId="0" shapeId="0" xr:uid="{00000000-0006-0000-0300-00005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3" authorId="0" shapeId="0" xr:uid="{00000000-0006-0000-0300-00006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B13" authorId="0" shapeId="0" xr:uid="{00000000-0006-0000-0300-00006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C13" authorId="0" shapeId="0" xr:uid="{00000000-0006-0000-0300-00006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N13" authorId="0" shapeId="0" xr:uid="{00000000-0006-0000-0300-00006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3" authorId="0" shapeId="0" xr:uid="{00000000-0006-0000-0300-00006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14" authorId="0" shapeId="0" xr:uid="{00000000-0006-0000-0300-00006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4" authorId="0" shapeId="0" xr:uid="{00000000-0006-0000-0300-00006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4" authorId="0" shapeId="0" xr:uid="{00000000-0006-0000-0300-00006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4" authorId="0" shapeId="0" xr:uid="{00000000-0006-0000-0300-00006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4" authorId="0" shapeId="0" xr:uid="{00000000-0006-0000-0300-00006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4" authorId="0" shapeId="0" xr:uid="{00000000-0006-0000-0300-00006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4" authorId="0" shapeId="0" xr:uid="{00000000-0006-0000-0300-00006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4" authorId="0" shapeId="0" xr:uid="{00000000-0006-0000-0300-00006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4" authorId="0" shapeId="0" xr:uid="{00000000-0006-0000-0300-00006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Y14" authorId="0" shapeId="0" xr:uid="{00000000-0006-0000-0300-00006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4" authorId="0" shapeId="0" xr:uid="{00000000-0006-0000-0300-00006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4" authorId="0" shapeId="0" xr:uid="{00000000-0006-0000-0300-00007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4" authorId="0" shapeId="0" xr:uid="{00000000-0006-0000-0300-00007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4" authorId="0" shapeId="0" xr:uid="{00000000-0006-0000-0300-00007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4" authorId="0" shapeId="0" xr:uid="{00000000-0006-0000-0300-00007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4" authorId="0" shapeId="0" xr:uid="{00000000-0006-0000-0300-00007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4" authorId="0" shapeId="0" xr:uid="{00000000-0006-0000-0300-00007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4" authorId="0" shapeId="0" xr:uid="{00000000-0006-0000-0300-00007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4" authorId="0" shapeId="0" xr:uid="{00000000-0006-0000-0300-00007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4" authorId="0" shapeId="0" xr:uid="{00000000-0006-0000-0300-00007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4" authorId="0" shapeId="0" xr:uid="{00000000-0006-0000-0300-00007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D14" authorId="0" shapeId="0" xr:uid="{00000000-0006-0000-0300-00007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E14" authorId="0" shapeId="0" xr:uid="{00000000-0006-0000-0300-00007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L14" authorId="0" shapeId="0" xr:uid="{00000000-0006-0000-0300-00007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4" authorId="0" shapeId="0" xr:uid="{00000000-0006-0000-0300-00007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4" authorId="0" shapeId="0" xr:uid="{00000000-0006-0000-0300-00007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O14" authorId="0" shapeId="0" xr:uid="{00000000-0006-0000-0300-00007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P14" authorId="0" shapeId="0" xr:uid="{00000000-0006-0000-0300-00008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Y14" authorId="0" shapeId="0" xr:uid="{00000000-0006-0000-0300-00008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4" authorId="0" shapeId="0" xr:uid="{00000000-0006-0000-0300-00008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4" authorId="0" shapeId="0" xr:uid="{00000000-0006-0000-0300-00008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B14" authorId="0" shapeId="0" xr:uid="{00000000-0006-0000-0300-00008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C14" authorId="0" shapeId="0" xr:uid="{00000000-0006-0000-0300-00008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D14" authorId="0" shapeId="0" xr:uid="{00000000-0006-0000-0300-00008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F14" authorId="0" shapeId="0" xr:uid="{00000000-0006-0000-0300-00008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N14" authorId="0" shapeId="0" xr:uid="{00000000-0006-0000-0300-00008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4" authorId="0" shapeId="0" xr:uid="{00000000-0006-0000-0300-00008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4" authorId="0" shapeId="0" xr:uid="{00000000-0006-0000-0300-00008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4" authorId="0" shapeId="0" xr:uid="{00000000-0006-0000-0300-00008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15" authorId="0" shapeId="0" xr:uid="{00000000-0006-0000-0300-00008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5" authorId="0" shapeId="0" xr:uid="{00000000-0006-0000-0300-00008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5" authorId="0" shapeId="0" xr:uid="{00000000-0006-0000-0300-00008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5" authorId="0" shapeId="0" xr:uid="{00000000-0006-0000-0300-00008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5" authorId="0" shapeId="0" xr:uid="{00000000-0006-0000-0300-00009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5" authorId="0" shapeId="0" xr:uid="{00000000-0006-0000-0300-00009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5" authorId="0" shapeId="0" xr:uid="{00000000-0006-0000-0300-00009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5" authorId="0" shapeId="0" xr:uid="{00000000-0006-0000-0300-00009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5" authorId="0" shapeId="0" xr:uid="{00000000-0006-0000-0300-00009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Y15" authorId="0" shapeId="0" xr:uid="{00000000-0006-0000-0300-00009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5" authorId="0" shapeId="0" xr:uid="{00000000-0006-0000-0300-00009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5" authorId="0" shapeId="0" xr:uid="{00000000-0006-0000-0300-00009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5" authorId="0" shapeId="0" xr:uid="{00000000-0006-0000-0300-00009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5" authorId="0" shapeId="0" xr:uid="{00000000-0006-0000-0300-00009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5" authorId="0" shapeId="0" xr:uid="{00000000-0006-0000-0300-00009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5" authorId="0" shapeId="0" xr:uid="{00000000-0006-0000-0300-00009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Z15" authorId="0" shapeId="0" xr:uid="{00000000-0006-0000-0300-00009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5" authorId="0" shapeId="0" xr:uid="{00000000-0006-0000-0300-00009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5" authorId="0" shapeId="0" xr:uid="{00000000-0006-0000-0300-00009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5" authorId="0" shapeId="0" xr:uid="{00000000-0006-0000-0300-00009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E15" authorId="0" shapeId="0" xr:uid="{00000000-0006-0000-0300-0000A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5" authorId="0" shapeId="0" xr:uid="{00000000-0006-0000-0300-0000A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5" authorId="0" shapeId="0" xr:uid="{00000000-0006-0000-0300-0000A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5" authorId="0" shapeId="0" xr:uid="{00000000-0006-0000-0300-0000A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Y15" authorId="0" shapeId="0" xr:uid="{00000000-0006-0000-0300-0000A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5" authorId="0" shapeId="0" xr:uid="{00000000-0006-0000-0300-0000A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5" authorId="0" shapeId="0" xr:uid="{00000000-0006-0000-0300-0000A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B15" authorId="0" shapeId="0" xr:uid="{00000000-0006-0000-0300-0000A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C15" authorId="0" shapeId="0" xr:uid="{00000000-0006-0000-0300-0000A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D15" authorId="0" shapeId="0" xr:uid="{00000000-0006-0000-0300-0000A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5" authorId="0" shapeId="0" xr:uid="{00000000-0006-0000-0300-0000A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F15" authorId="0" shapeId="0" xr:uid="{00000000-0006-0000-0300-0000A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N15" authorId="0" shapeId="0" xr:uid="{00000000-0006-0000-0300-0000A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5" authorId="0" shapeId="0" xr:uid="{00000000-0006-0000-0300-0000A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5" authorId="0" shapeId="0" xr:uid="{00000000-0006-0000-0300-0000A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16" authorId="0" shapeId="0" xr:uid="{00000000-0006-0000-0300-0000A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6" authorId="0" shapeId="0" xr:uid="{00000000-0006-0000-0300-0000B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6" authorId="0" shapeId="0" xr:uid="{00000000-0006-0000-0300-0000B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6" authorId="0" shapeId="0" xr:uid="{00000000-0006-0000-0300-0000B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6" authorId="0" shapeId="0" xr:uid="{00000000-0006-0000-0300-0000B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6" authorId="0" shapeId="0" xr:uid="{00000000-0006-0000-0300-0000B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6" authorId="0" shapeId="0" xr:uid="{00000000-0006-0000-0300-0000B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6" authorId="0" shapeId="0" xr:uid="{00000000-0006-0000-0300-0000B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6" authorId="0" shapeId="0" xr:uid="{00000000-0006-0000-0300-0000B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6" authorId="0" shapeId="0" xr:uid="{00000000-0006-0000-0300-0000B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6" authorId="0" shapeId="0" xr:uid="{00000000-0006-0000-0300-0000B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6" authorId="0" shapeId="0" xr:uid="{00000000-0006-0000-0300-0000B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6" authorId="0" shapeId="0" xr:uid="{00000000-0006-0000-0300-0000B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6" authorId="0" shapeId="0" xr:uid="{00000000-0006-0000-0300-0000B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6" authorId="0" shapeId="0" xr:uid="{00000000-0006-0000-0300-0000B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Y16" authorId="0" shapeId="0" xr:uid="{00000000-0006-0000-0300-0000B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6" authorId="0" shapeId="0" xr:uid="{00000000-0006-0000-0300-0000B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6" authorId="0" shapeId="0" xr:uid="{00000000-0006-0000-0300-0000C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B16" authorId="0" shapeId="0" xr:uid="{00000000-0006-0000-0300-0000C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6" authorId="0" shapeId="0" xr:uid="{00000000-0006-0000-0300-0000C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6" authorId="0" shapeId="0" xr:uid="{00000000-0006-0000-0300-0000C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E16" authorId="0" shapeId="0" xr:uid="{00000000-0006-0000-0300-0000C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6" authorId="0" shapeId="0" xr:uid="{00000000-0006-0000-0300-0000C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6" authorId="0" shapeId="0" xr:uid="{00000000-0006-0000-0300-0000C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6" authorId="0" shapeId="0" xr:uid="{00000000-0006-0000-0300-0000C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O16" authorId="0" shapeId="0" xr:uid="{00000000-0006-0000-0300-0000C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Q16" authorId="0" shapeId="0" xr:uid="{00000000-0006-0000-0300-0000C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X16" authorId="0" shapeId="0" xr:uid="{00000000-0006-0000-0300-0000C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16" authorId="0" shapeId="0" xr:uid="{00000000-0006-0000-0300-0000C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6" authorId="0" shapeId="0" xr:uid="{00000000-0006-0000-0300-0000C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6" authorId="0" shapeId="0" xr:uid="{00000000-0006-0000-0300-0000C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B16" authorId="0" shapeId="0" xr:uid="{00000000-0006-0000-0300-0000C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N16" authorId="0" shapeId="0" xr:uid="{00000000-0006-0000-0300-0000C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6" authorId="0" shapeId="0" xr:uid="{00000000-0006-0000-0300-0000D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17" authorId="0" shapeId="0" xr:uid="{00000000-0006-0000-0300-0000D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7" authorId="0" shapeId="0" xr:uid="{00000000-0006-0000-0300-0000D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7" authorId="0" shapeId="0" xr:uid="{00000000-0006-0000-0300-0000D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7" authorId="0" shapeId="0" xr:uid="{00000000-0006-0000-0300-0000D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7" authorId="0" shapeId="0" xr:uid="{00000000-0006-0000-0300-0000D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7" authorId="0" shapeId="0" xr:uid="{00000000-0006-0000-0300-0000D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7" authorId="0" shapeId="0" xr:uid="{00000000-0006-0000-0300-0000D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7" authorId="0" shapeId="0" xr:uid="{00000000-0006-0000-0300-0000D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7" authorId="0" shapeId="0" xr:uid="{00000000-0006-0000-0300-0000D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7" authorId="0" shapeId="0" xr:uid="{00000000-0006-0000-0300-0000D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7" authorId="0" shapeId="0" xr:uid="{00000000-0006-0000-0300-0000D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7" authorId="0" shapeId="0" xr:uid="{00000000-0006-0000-0300-0000D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7" authorId="0" shapeId="0" xr:uid="{00000000-0006-0000-0300-0000D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7" authorId="0" shapeId="0" xr:uid="{00000000-0006-0000-0300-0000D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7" authorId="0" shapeId="0" xr:uid="{00000000-0006-0000-0300-0000D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7" authorId="0" shapeId="0" xr:uid="{00000000-0006-0000-0300-0000E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Z17" authorId="0" shapeId="0" xr:uid="{00000000-0006-0000-0300-0000E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7" authorId="0" shapeId="0" xr:uid="{00000000-0006-0000-0300-0000E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7" authorId="0" shapeId="0" xr:uid="{00000000-0006-0000-0300-0000E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7" authorId="0" shapeId="0" xr:uid="{00000000-0006-0000-0300-0000E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7" authorId="0" shapeId="0" xr:uid="{00000000-0006-0000-0300-0000E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E17" authorId="0" shapeId="0" xr:uid="{00000000-0006-0000-0300-0000E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7" authorId="0" shapeId="0" xr:uid="{00000000-0006-0000-0300-0000E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7" authorId="0" shapeId="0" xr:uid="{00000000-0006-0000-0300-0000E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7" authorId="0" shapeId="0" xr:uid="{00000000-0006-0000-0300-0000E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17" authorId="0" shapeId="0" xr:uid="{00000000-0006-0000-0300-0000E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7" authorId="0" shapeId="0" xr:uid="{00000000-0006-0000-0300-0000E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7" authorId="0" shapeId="0" xr:uid="{00000000-0006-0000-0300-0000E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C17" authorId="0" shapeId="0" xr:uid="{00000000-0006-0000-0300-0000E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O17" authorId="0" shapeId="0" xr:uid="{00000000-0006-0000-0300-0000E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400-000001000000}">
      <text>
        <r>
          <rPr>
            <sz val="9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AV11" authorId="0" shapeId="0" xr:uid="{00000000-0006-0000-0400-00000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1" authorId="0" shapeId="0" xr:uid="{00000000-0006-0000-0400-00000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1" authorId="0" shapeId="0" xr:uid="{00000000-0006-0000-0400-00000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1" authorId="0" shapeId="0" xr:uid="{00000000-0006-0000-0400-00000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1" authorId="0" shapeId="0" xr:uid="{00000000-0006-0000-0400-00000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1" authorId="0" shapeId="0" xr:uid="{00000000-0006-0000-0400-00000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1" authorId="0" shapeId="0" xr:uid="{00000000-0006-0000-0400-00000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1" authorId="0" shapeId="0" xr:uid="{00000000-0006-0000-0400-00000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V12" authorId="0" shapeId="0" xr:uid="{00000000-0006-0000-0400-00000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2" authorId="0" shapeId="0" xr:uid="{00000000-0006-0000-0400-00000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2" authorId="0" shapeId="0" xr:uid="{00000000-0006-0000-0400-00000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2" authorId="0" shapeId="0" xr:uid="{00000000-0006-0000-0400-00000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T12" authorId="0" shapeId="0" xr:uid="{00000000-0006-0000-0400-00000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2" authorId="0" shapeId="0" xr:uid="{00000000-0006-0000-0400-00000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2" authorId="0" shapeId="0" xr:uid="{00000000-0006-0000-0400-00001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2" authorId="0" shapeId="0" xr:uid="{00000000-0006-0000-0400-00001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2" authorId="0" shapeId="0" xr:uid="{00000000-0006-0000-0400-00001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2" authorId="0" shapeId="0" xr:uid="{00000000-0006-0000-0400-00001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W13" authorId="0" shapeId="0" xr:uid="{00000000-0006-0000-0400-00001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3" authorId="0" shapeId="0" xr:uid="{00000000-0006-0000-0400-00001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3" authorId="0" shapeId="0" xr:uid="{00000000-0006-0000-0400-00001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3" authorId="0" shapeId="0" xr:uid="{00000000-0006-0000-0400-00001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3" authorId="0" shapeId="0" xr:uid="{00000000-0006-0000-0400-00001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3" authorId="0" shapeId="0" xr:uid="{00000000-0006-0000-0400-00001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3" authorId="0" shapeId="0" xr:uid="{00000000-0006-0000-0400-00001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3" authorId="0" shapeId="0" xr:uid="{00000000-0006-0000-0400-00001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3" authorId="0" shapeId="0" xr:uid="{00000000-0006-0000-0400-00001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3" authorId="0" shapeId="0" xr:uid="{00000000-0006-0000-0400-00001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V14" authorId="0" shapeId="0" xr:uid="{00000000-0006-0000-0400-00001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4" authorId="0" shapeId="0" xr:uid="{00000000-0006-0000-0400-00001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4" authorId="0" shapeId="0" xr:uid="{00000000-0006-0000-0400-00002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4" authorId="0" shapeId="0" xr:uid="{00000000-0006-0000-0400-00002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4" authorId="0" shapeId="0" xr:uid="{00000000-0006-0000-0400-00002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4" authorId="0" shapeId="0" xr:uid="{00000000-0006-0000-0400-00002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4" authorId="0" shapeId="0" xr:uid="{00000000-0006-0000-0400-00002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4" authorId="0" shapeId="0" xr:uid="{00000000-0006-0000-0400-00002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V15" authorId="0" shapeId="0" xr:uid="{00000000-0006-0000-0400-00002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5" authorId="0" shapeId="0" xr:uid="{00000000-0006-0000-0400-00002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5" authorId="0" shapeId="0" xr:uid="{00000000-0006-0000-0400-00002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5" authorId="0" shapeId="0" xr:uid="{00000000-0006-0000-0400-00002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5" authorId="0" shapeId="0" xr:uid="{00000000-0006-0000-0400-00002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5" authorId="0" shapeId="0" xr:uid="{00000000-0006-0000-0400-00002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V16" authorId="0" shapeId="0" xr:uid="{00000000-0006-0000-0400-00002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6" authorId="0" shapeId="0" xr:uid="{00000000-0006-0000-0400-00002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6" authorId="0" shapeId="0" xr:uid="{00000000-0006-0000-0400-00002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6" authorId="0" shapeId="0" xr:uid="{00000000-0006-0000-0400-00002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6" authorId="0" shapeId="0" xr:uid="{00000000-0006-0000-0400-00003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6" authorId="0" shapeId="0" xr:uid="{00000000-0006-0000-0400-00003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6" authorId="0" shapeId="0" xr:uid="{00000000-0006-0000-0400-00003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6" authorId="0" shapeId="0" xr:uid="{00000000-0006-0000-0400-00003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6" authorId="0" shapeId="0" xr:uid="{00000000-0006-0000-0400-00003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6" authorId="0" shapeId="0" xr:uid="{00000000-0006-0000-0400-00003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V17" authorId="0" shapeId="0" xr:uid="{00000000-0006-0000-0400-00003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7" authorId="0" shapeId="0" xr:uid="{00000000-0006-0000-0400-00003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7" authorId="0" shapeId="0" xr:uid="{00000000-0006-0000-0400-00003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7" authorId="0" shapeId="0" xr:uid="{00000000-0006-0000-0400-00003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7" authorId="0" shapeId="0" xr:uid="{00000000-0006-0000-0400-00003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7" authorId="0" shapeId="0" xr:uid="{00000000-0006-0000-0400-00003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7" authorId="0" shapeId="0" xr:uid="{00000000-0006-0000-0400-00003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500-000001000000}">
      <text>
        <r>
          <rPr>
            <sz val="9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B11" authorId="0" shapeId="0" xr:uid="{00000000-0006-0000-0500-00000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O11" authorId="0" shapeId="0" xr:uid="{00000000-0006-0000-0500-00000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1" authorId="0" shapeId="0" xr:uid="{00000000-0006-0000-0500-00000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1" authorId="0" shapeId="0" xr:uid="{00000000-0006-0000-0500-00000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1" authorId="0" shapeId="0" xr:uid="{00000000-0006-0000-0500-00000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11" authorId="0" shapeId="0" xr:uid="{00000000-0006-0000-0500-00000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1" authorId="0" shapeId="0" xr:uid="{00000000-0006-0000-0500-00000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A11" authorId="0" shapeId="0" xr:uid="{00000000-0006-0000-0500-00000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1" authorId="0" shapeId="0" xr:uid="{00000000-0006-0000-0500-00000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1" authorId="0" shapeId="0" xr:uid="{00000000-0006-0000-0500-00000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1" authorId="0" shapeId="0" xr:uid="{00000000-0006-0000-0500-00000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1" authorId="0" shapeId="0" xr:uid="{00000000-0006-0000-0500-00000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1" authorId="0" shapeId="0" xr:uid="{00000000-0006-0000-0500-00000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1" authorId="0" shapeId="0" xr:uid="{00000000-0006-0000-0500-00000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1" authorId="0" shapeId="0" xr:uid="{00000000-0006-0000-0500-00001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1" authorId="0" shapeId="0" xr:uid="{00000000-0006-0000-0500-00001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1" authorId="0" shapeId="0" xr:uid="{00000000-0006-0000-0500-00001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1" authorId="0" shapeId="0" xr:uid="{00000000-0006-0000-0500-00001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1" authorId="0" shapeId="0" xr:uid="{00000000-0006-0000-0500-00001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1" authorId="0" shapeId="0" xr:uid="{00000000-0006-0000-0500-00001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1" authorId="0" shapeId="0" xr:uid="{00000000-0006-0000-0500-00001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1" authorId="0" shapeId="0" xr:uid="{00000000-0006-0000-0500-00001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N11" authorId="0" shapeId="0" xr:uid="{00000000-0006-0000-0500-00001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12" authorId="0" shapeId="0" xr:uid="{00000000-0006-0000-0500-00001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2" authorId="0" shapeId="0" xr:uid="{00000000-0006-0000-0500-00001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2" authorId="0" shapeId="0" xr:uid="{00000000-0006-0000-0500-00001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2" authorId="0" shapeId="0" xr:uid="{00000000-0006-0000-0500-00001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2" authorId="0" shapeId="0" xr:uid="{00000000-0006-0000-0500-00001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2" authorId="0" shapeId="0" xr:uid="{00000000-0006-0000-0500-00001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2" authorId="0" shapeId="0" xr:uid="{00000000-0006-0000-0500-00001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2" authorId="0" shapeId="0" xr:uid="{00000000-0006-0000-0500-00002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2" authorId="0" shapeId="0" xr:uid="{00000000-0006-0000-0500-00002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2" authorId="0" shapeId="0" xr:uid="{00000000-0006-0000-0500-00002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2" authorId="0" shapeId="0" xr:uid="{00000000-0006-0000-0500-00002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2" authorId="0" shapeId="0" xr:uid="{00000000-0006-0000-0500-00002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2" authorId="0" shapeId="0" xr:uid="{00000000-0006-0000-0500-00002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2" authorId="0" shapeId="0" xr:uid="{00000000-0006-0000-0500-00002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2" authorId="0" shapeId="0" xr:uid="{00000000-0006-0000-0500-00002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2" authorId="0" shapeId="0" xr:uid="{00000000-0006-0000-0500-00002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2" authorId="0" shapeId="0" xr:uid="{00000000-0006-0000-0500-00002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2" authorId="0" shapeId="0" xr:uid="{00000000-0006-0000-0500-00002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2" authorId="0" shapeId="0" xr:uid="{00000000-0006-0000-0500-00002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N12" authorId="0" shapeId="0" xr:uid="{00000000-0006-0000-0500-00002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3" authorId="0" shapeId="0" xr:uid="{00000000-0006-0000-0500-00002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3" authorId="0" shapeId="0" xr:uid="{00000000-0006-0000-0500-00002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3" authorId="0" shapeId="0" xr:uid="{00000000-0006-0000-0500-00002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3" authorId="0" shapeId="0" xr:uid="{00000000-0006-0000-0500-00003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13" authorId="0" shapeId="0" xr:uid="{00000000-0006-0000-0500-00003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3" authorId="0" shapeId="0" xr:uid="{00000000-0006-0000-0500-00003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3" authorId="0" shapeId="0" xr:uid="{00000000-0006-0000-0500-00003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3" authorId="0" shapeId="0" xr:uid="{00000000-0006-0000-0500-00003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3" authorId="0" shapeId="0" xr:uid="{00000000-0006-0000-0500-00003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3" authorId="0" shapeId="0" xr:uid="{00000000-0006-0000-0500-00003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3" authorId="0" shapeId="0" xr:uid="{00000000-0006-0000-0500-00003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M13" authorId="0" shapeId="0" xr:uid="{00000000-0006-0000-0500-00003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3" authorId="0" shapeId="0" xr:uid="{00000000-0006-0000-0500-00003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3" authorId="0" shapeId="0" xr:uid="{00000000-0006-0000-0500-00003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3" authorId="0" shapeId="0" xr:uid="{00000000-0006-0000-0500-00003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3" authorId="0" shapeId="0" xr:uid="{00000000-0006-0000-0500-00003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3" authorId="0" shapeId="0" xr:uid="{00000000-0006-0000-0500-00003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3" authorId="0" shapeId="0" xr:uid="{00000000-0006-0000-0500-00003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3" authorId="0" shapeId="0" xr:uid="{00000000-0006-0000-0500-00003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3" authorId="0" shapeId="0" xr:uid="{00000000-0006-0000-0500-00004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N13" authorId="0" shapeId="0" xr:uid="{00000000-0006-0000-0500-00004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Q13" authorId="0" shapeId="0" xr:uid="{00000000-0006-0000-0500-00004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4" authorId="0" shapeId="0" xr:uid="{00000000-0006-0000-0500-00004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4" authorId="0" shapeId="0" xr:uid="{00000000-0006-0000-0500-00004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4" authorId="0" shapeId="0" xr:uid="{00000000-0006-0000-0500-00004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4" authorId="0" shapeId="0" xr:uid="{00000000-0006-0000-0500-00004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4" authorId="0" shapeId="0" xr:uid="{00000000-0006-0000-0500-00004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4" authorId="0" shapeId="0" xr:uid="{00000000-0006-0000-0500-00004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4" authorId="0" shapeId="0" xr:uid="{00000000-0006-0000-0500-00004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4" authorId="0" shapeId="0" xr:uid="{00000000-0006-0000-0500-00004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4" authorId="0" shapeId="0" xr:uid="{00000000-0006-0000-0500-00004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4" authorId="0" shapeId="0" xr:uid="{00000000-0006-0000-0500-00004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4" authorId="0" shapeId="0" xr:uid="{00000000-0006-0000-0500-00004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4" authorId="0" shapeId="0" xr:uid="{00000000-0006-0000-0500-00004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4" authorId="0" shapeId="0" xr:uid="{00000000-0006-0000-0500-00004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N14" authorId="0" shapeId="0" xr:uid="{00000000-0006-0000-0500-00005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5" authorId="0" shapeId="0" xr:uid="{00000000-0006-0000-0500-00005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5" authorId="0" shapeId="0" xr:uid="{00000000-0006-0000-0500-00005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5" authorId="0" shapeId="0" xr:uid="{00000000-0006-0000-0500-00005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5" authorId="0" shapeId="0" xr:uid="{00000000-0006-0000-0500-00005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5" authorId="0" shapeId="0" xr:uid="{00000000-0006-0000-0500-00005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R15" authorId="0" shapeId="0" xr:uid="{00000000-0006-0000-0500-00005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5" authorId="0" shapeId="0" xr:uid="{00000000-0006-0000-0500-00005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5" authorId="0" shapeId="0" xr:uid="{00000000-0006-0000-0500-00005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5" authorId="0" shapeId="0" xr:uid="{00000000-0006-0000-0500-00005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5" authorId="0" shapeId="0" xr:uid="{00000000-0006-0000-0500-00005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P15" authorId="0" shapeId="0" xr:uid="{00000000-0006-0000-0500-00005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5" authorId="0" shapeId="0" xr:uid="{00000000-0006-0000-0500-00005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5" authorId="0" shapeId="0" xr:uid="{00000000-0006-0000-0500-00005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5" authorId="0" shapeId="0" xr:uid="{00000000-0006-0000-0500-00005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5" authorId="0" shapeId="0" xr:uid="{00000000-0006-0000-0500-00005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5" authorId="0" shapeId="0" xr:uid="{00000000-0006-0000-0500-00006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5" authorId="0" shapeId="0" xr:uid="{00000000-0006-0000-0500-00006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5" authorId="0" shapeId="0" xr:uid="{00000000-0006-0000-0500-00006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5" authorId="0" shapeId="0" xr:uid="{00000000-0006-0000-0500-00006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5" authorId="0" shapeId="0" xr:uid="{00000000-0006-0000-0500-00006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N15" authorId="0" shapeId="0" xr:uid="{00000000-0006-0000-0500-00006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5" authorId="0" shapeId="0" xr:uid="{00000000-0006-0000-0500-00006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6" authorId="0" shapeId="0" xr:uid="{00000000-0006-0000-0500-00006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16" authorId="0" shapeId="0" xr:uid="{00000000-0006-0000-0500-00006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6" authorId="0" shapeId="0" xr:uid="{00000000-0006-0000-0500-00006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6" authorId="0" shapeId="0" xr:uid="{00000000-0006-0000-0500-00006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6" authorId="0" shapeId="0" xr:uid="{00000000-0006-0000-0500-00006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6" authorId="0" shapeId="0" xr:uid="{00000000-0006-0000-0500-00006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6" authorId="0" shapeId="0" xr:uid="{00000000-0006-0000-0500-00006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6" authorId="0" shapeId="0" xr:uid="{00000000-0006-0000-0500-00006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6" authorId="0" shapeId="0" xr:uid="{00000000-0006-0000-0500-00006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6" authorId="0" shapeId="0" xr:uid="{00000000-0006-0000-0500-00007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M16" authorId="0" shapeId="0" xr:uid="{00000000-0006-0000-0500-00007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6" authorId="0" shapeId="0" xr:uid="{00000000-0006-0000-0500-00007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6" authorId="0" shapeId="0" xr:uid="{00000000-0006-0000-0500-00007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6" authorId="0" shapeId="0" xr:uid="{00000000-0006-0000-0500-00007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6" authorId="0" shapeId="0" xr:uid="{00000000-0006-0000-0500-00007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6" authorId="0" shapeId="0" xr:uid="{00000000-0006-0000-0500-00007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6" authorId="0" shapeId="0" xr:uid="{00000000-0006-0000-0500-00007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6" authorId="0" shapeId="0" xr:uid="{00000000-0006-0000-0500-00007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N16" authorId="0" shapeId="0" xr:uid="{00000000-0006-0000-0500-00007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6" authorId="0" shapeId="0" xr:uid="{00000000-0006-0000-0500-00007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7" authorId="0" shapeId="0" xr:uid="{00000000-0006-0000-0500-00007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7" authorId="0" shapeId="0" xr:uid="{00000000-0006-0000-0500-00007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7" authorId="0" shapeId="0" xr:uid="{00000000-0006-0000-0500-00007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7" authorId="0" shapeId="0" xr:uid="{00000000-0006-0000-0500-00007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7" authorId="0" shapeId="0" xr:uid="{00000000-0006-0000-0500-00007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O17" authorId="0" shapeId="0" xr:uid="{00000000-0006-0000-0500-00008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17" authorId="0" shapeId="0" xr:uid="{00000000-0006-0000-0500-00008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7" authorId="0" shapeId="0" xr:uid="{00000000-0006-0000-0500-00008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7" authorId="0" shapeId="0" xr:uid="{00000000-0006-0000-0500-00008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7" authorId="0" shapeId="0" xr:uid="{00000000-0006-0000-0500-00008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7" authorId="0" shapeId="0" xr:uid="{00000000-0006-0000-0500-00008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O17" authorId="0" shapeId="0" xr:uid="{00000000-0006-0000-0500-00008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P17" authorId="0" shapeId="0" xr:uid="{00000000-0006-0000-0500-00008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7" authorId="0" shapeId="0" xr:uid="{00000000-0006-0000-0500-00008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7" authorId="0" shapeId="0" xr:uid="{00000000-0006-0000-0500-00008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7" authorId="0" shapeId="0" xr:uid="{00000000-0006-0000-0500-00008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7" authorId="0" shapeId="0" xr:uid="{00000000-0006-0000-0500-00008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7" authorId="0" shapeId="0" xr:uid="{00000000-0006-0000-0500-00008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N17" authorId="0" shapeId="0" xr:uid="{00000000-0006-0000-0500-00008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600-000001000000}">
      <text>
        <r>
          <rPr>
            <sz val="9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AN11" authorId="0" shapeId="0" xr:uid="{00000000-0006-0000-0600-00000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1" authorId="0" shapeId="0" xr:uid="{00000000-0006-0000-0600-00000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1" authorId="0" shapeId="0" xr:uid="{00000000-0006-0000-0600-00000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1" authorId="0" shapeId="0" xr:uid="{00000000-0006-0000-0600-00000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E11" authorId="0" shapeId="0" xr:uid="{00000000-0006-0000-0600-00000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G11" authorId="0" shapeId="0" xr:uid="{00000000-0006-0000-0600-00000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I11" authorId="0" shapeId="0" xr:uid="{00000000-0006-0000-0600-00000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1" authorId="0" shapeId="0" xr:uid="{00000000-0006-0000-0600-00000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1" authorId="0" shapeId="0" xr:uid="{00000000-0006-0000-0600-00000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1" authorId="0" shapeId="0" xr:uid="{00000000-0006-0000-0600-00000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U11" authorId="0" shapeId="0" xr:uid="{00000000-0006-0000-0600-00000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Y11" authorId="0" shapeId="0" xr:uid="{00000000-0006-0000-0600-00000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1" authorId="0" shapeId="0" xr:uid="{00000000-0006-0000-0600-00000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1" authorId="0" shapeId="0" xr:uid="{00000000-0006-0000-0600-00000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1" authorId="0" shapeId="0" xr:uid="{00000000-0006-0000-0600-00001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1" authorId="0" shapeId="0" xr:uid="{00000000-0006-0000-0600-00001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1" authorId="0" shapeId="0" xr:uid="{00000000-0006-0000-0600-00001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1" authorId="0" shapeId="0" xr:uid="{00000000-0006-0000-0600-00001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1" authorId="0" shapeId="0" xr:uid="{00000000-0006-0000-0600-00001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G11" authorId="0" shapeId="0" xr:uid="{00000000-0006-0000-0600-00001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1" authorId="0" shapeId="0" xr:uid="{00000000-0006-0000-0600-00001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1" authorId="0" shapeId="0" xr:uid="{00000000-0006-0000-0600-00001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1" authorId="0" shapeId="0" xr:uid="{00000000-0006-0000-0600-00001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1" authorId="0" shapeId="0" xr:uid="{00000000-0006-0000-0600-00001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Q11" authorId="0" shapeId="0" xr:uid="{00000000-0006-0000-0600-00001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R11" authorId="0" shapeId="0" xr:uid="{00000000-0006-0000-0600-00001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1" authorId="0" shapeId="0" xr:uid="{00000000-0006-0000-0600-00001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N12" authorId="0" shapeId="0" xr:uid="{00000000-0006-0000-0600-00001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2" authorId="0" shapeId="0" xr:uid="{00000000-0006-0000-0600-00001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2" authorId="0" shapeId="0" xr:uid="{00000000-0006-0000-0600-00001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12" authorId="0" shapeId="0" xr:uid="{00000000-0006-0000-0600-00002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U12" authorId="0" shapeId="0" xr:uid="{00000000-0006-0000-0600-00002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2" authorId="0" shapeId="0" xr:uid="{00000000-0006-0000-0600-00002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F12" authorId="0" shapeId="0" xr:uid="{00000000-0006-0000-0600-00002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G12" authorId="0" shapeId="0" xr:uid="{00000000-0006-0000-0600-00002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I12" authorId="0" shapeId="0" xr:uid="{00000000-0006-0000-0600-00002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2" authorId="0" shapeId="0" xr:uid="{00000000-0006-0000-0600-00002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2" authorId="0" shapeId="0" xr:uid="{00000000-0006-0000-0600-00002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2" authorId="0" shapeId="0" xr:uid="{00000000-0006-0000-0600-00002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2" authorId="0" shapeId="0" xr:uid="{00000000-0006-0000-0600-00002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2" authorId="0" shapeId="0" xr:uid="{00000000-0006-0000-0600-00002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2" authorId="0" shapeId="0" xr:uid="{00000000-0006-0000-0600-00002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T12" authorId="0" shapeId="0" xr:uid="{00000000-0006-0000-0600-00002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U12" authorId="0" shapeId="0" xr:uid="{00000000-0006-0000-0600-00002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V12" authorId="0" shapeId="0" xr:uid="{00000000-0006-0000-0600-00002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Y12" authorId="0" shapeId="0" xr:uid="{00000000-0006-0000-0600-00002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2" authorId="0" shapeId="0" xr:uid="{00000000-0006-0000-0600-00003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2" authorId="0" shapeId="0" xr:uid="{00000000-0006-0000-0600-00003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2" authorId="0" shapeId="0" xr:uid="{00000000-0006-0000-0600-00003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2" authorId="0" shapeId="0" xr:uid="{00000000-0006-0000-0600-00003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2" authorId="0" shapeId="0" xr:uid="{00000000-0006-0000-0600-00003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2" authorId="0" shapeId="0" xr:uid="{00000000-0006-0000-0600-00003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2" authorId="0" shapeId="0" xr:uid="{00000000-0006-0000-0600-00003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2" authorId="0" shapeId="0" xr:uid="{00000000-0006-0000-0600-00003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2" authorId="0" shapeId="0" xr:uid="{00000000-0006-0000-0600-00003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2" authorId="0" shapeId="0" xr:uid="{00000000-0006-0000-0600-00003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Q12" authorId="0" shapeId="0" xr:uid="{00000000-0006-0000-0600-00003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R12" authorId="0" shapeId="0" xr:uid="{00000000-0006-0000-0600-00003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2" authorId="0" shapeId="0" xr:uid="{00000000-0006-0000-0600-00003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W12" authorId="0" shapeId="0" xr:uid="{00000000-0006-0000-0600-00003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3" authorId="0" shapeId="0" xr:uid="{00000000-0006-0000-0600-00003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3" authorId="0" shapeId="0" xr:uid="{00000000-0006-0000-0600-00003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13" authorId="0" shapeId="0" xr:uid="{00000000-0006-0000-0600-00004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3" authorId="0" shapeId="0" xr:uid="{00000000-0006-0000-0600-00004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U13" authorId="0" shapeId="0" xr:uid="{00000000-0006-0000-0600-00004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3" authorId="0" shapeId="0" xr:uid="{00000000-0006-0000-0600-00004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3" authorId="0" shapeId="0" xr:uid="{00000000-0006-0000-0600-00004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G13" authorId="0" shapeId="0" xr:uid="{00000000-0006-0000-0600-00004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H13" authorId="0" shapeId="0" xr:uid="{00000000-0006-0000-0600-00004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3" authorId="0" shapeId="0" xr:uid="{00000000-0006-0000-0600-00004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3" authorId="0" shapeId="0" xr:uid="{00000000-0006-0000-0600-00004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3" authorId="0" shapeId="0" xr:uid="{00000000-0006-0000-0600-00004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3" authorId="0" shapeId="0" xr:uid="{00000000-0006-0000-0600-00004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3" authorId="0" shapeId="0" xr:uid="{00000000-0006-0000-0600-00004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V13" authorId="0" shapeId="0" xr:uid="{00000000-0006-0000-0600-00004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O13" authorId="0" shapeId="0" xr:uid="{00000000-0006-0000-0600-00004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3" authorId="0" shapeId="0" xr:uid="{00000000-0006-0000-0600-00004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3" authorId="0" shapeId="0" xr:uid="{00000000-0006-0000-0600-00004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3" authorId="0" shapeId="0" xr:uid="{00000000-0006-0000-0600-00005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3" authorId="0" shapeId="0" xr:uid="{00000000-0006-0000-0600-00005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3" authorId="0" shapeId="0" xr:uid="{00000000-0006-0000-0600-00005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3" authorId="0" shapeId="0" xr:uid="{00000000-0006-0000-0600-00005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G13" authorId="0" shapeId="0" xr:uid="{00000000-0006-0000-0600-00005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3" authorId="0" shapeId="0" xr:uid="{00000000-0006-0000-0600-00005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3" authorId="0" shapeId="0" xr:uid="{00000000-0006-0000-0600-00005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3" authorId="0" shapeId="0" xr:uid="{00000000-0006-0000-0600-00005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3" authorId="0" shapeId="0" xr:uid="{00000000-0006-0000-0600-00005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3" authorId="0" shapeId="0" xr:uid="{00000000-0006-0000-0600-00005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3" authorId="0" shapeId="0" xr:uid="{00000000-0006-0000-0600-00005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Q13" authorId="0" shapeId="0" xr:uid="{00000000-0006-0000-0600-00005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R13" authorId="0" shapeId="0" xr:uid="{00000000-0006-0000-0600-00005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3" authorId="0" shapeId="0" xr:uid="{00000000-0006-0000-0600-00005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V13" authorId="0" shapeId="0" xr:uid="{00000000-0006-0000-0600-00005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3" authorId="0" shapeId="0" xr:uid="{00000000-0006-0000-0600-00005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4" authorId="0" shapeId="0" xr:uid="{00000000-0006-0000-0600-00006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4" authorId="0" shapeId="0" xr:uid="{00000000-0006-0000-0600-00006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4" authorId="0" shapeId="0" xr:uid="{00000000-0006-0000-0600-00006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4" authorId="0" shapeId="0" xr:uid="{00000000-0006-0000-0600-00006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U14" authorId="0" shapeId="0" xr:uid="{00000000-0006-0000-0600-00006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4" authorId="0" shapeId="0" xr:uid="{00000000-0006-0000-0600-00006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4" authorId="0" shapeId="0" xr:uid="{00000000-0006-0000-0600-00006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4" authorId="0" shapeId="0" xr:uid="{00000000-0006-0000-0600-00006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4" authorId="0" shapeId="0" xr:uid="{00000000-0006-0000-0600-00006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4" authorId="0" shapeId="0" xr:uid="{00000000-0006-0000-0600-00006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4" authorId="0" shapeId="0" xr:uid="{00000000-0006-0000-0600-00006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4" authorId="0" shapeId="0" xr:uid="{00000000-0006-0000-0600-00006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4" authorId="0" shapeId="0" xr:uid="{00000000-0006-0000-0600-00006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U14" authorId="0" shapeId="0" xr:uid="{00000000-0006-0000-0600-00006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V14" authorId="0" shapeId="0" xr:uid="{00000000-0006-0000-0600-00006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4" authorId="0" shapeId="0" xr:uid="{00000000-0006-0000-0600-00006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4" authorId="0" shapeId="0" xr:uid="{00000000-0006-0000-0600-00007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4" authorId="0" shapeId="0" xr:uid="{00000000-0006-0000-0600-00007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4" authorId="0" shapeId="0" xr:uid="{00000000-0006-0000-0600-00007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4" authorId="0" shapeId="0" xr:uid="{00000000-0006-0000-0600-00007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4" authorId="0" shapeId="0" xr:uid="{00000000-0006-0000-0600-00007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14" authorId="0" shapeId="0" xr:uid="{00000000-0006-0000-0600-00007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4" authorId="0" shapeId="0" xr:uid="{00000000-0006-0000-0600-00007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4" authorId="0" shapeId="0" xr:uid="{00000000-0006-0000-0600-00007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R14" authorId="0" shapeId="0" xr:uid="{00000000-0006-0000-0600-00007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4" authorId="0" shapeId="0" xr:uid="{00000000-0006-0000-0600-00007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4" authorId="0" shapeId="0" xr:uid="{00000000-0006-0000-0600-00007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4" authorId="0" shapeId="0" xr:uid="{00000000-0006-0000-0600-00007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5" authorId="0" shapeId="0" xr:uid="{00000000-0006-0000-0600-00007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5" authorId="0" shapeId="0" xr:uid="{00000000-0006-0000-0600-00007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15" authorId="0" shapeId="0" xr:uid="{00000000-0006-0000-0600-00007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5" authorId="0" shapeId="0" xr:uid="{00000000-0006-0000-0600-00007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U15" authorId="0" shapeId="0" xr:uid="{00000000-0006-0000-0600-00008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5" authorId="0" shapeId="0" xr:uid="{00000000-0006-0000-0600-00008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5" authorId="0" shapeId="0" xr:uid="{00000000-0006-0000-0600-00008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F15" authorId="0" shapeId="0" xr:uid="{00000000-0006-0000-0600-00008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G15" authorId="0" shapeId="0" xr:uid="{00000000-0006-0000-0600-00008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I15" authorId="0" shapeId="0" xr:uid="{00000000-0006-0000-0600-00008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5" authorId="0" shapeId="0" xr:uid="{00000000-0006-0000-0600-00008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5" authorId="0" shapeId="0" xr:uid="{00000000-0006-0000-0600-00008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5" authorId="0" shapeId="0" xr:uid="{00000000-0006-0000-0600-00008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5" authorId="0" shapeId="0" xr:uid="{00000000-0006-0000-0600-00008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V15" authorId="0" shapeId="0" xr:uid="{00000000-0006-0000-0600-00008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Y15" authorId="0" shapeId="0" xr:uid="{00000000-0006-0000-0600-00008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5" authorId="0" shapeId="0" xr:uid="{00000000-0006-0000-0600-00008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5" authorId="0" shapeId="0" xr:uid="{00000000-0006-0000-0600-00008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5" authorId="0" shapeId="0" xr:uid="{00000000-0006-0000-0600-00008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5" authorId="0" shapeId="0" xr:uid="{00000000-0006-0000-0600-00008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5" authorId="0" shapeId="0" xr:uid="{00000000-0006-0000-0600-00009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C15" authorId="0" shapeId="0" xr:uid="{00000000-0006-0000-0600-00009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D15" authorId="0" shapeId="0" xr:uid="{00000000-0006-0000-0600-00009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5" authorId="0" shapeId="0" xr:uid="{00000000-0006-0000-0600-00009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F15" authorId="0" shapeId="0" xr:uid="{00000000-0006-0000-0600-00009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5" authorId="0" shapeId="0" xr:uid="{00000000-0006-0000-0600-00009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5" authorId="0" shapeId="0" xr:uid="{00000000-0006-0000-0600-00009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5" authorId="0" shapeId="0" xr:uid="{00000000-0006-0000-0600-00009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5" authorId="0" shapeId="0" xr:uid="{00000000-0006-0000-0600-00009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5" authorId="0" shapeId="0" xr:uid="{00000000-0006-0000-0600-00009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P15" authorId="0" shapeId="0" xr:uid="{00000000-0006-0000-0600-00009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Q15" authorId="0" shapeId="0" xr:uid="{00000000-0006-0000-0600-00009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R15" authorId="0" shapeId="0" xr:uid="{00000000-0006-0000-0600-00009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5" authorId="0" shapeId="0" xr:uid="{00000000-0006-0000-0600-00009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V15" authorId="0" shapeId="0" xr:uid="{00000000-0006-0000-0600-00009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5" authorId="0" shapeId="0" xr:uid="{00000000-0006-0000-0600-00009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6" authorId="0" shapeId="0" xr:uid="{00000000-0006-0000-0600-0000A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6" authorId="0" shapeId="0" xr:uid="{00000000-0006-0000-0600-0000A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6" authorId="0" shapeId="0" xr:uid="{00000000-0006-0000-0600-0000A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6" authorId="0" shapeId="0" xr:uid="{00000000-0006-0000-0600-0000A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U16" authorId="0" shapeId="0" xr:uid="{00000000-0006-0000-0600-0000A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6" authorId="0" shapeId="0" xr:uid="{00000000-0006-0000-0600-0000A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6" authorId="0" shapeId="0" xr:uid="{00000000-0006-0000-0600-0000A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6" authorId="0" shapeId="0" xr:uid="{00000000-0006-0000-0600-0000A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G16" authorId="0" shapeId="0" xr:uid="{00000000-0006-0000-0600-0000A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I16" authorId="0" shapeId="0" xr:uid="{00000000-0006-0000-0600-0000A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6" authorId="0" shapeId="0" xr:uid="{00000000-0006-0000-0600-0000A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6" authorId="0" shapeId="0" xr:uid="{00000000-0006-0000-0600-0000A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6" authorId="0" shapeId="0" xr:uid="{00000000-0006-0000-0600-0000A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6" authorId="0" shapeId="0" xr:uid="{00000000-0006-0000-0600-0000A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6" authorId="0" shapeId="0" xr:uid="{00000000-0006-0000-0600-0000A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6" authorId="0" shapeId="0" xr:uid="{00000000-0006-0000-0600-0000A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6" authorId="0" shapeId="0" xr:uid="{00000000-0006-0000-0600-0000B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U16" authorId="0" shapeId="0" xr:uid="{00000000-0006-0000-0600-0000B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V16" authorId="0" shapeId="0" xr:uid="{00000000-0006-0000-0600-0000B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W16" authorId="0" shapeId="0" xr:uid="{00000000-0006-0000-0600-0000B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6" authorId="0" shapeId="0" xr:uid="{00000000-0006-0000-0600-0000B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6" authorId="0" shapeId="0" xr:uid="{00000000-0006-0000-0600-0000B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6" authorId="0" shapeId="0" xr:uid="{00000000-0006-0000-0600-0000B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6" authorId="0" shapeId="0" xr:uid="{00000000-0006-0000-0600-0000B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6" authorId="0" shapeId="0" xr:uid="{00000000-0006-0000-0600-0000B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6" authorId="0" shapeId="0" xr:uid="{00000000-0006-0000-0600-0000B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6" authorId="0" shapeId="0" xr:uid="{00000000-0006-0000-0600-0000B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D16" authorId="0" shapeId="0" xr:uid="{00000000-0006-0000-0600-0000B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H16" authorId="0" shapeId="0" xr:uid="{00000000-0006-0000-0600-0000B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6" authorId="0" shapeId="0" xr:uid="{00000000-0006-0000-0600-0000B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6" authorId="0" shapeId="0" xr:uid="{00000000-0006-0000-0600-0000B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6" authorId="0" shapeId="0" xr:uid="{00000000-0006-0000-0600-0000B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6" authorId="0" shapeId="0" xr:uid="{00000000-0006-0000-0600-0000C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6" authorId="0" shapeId="0" xr:uid="{00000000-0006-0000-0600-0000C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6" authorId="0" shapeId="0" xr:uid="{00000000-0006-0000-0600-0000C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Q16" authorId="0" shapeId="0" xr:uid="{00000000-0006-0000-0600-0000C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R16" authorId="0" shapeId="0" xr:uid="{00000000-0006-0000-0600-0000C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6" authorId="0" shapeId="0" xr:uid="{00000000-0006-0000-0600-0000C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6" authorId="0" shapeId="0" xr:uid="{00000000-0006-0000-0600-0000C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6" authorId="0" shapeId="0" xr:uid="{00000000-0006-0000-0600-0000C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6" authorId="0" shapeId="0" xr:uid="{00000000-0006-0000-0600-0000C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7" authorId="0" shapeId="0" xr:uid="{00000000-0006-0000-0600-0000C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7" authorId="0" shapeId="0" xr:uid="{00000000-0006-0000-0600-0000C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7" authorId="0" shapeId="0" xr:uid="{00000000-0006-0000-0600-0000C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7" authorId="0" shapeId="0" xr:uid="{00000000-0006-0000-0600-0000C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7" authorId="0" shapeId="0" xr:uid="{00000000-0006-0000-0600-0000C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7" authorId="0" shapeId="0" xr:uid="{00000000-0006-0000-0600-0000C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7" authorId="0" shapeId="0" xr:uid="{00000000-0006-0000-0600-0000C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U17" authorId="0" shapeId="0" xr:uid="{00000000-0006-0000-0600-0000D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V17" authorId="0" shapeId="0" xr:uid="{00000000-0006-0000-0600-0000D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7" authorId="0" shapeId="0" xr:uid="{00000000-0006-0000-0600-0000D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7" authorId="0" shapeId="0" xr:uid="{00000000-0006-0000-0600-0000D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7" authorId="0" shapeId="0" xr:uid="{00000000-0006-0000-0600-0000D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G17" authorId="0" shapeId="0" xr:uid="{00000000-0006-0000-0600-0000D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H17" authorId="0" shapeId="0" xr:uid="{00000000-0006-0000-0600-0000D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7" authorId="0" shapeId="0" xr:uid="{00000000-0006-0000-0600-0000D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M17" authorId="0" shapeId="0" xr:uid="{00000000-0006-0000-0600-0000D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7" authorId="0" shapeId="0" xr:uid="{00000000-0006-0000-0600-0000D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7" authorId="0" shapeId="0" xr:uid="{00000000-0006-0000-0600-0000D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7" authorId="0" shapeId="0" xr:uid="{00000000-0006-0000-0600-0000D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R17" authorId="0" shapeId="0" xr:uid="{00000000-0006-0000-0600-0000D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7" authorId="0" shapeId="0" xr:uid="{00000000-0006-0000-0600-0000D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7" authorId="0" shapeId="0" xr:uid="{00000000-0006-0000-0600-0000D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U17" authorId="0" shapeId="0" xr:uid="{00000000-0006-0000-0600-0000D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V17" authorId="0" shapeId="0" xr:uid="{00000000-0006-0000-0600-0000E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7" authorId="0" shapeId="0" xr:uid="{00000000-0006-0000-0600-0000E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7" authorId="0" shapeId="0" xr:uid="{00000000-0006-0000-0600-0000E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7" authorId="0" shapeId="0" xr:uid="{00000000-0006-0000-0600-0000E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7" authorId="0" shapeId="0" xr:uid="{00000000-0006-0000-0600-0000E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7" authorId="0" shapeId="0" xr:uid="{00000000-0006-0000-0600-0000E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7" authorId="0" shapeId="0" xr:uid="{00000000-0006-0000-0600-0000E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7" authorId="0" shapeId="0" xr:uid="{00000000-0006-0000-0600-0000E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7" authorId="0" shapeId="0" xr:uid="{00000000-0006-0000-0600-0000E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7" authorId="0" shapeId="0" xr:uid="{00000000-0006-0000-0600-0000E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7" authorId="0" shapeId="0" xr:uid="{00000000-0006-0000-0600-0000E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7" authorId="0" shapeId="0" xr:uid="{00000000-0006-0000-0600-0000E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7" authorId="0" shapeId="0" xr:uid="{00000000-0006-0000-0600-0000E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Q17" authorId="0" shapeId="0" xr:uid="{00000000-0006-0000-0600-0000E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R17" authorId="0" shapeId="0" xr:uid="{00000000-0006-0000-0600-0000E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7" authorId="0" shapeId="0" xr:uid="{00000000-0006-0000-0600-0000E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7" authorId="0" shapeId="0" xr:uid="{00000000-0006-0000-0600-0000F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V17" authorId="0" shapeId="0" xr:uid="{00000000-0006-0000-0600-0000F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7" authorId="0" shapeId="0" xr:uid="{00000000-0006-0000-0600-0000F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<sst xmlns="http://schemas.openxmlformats.org/spreadsheetml/2006/main" count="19235" uniqueCount="2951">
  <si>
    <t>Employed total ;  Persons ;</t>
  </si>
  <si>
    <t>Employed total ;  &gt; Males ;</t>
  </si>
  <si>
    <t>Employed total ;  &gt; Females ;</t>
  </si>
  <si>
    <t>&gt; Less than 1 year in main job ;  Persons ;</t>
  </si>
  <si>
    <t>&gt; Less than 1 year in main job ;  &gt; Males ;</t>
  </si>
  <si>
    <t>&gt; Less than 1 year in main job ;  &gt; Females ;</t>
  </si>
  <si>
    <t>&gt;&gt; Less than 3 months in main job ;  Persons ;</t>
  </si>
  <si>
    <t>&gt;&gt; Less than 3 months in main job ;  &gt; Males ;</t>
  </si>
  <si>
    <t>&gt;&gt; Less than 3 months in main job ;  &gt; Females ;</t>
  </si>
  <si>
    <t>&gt;&gt; 3-5 months in main job ;  Persons ;</t>
  </si>
  <si>
    <t>&gt;&gt; 3-5 months in main job ;  &gt; Males ;</t>
  </si>
  <si>
    <t>&gt;&gt; 3-5 months in main job ;  &gt; Females ;</t>
  </si>
  <si>
    <t>&gt;&gt; 6-11 months in main job ;  Persons ;</t>
  </si>
  <si>
    <t>&gt;&gt; 6-11 months in main job ;  &gt; Males ;</t>
  </si>
  <si>
    <t>&gt;&gt; 6-11 months in main job ;  &gt; Females ;</t>
  </si>
  <si>
    <t>&gt; 1 year or more in main job ;  Persons ;</t>
  </si>
  <si>
    <t>&gt; 1 year or more in main job ;  &gt; Males ;</t>
  </si>
  <si>
    <t>&gt; 1 year or more in main job ;  &gt; Females ;</t>
  </si>
  <si>
    <t>&gt;&gt; 1-4 years in main job ;  Persons ;</t>
  </si>
  <si>
    <t>&gt;&gt; 1-4 years in main job ;  &gt; Males ;</t>
  </si>
  <si>
    <t>&gt;&gt; 1-4 years in main job ;  &gt; Females ;</t>
  </si>
  <si>
    <t>&gt;&gt;&gt; 1 year in main job ;  Persons ;</t>
  </si>
  <si>
    <t>&gt;&gt;&gt; 1 year in main job ;  &gt; Males ;</t>
  </si>
  <si>
    <t>&gt;&gt;&gt; 1 year in main job ;  &gt; Females ;</t>
  </si>
  <si>
    <t>&gt;&gt;&gt; 2 years in main job ;  Persons ;</t>
  </si>
  <si>
    <t>&gt;&gt;&gt; 2 years in main job ;  &gt; Males ;</t>
  </si>
  <si>
    <t>&gt;&gt;&gt; 2 years in main job ;  &gt; Females ;</t>
  </si>
  <si>
    <t>&gt;&gt;&gt; 3-4 years in main job ;  Persons ;</t>
  </si>
  <si>
    <t>&gt;&gt;&gt; 3-4 years in main job ;  &gt; Males ;</t>
  </si>
  <si>
    <t>&gt;&gt;&gt; 3-4 years in main job ;  &gt; Females ;</t>
  </si>
  <si>
    <t>&gt;&gt; 5 years or more in main job ;  Persons ;</t>
  </si>
  <si>
    <t>&gt;&gt; 5 years or more in main job ;  &gt; Males ;</t>
  </si>
  <si>
    <t>&gt;&gt; 5 years or more in main job ;  &gt; Females ;</t>
  </si>
  <si>
    <t>&gt;&gt;&gt; 5-9 years in main job ;  Persons ;</t>
  </si>
  <si>
    <t>&gt;&gt;&gt; 5-9 years in main job ;  &gt; Males ;</t>
  </si>
  <si>
    <t>&gt;&gt;&gt; 5-9 years in main job ;  &gt; Females ;</t>
  </si>
  <si>
    <t>&gt;&gt;&gt; 10 years or more in main job ;  Persons ;</t>
  </si>
  <si>
    <t>&gt;&gt;&gt; 10 years or more in main job ;  &gt; Males ;</t>
  </si>
  <si>
    <t>&gt;&gt;&gt; 10 years or more in main job ;  &gt; Females ;</t>
  </si>
  <si>
    <t>&gt;&gt;&gt;&gt; 10-19 years in main job ;  Persons ;</t>
  </si>
  <si>
    <t>&gt;&gt;&gt;&gt; 10-19 years in main job ;  &gt; Males ;</t>
  </si>
  <si>
    <t>&gt;&gt;&gt;&gt; 10-19 years in main job ;  &gt; Females ;</t>
  </si>
  <si>
    <t>&gt;&gt;&gt;&gt; 20 years or more in main job ;  Persons ;</t>
  </si>
  <si>
    <t>&gt;&gt;&gt;&gt; 20 years or more in main job ;  &gt; Males ;</t>
  </si>
  <si>
    <t>&gt;&gt;&gt;&gt; 20 years or more in main job ;  &gt; Females ;</t>
  </si>
  <si>
    <t>&gt; Changed jobs in last 12 months ;  Persons ;</t>
  </si>
  <si>
    <t>&gt; Changed jobs in last 12 months ;  &gt; Males ;</t>
  </si>
  <si>
    <t>&gt; Changed jobs in last 12 months ;  &gt; Females ;</t>
  </si>
  <si>
    <t>&gt; Did not change jobs in last 12 months ;  Persons ;</t>
  </si>
  <si>
    <t>&gt; Did not change jobs in last 12 months ;  &gt; Males ;</t>
  </si>
  <si>
    <t>&gt; Did not change jobs in last 12 months ;  &gt; Females ;</t>
  </si>
  <si>
    <t>Civilian Population aged 15 and over ;  Persons ;</t>
  </si>
  <si>
    <t>Civilian Population aged 15 and over ;  &gt; Males ;</t>
  </si>
  <si>
    <t>Civilian Population aged 15 and over ;  &gt; Females ;</t>
  </si>
  <si>
    <t>Left, lost or worked multiple jobs last year ;  Persons ;</t>
  </si>
  <si>
    <t>Left, lost or worked multiple jobs last year ;  &gt; Males ;</t>
  </si>
  <si>
    <t>Left, lost or worked multiple jobs last year ;  &gt; Females ;</t>
  </si>
  <si>
    <t>&gt; Employed and had more than one job last year ;  Persons ;</t>
  </si>
  <si>
    <t>&gt; Employed and had more than one job last year ;  &gt; Males ;</t>
  </si>
  <si>
    <t>&gt; Employed and had more than one job last year ;  &gt; Females ;</t>
  </si>
  <si>
    <t>&gt;&gt; Single job holder and had more than one job last year ;  Persons ;</t>
  </si>
  <si>
    <t>&gt;&gt; Single job holder and had more than one job last year ;  &gt; Males ;</t>
  </si>
  <si>
    <t>&gt;&gt; Single job holder and had more than one job last year ;  &gt; Females ;</t>
  </si>
  <si>
    <t>&gt;&gt; Multiple job holder and had more than one job last year ;  Persons ;</t>
  </si>
  <si>
    <t>&gt;&gt; Multiple job holder and had more than one job last year ;  &gt; Males ;</t>
  </si>
  <si>
    <t>&gt;&gt; Multiple job holder and had more than one job last year ;  &gt; Females ;</t>
  </si>
  <si>
    <t>&gt;&gt; Underemployed and had more than one job last year ;  Persons ;</t>
  </si>
  <si>
    <t>&gt;&gt; Underemployed and had more than one job last year ;  &gt; Males ;</t>
  </si>
  <si>
    <t>&gt;&gt; Underemployed and had more than one job last year ;  &gt; Females ;</t>
  </si>
  <si>
    <t>&gt; Unemployed and had a job last year ;  Persons ;</t>
  </si>
  <si>
    <t>&gt; Unemployed and had a job last year ;  &gt; Males ;</t>
  </si>
  <si>
    <t>&gt; Unemployed and had a job last year ;  &gt; Females ;</t>
  </si>
  <si>
    <t>&gt; Not in the labour force and had a job last year ;  Persons ;</t>
  </si>
  <si>
    <t>&gt; Not in the labour force and had a job last year ;  &gt; Males ;</t>
  </si>
  <si>
    <t>&gt; Not in the labour force and had a job last year ;  &gt; Females ;</t>
  </si>
  <si>
    <t>Left a job last year ;  Persons ;</t>
  </si>
  <si>
    <t>Left a job last year ;  &gt; Males ;</t>
  </si>
  <si>
    <t>Left a job last year ;  &gt; Females ;</t>
  </si>
  <si>
    <t>&gt; Employed in a new job since left last job ;  Persons ;</t>
  </si>
  <si>
    <t>&gt; Employed in a new job since left last job ;  &gt; Males ;</t>
  </si>
  <si>
    <t>&gt; Employed in a new job since left last job ;  &gt; Females ;</t>
  </si>
  <si>
    <t>&gt;&gt; Underemployed in a new job since left last job ;  Persons ;</t>
  </si>
  <si>
    <t>&gt;&gt; Underemployed in a new job since left last job ;  &gt; Males ;</t>
  </si>
  <si>
    <t>&gt;&gt; Underemployed in a new job since left last job ;  &gt; Females ;</t>
  </si>
  <si>
    <t>&gt; Not employed since left last job ;  Persons ;</t>
  </si>
  <si>
    <t>&gt; Not employed since left last job ;  &gt; Males ;</t>
  </si>
  <si>
    <t>&gt; Not employed since left last job ;  &gt; Females ;</t>
  </si>
  <si>
    <t>Lost a job last year ;  Persons ;</t>
  </si>
  <si>
    <t>Lost a job last year ;  &gt; Males ;</t>
  </si>
  <si>
    <t>Lost a job last year ;  &gt; Females ;</t>
  </si>
  <si>
    <t>&gt; Retrenched last year ;  Persons ;</t>
  </si>
  <si>
    <t>&gt; Retrenched last year ;  &gt; Males ;</t>
  </si>
  <si>
    <t>&gt; Retrenched last year ;  &gt; Females ;</t>
  </si>
  <si>
    <t>&gt; Employed in a new job since lost last job ;  Persons ;</t>
  </si>
  <si>
    <t>&gt; Employed in a new job since lost last job ;  &gt; Males ;</t>
  </si>
  <si>
    <t>&gt; Employed in a new job since lost last job ;  &gt; Females ;</t>
  </si>
  <si>
    <t>&gt;&gt; Underemployed in a new job since lost last job ;  Persons ;</t>
  </si>
  <si>
    <t>&gt;&gt; Underemployed in a new job since lost last job ;  &gt; Males ;</t>
  </si>
  <si>
    <t>&gt;&gt; Underemployed in a new job since lost last job ;  &gt; Females ;</t>
  </si>
  <si>
    <t>&gt; Not employed since lost last job ;  Persons ;</t>
  </si>
  <si>
    <t>&gt; Not employed since lost last job ;  &gt; Males ;</t>
  </si>
  <si>
    <t>&gt; Not employed since lost last job ;  &gt; Females ;</t>
  </si>
  <si>
    <t>15-64 years ;  Employed total ;  Persons ;</t>
  </si>
  <si>
    <t>15-64 years ;  Employed total ;  &gt; Males ;</t>
  </si>
  <si>
    <t>15-64 years ;  Employed total ;  &gt; Females ;</t>
  </si>
  <si>
    <t>15-64 years ;  &gt; Less than 1 year in main job ;  Persons ;</t>
  </si>
  <si>
    <t>15-64 years ;  &gt; Less than 1 year in main job ;  &gt; Males ;</t>
  </si>
  <si>
    <t>15-64 years ;  &gt; Less than 1 year in main job ;  &gt; Females ;</t>
  </si>
  <si>
    <t>15-64 years ;  &gt;&gt; Less than 3 months in main job ;  Persons ;</t>
  </si>
  <si>
    <t>15-64 years ;  &gt;&gt; Less than 3 months in main job ;  &gt; Males ;</t>
  </si>
  <si>
    <t>15-64 years ;  &gt;&gt; Less than 3 months in main job ;  &gt; Females ;</t>
  </si>
  <si>
    <t>15-64 years ;  &gt;&gt; 3-5 months in main job ;  Persons ;</t>
  </si>
  <si>
    <t>15-64 years ;  &gt;&gt; 3-5 months in main job ;  &gt; Males ;</t>
  </si>
  <si>
    <t>15-64 years ;  &gt;&gt; 3-5 months in main job ;  &gt; Females ;</t>
  </si>
  <si>
    <t>15-64 years ;  &gt;&gt; 6-11 months in main job ;  Persons ;</t>
  </si>
  <si>
    <t>15-64 years ;  &gt;&gt; 6-11 months in main job ;  &gt; Males ;</t>
  </si>
  <si>
    <t>15-64 years ;  &gt;&gt; 6-11 months in main job ;  &gt; Females ;</t>
  </si>
  <si>
    <t>15-64 years ;  &gt; 1 year or more in main job ;  Persons ;</t>
  </si>
  <si>
    <t>15-64 years ;  &gt; 1 year or more in main job ;  &gt; Males ;</t>
  </si>
  <si>
    <t>15-64 years ;  &gt; 1 year or more in main job ;  &gt; Females ;</t>
  </si>
  <si>
    <t>15-64 years ;  &gt;&gt; 1-4 years in main job ;  Persons ;</t>
  </si>
  <si>
    <t>15-64 years ;  &gt;&gt; 1-4 years in main job ;  &gt; Males ;</t>
  </si>
  <si>
    <t>15-64 years ;  &gt;&gt; 1-4 years in main job ;  &gt; Females ;</t>
  </si>
  <si>
    <t>15-64 years ;  &gt;&gt;&gt; 1 year in main job ;  Persons ;</t>
  </si>
  <si>
    <t>15-64 years ;  &gt;&gt;&gt; 1 year in main job ;  &gt; Males ;</t>
  </si>
  <si>
    <t>15-64 years ;  &gt;&gt;&gt; 1 year in main job ;  &gt; Females ;</t>
  </si>
  <si>
    <t>15-64 years ;  &gt;&gt;&gt; 2 years in main job ;  Persons ;</t>
  </si>
  <si>
    <t>15-64 years ;  &gt;&gt;&gt; 2 years in main job ;  &gt; Males ;</t>
  </si>
  <si>
    <t>15-64 years ;  &gt;&gt;&gt; 2 years in main job ;  &gt; Females ;</t>
  </si>
  <si>
    <t>15-64 years ;  &gt;&gt;&gt; 3-4 years in main job ;  Persons ;</t>
  </si>
  <si>
    <t>15-64 years ;  &gt;&gt;&gt; 3-4 years in main job ;  &gt; Males ;</t>
  </si>
  <si>
    <t>15-64 years ;  &gt;&gt;&gt; 3-4 years in main job ;  &gt; Females ;</t>
  </si>
  <si>
    <t>15-64 years ;  &gt;&gt; 5 years or more in main job ;  Persons ;</t>
  </si>
  <si>
    <t>15-64 years ;  &gt;&gt; 5 years or more in main job ;  &gt; Males ;</t>
  </si>
  <si>
    <t>15-64 years ;  &gt;&gt; 5 years or more in main job ;  &gt; Females ;</t>
  </si>
  <si>
    <t>15-64 years ;  &gt;&gt;&gt; 5-9 years in main job ;  Persons ;</t>
  </si>
  <si>
    <t>15-64 years ;  &gt;&gt;&gt; 5-9 years in main job ;  &gt; Males ;</t>
  </si>
  <si>
    <t>15-64 years ;  &gt;&gt;&gt; 5-9 years in main job ;  &gt; Females ;</t>
  </si>
  <si>
    <t>15-64 years ;  &gt;&gt;&gt; 10 years or more in main job ;  Persons ;</t>
  </si>
  <si>
    <t>15-64 years ;  &gt;&gt;&gt; 10 years or more in main job ;  &gt; Males ;</t>
  </si>
  <si>
    <t>15-64 years ;  &gt;&gt;&gt; 10 years or more in main job ;  &gt; Females ;</t>
  </si>
  <si>
    <t>15-64 years ;  &gt;&gt;&gt;&gt; 10-19 years in main job ;  Persons ;</t>
  </si>
  <si>
    <t>15-64 years ;  &gt;&gt;&gt;&gt; 10-19 years in main job ;  &gt; Males ;</t>
  </si>
  <si>
    <t>15-64 years ;  &gt;&gt;&gt;&gt; 10-19 years in main job ;  &gt; Females ;</t>
  </si>
  <si>
    <t>15-64 years ;  &gt;&gt;&gt;&gt; 20 years or more in main job ;  Persons ;</t>
  </si>
  <si>
    <t>15-64 years ;  &gt;&gt;&gt;&gt; 20 years or more in main job ;  &gt; Males ;</t>
  </si>
  <si>
    <t>15-64 years ;  &gt;&gt;&gt;&gt; 20 years or more in main job ;  &gt; Females ;</t>
  </si>
  <si>
    <t>15-64 years ;  &gt; Changed jobs in last 12 months ;  Persons ;</t>
  </si>
  <si>
    <t>15-64 years ;  &gt; Changed jobs in last 12 months ;  &gt; Males ;</t>
  </si>
  <si>
    <t>15-64 years ;  &gt; Changed jobs in last 12 months ;  &gt; Females ;</t>
  </si>
  <si>
    <t>15-64 years ;  &gt; Did not change jobs in last 12 months ;  Persons ;</t>
  </si>
  <si>
    <t>15-64 years ;  &gt; Did not change jobs in last 12 months ;  &gt; Males ;</t>
  </si>
  <si>
    <t>15-64 years ;  &gt; Did not change jobs in last 12 months ;  &gt; Females ;</t>
  </si>
  <si>
    <t>15-64 years ;  Civilian Population aged 15 and over ;  Persons ;</t>
  </si>
  <si>
    <t>15-64 years ;  Civilian Population aged 15 and over ;  &gt; Males ;</t>
  </si>
  <si>
    <t>15-64 years ;  Civilian Population aged 15 and over ;  &gt; Females ;</t>
  </si>
  <si>
    <t>15-64 years ;  Left, lost or worked multiple jobs last year ;  Persons ;</t>
  </si>
  <si>
    <t>15-64 years ;  Left, lost or worked multiple jobs last year ;  &gt; Males ;</t>
  </si>
  <si>
    <t>15-64 years ;  Left, lost or worked multiple jobs last year ;  &gt; Females ;</t>
  </si>
  <si>
    <t>15-64 years ;  &gt; Employed and had more than one job last year ;  Persons ;</t>
  </si>
  <si>
    <t>15-64 years ;  &gt; Employed and had more than one job last year ;  &gt; Males ;</t>
  </si>
  <si>
    <t>15-64 years ;  &gt; Employed and had more than one job last year ;  &gt; Females ;</t>
  </si>
  <si>
    <t>15-64 years ;  &gt;&gt; Single job holder and had more than one job last year ;  Persons ;</t>
  </si>
  <si>
    <t>15-64 years ;  &gt;&gt; Single job holder and had more than one job last year ;  &gt; Males ;</t>
  </si>
  <si>
    <t>15-64 years ;  &gt;&gt; Single job holder and had more than one job last year ;  &gt; Females ;</t>
  </si>
  <si>
    <t>15-64 years ;  &gt;&gt; Multiple job holder and had more than one job last year ;  Persons ;</t>
  </si>
  <si>
    <t>15-64 years ;  &gt;&gt; Multiple job holder and had more than one job last year ;  &gt; Males ;</t>
  </si>
  <si>
    <t>15-64 years ;  &gt;&gt; Multiple job holder and had more than one job last year ;  &gt; Females ;</t>
  </si>
  <si>
    <t>15-64 years ;  &gt;&gt; Underemployed and had more than one job last year ;  Persons ;</t>
  </si>
  <si>
    <t>15-64 years ;  &gt;&gt; Underemployed and had more than one job last year ;  &gt; Males ;</t>
  </si>
  <si>
    <t>15-64 years ;  &gt;&gt; Underemployed and had more than one job last year ;  &gt; Females ;</t>
  </si>
  <si>
    <t>15-64 years ;  &gt; Unemployed and had a job last year ;  Persons ;</t>
  </si>
  <si>
    <t>15-64 years ;  &gt; Unemployed and had a job last year ;  &gt; Males ;</t>
  </si>
  <si>
    <t>15-64 years ;  &gt; Unemployed and had a job last year ;  &gt; Females ;</t>
  </si>
  <si>
    <t>15-64 years ;  &gt; Not in the labour force and had a job last year ;  Persons ;</t>
  </si>
  <si>
    <t>15-64 years ;  &gt; Not in the labour force and had a job last year ;  &gt; Males ;</t>
  </si>
  <si>
    <t>15-64 years ;  &gt; Not in the labour force and had a job last year ;  &gt; Females ;</t>
  </si>
  <si>
    <t>15-64 years ;  Left a job last year ;  Persons ;</t>
  </si>
  <si>
    <t>15-64 years ;  Left a job last year ;  &gt; Males ;</t>
  </si>
  <si>
    <t>15-64 years ;  Left a job last year ;  &gt; Females ;</t>
  </si>
  <si>
    <t>15-64 years ;  &gt; Employed in a new job since left last job ;  Persons ;</t>
  </si>
  <si>
    <t>15-64 years ;  &gt; Employed in a new job since left last job ;  &gt; Males ;</t>
  </si>
  <si>
    <t>15-64 years ;  &gt; Employed in a new job since left last job ;  &gt; Females ;</t>
  </si>
  <si>
    <t>15-64 years ;  &gt;&gt; Underemployed in a new job since left last job ;  Persons ;</t>
  </si>
  <si>
    <t>15-64 years ;  &gt;&gt; Underemployed in a new job since left last job ;  &gt; Males ;</t>
  </si>
  <si>
    <t>15-64 years ;  &gt;&gt; Underemployed in a new job since left last job ;  &gt; Females ;</t>
  </si>
  <si>
    <t>15-64 years ;  &gt; Not employed since left last job ;  Persons ;</t>
  </si>
  <si>
    <t>15-64 years ;  &gt; Not employed since left last job ;  &gt; Males ;</t>
  </si>
  <si>
    <t>15-64 years ;  &gt; Not employed since left last job ;  &gt; Females ;</t>
  </si>
  <si>
    <t>15-64 years ;  Lost a job last year ;  Persons ;</t>
  </si>
  <si>
    <t>15-64 years ;  Lost a job last year ;  &gt; Males ;</t>
  </si>
  <si>
    <t>15-64 years ;  Lost a job last year ;  &gt; Females ;</t>
  </si>
  <si>
    <t>15-64 years ;  &gt; Retrenched last year ;  Persons ;</t>
  </si>
  <si>
    <t>15-64 years ;  &gt; Retrenched last year ;  &gt; Males ;</t>
  </si>
  <si>
    <t>15-64 years ;  &gt; Retrenched last year ;  &gt; Females ;</t>
  </si>
  <si>
    <t>15-64 years ;  &gt; Employed in a new job since lost last job ;  Persons ;</t>
  </si>
  <si>
    <t>15-64 years ;  &gt; Employed in a new job since lost last job ;  &gt; Males ;</t>
  </si>
  <si>
    <t>15-64 years ;  &gt; Employed in a new job since lost last job ;  &gt; Females ;</t>
  </si>
  <si>
    <t>15-64 years ;  &gt;&gt; Underemployed in a new job since lost last job ;  Persons ;</t>
  </si>
  <si>
    <t>15-64 years ;  &gt;&gt; Underemployed in a new job since lost last job ;  &gt; Males ;</t>
  </si>
  <si>
    <t>15-64 years ;  &gt;&gt; Underemployed in a new job since lost last job ;  &gt; Females ;</t>
  </si>
  <si>
    <t>15-64 years ;  &gt; Not employed since lost last job ;  Persons ;</t>
  </si>
  <si>
    <t>15-64 years ;  &gt; Not employed since lost last job ;  &gt; Males ;</t>
  </si>
  <si>
    <t>15-64 years ;  &gt; Not employed since lost last job ;  &gt; Females ;</t>
  </si>
  <si>
    <t>&gt; 15-24 years ;  Employed total ;  Persons ;</t>
  </si>
  <si>
    <t>&gt; 15-24 years ;  Employed total ;  &gt; Males ;</t>
  </si>
  <si>
    <t>&gt; 15-24 years ;  Employed total ;  &gt; Females ;</t>
  </si>
  <si>
    <t>&gt; 15-24 years ;  &gt; Less than 1 year in main job ;  Persons ;</t>
  </si>
  <si>
    <t>&gt; 15-24 years ;  &gt; Less than 1 year in main job ;  &gt; Males ;</t>
  </si>
  <si>
    <t>&gt; 15-24 years ;  &gt; Less than 1 year in main job ;  &gt; Females ;</t>
  </si>
  <si>
    <t>&gt; 15-24 years ;  &gt;&gt; Less than 3 months in main job ;  Persons ;</t>
  </si>
  <si>
    <t>&gt; 15-24 years ;  &gt;&gt; Less than 3 months in main job ;  &gt; Males ;</t>
  </si>
  <si>
    <t>&gt; 15-24 years ;  &gt;&gt; Less than 3 months in main job ;  &gt; Females ;</t>
  </si>
  <si>
    <t>&gt; 15-24 years ;  &gt;&gt; 3-5 months in main job ;  Persons ;</t>
  </si>
  <si>
    <t>&gt; 15-24 years ;  &gt;&gt; 3-5 months in main job ;  &gt; Males ;</t>
  </si>
  <si>
    <t>&gt; 15-24 years ;  &gt;&gt; 3-5 months in main job ;  &gt; Females ;</t>
  </si>
  <si>
    <t>&gt; 15-24 years ;  &gt;&gt; 6-11 months in main job ;  Persons ;</t>
  </si>
  <si>
    <t>&gt; 15-24 years ;  &gt;&gt; 6-11 months in main job ;  &gt; Males ;</t>
  </si>
  <si>
    <t>&gt; 15-24 years ;  &gt;&gt; 6-11 months in main job ;  &gt; Females ;</t>
  </si>
  <si>
    <t>&gt; 15-24 years ;  &gt; 1 year or more in main job ;  Persons ;</t>
  </si>
  <si>
    <t>&gt; 15-24 years ;  &gt; 1 year or more in main job ;  &gt; Males ;</t>
  </si>
  <si>
    <t>&gt; 15-24 years ;  &gt; 1 year or more in main job ;  &gt; Females ;</t>
  </si>
  <si>
    <t>&gt; 15-24 years ;  &gt;&gt; 1-4 years in main job ;  Persons ;</t>
  </si>
  <si>
    <t>&gt; 15-24 years ;  &gt;&gt; 1-4 years in main job ;  &gt; Males ;</t>
  </si>
  <si>
    <t>&gt; 15-24 years ;  &gt;&gt; 1-4 years in main job ;  &gt; Females ;</t>
  </si>
  <si>
    <t>&gt; 15-24 years ;  &gt;&gt;&gt; 1 year in main job ;  Persons ;</t>
  </si>
  <si>
    <t>&gt; 15-24 years ;  &gt;&gt;&gt; 1 year in main job ;  &gt; Males ;</t>
  </si>
  <si>
    <t>&gt; 15-24 years ;  &gt;&gt;&gt; 1 year in main job ;  &gt; Females ;</t>
  </si>
  <si>
    <t>&gt; 15-24 years ;  &gt;&gt;&gt; 2 years in main job ;  Persons ;</t>
  </si>
  <si>
    <t>&gt; 15-24 years ;  &gt;&gt;&gt; 2 years in main job ;  &gt; Males ;</t>
  </si>
  <si>
    <t>&gt; 15-24 years ;  &gt;&gt;&gt; 2 years in main job ;  &gt; Females ;</t>
  </si>
  <si>
    <t>&gt; 15-24 years ;  &gt;&gt;&gt; 3-4 years in main job ;  Persons ;</t>
  </si>
  <si>
    <t>&gt; 15-24 years ;  &gt;&gt;&gt; 3-4 years in main job ;  &gt; Males ;</t>
  </si>
  <si>
    <t>&gt; 15-24 years ;  &gt;&gt;&gt; 3-4 years in main job ;  &gt; Females ;</t>
  </si>
  <si>
    <t>&gt; 15-24 years ;  &gt;&gt; 5 years or more in main job ;  Persons ;</t>
  </si>
  <si>
    <t>&gt; 15-24 years ;  &gt;&gt; 5 years or more in main job ;  &gt; Males ;</t>
  </si>
  <si>
    <t>&gt; 15-24 years ;  &gt;&gt; 5 years or more in main job ;  &gt; Females ;</t>
  </si>
  <si>
    <t>&gt; 15-24 years ;  &gt;&gt;&gt; 5-9 years in main job ;  Persons ;</t>
  </si>
  <si>
    <t>&gt; 15-24 years ;  &gt;&gt;&gt; 5-9 years in main job ;  &gt; Males ;</t>
  </si>
  <si>
    <t>&gt; 15-24 years ;  &gt;&gt;&gt; 5-9 years in main job ;  &gt; Females ;</t>
  </si>
  <si>
    <t>&gt; 15-24 years ;  &gt;&gt;&gt; 10 years or more in main job ;  Persons ;</t>
  </si>
  <si>
    <t>&gt; 15-24 years ;  &gt;&gt;&gt; 10 years or more in main job ;  &gt; Males ;</t>
  </si>
  <si>
    <t>&gt; 15-24 years ;  &gt;&gt;&gt; 10 years or more in main job ;  &gt; Females ;</t>
  </si>
  <si>
    <t>&gt; 15-24 years ;  &gt;&gt;&gt;&gt; 10-19 years in main job ;  Persons ;</t>
  </si>
  <si>
    <t>&gt; 15-24 years ;  &gt;&gt;&gt;&gt; 10-19 years in main job ;  &gt; Males ;</t>
  </si>
  <si>
    <t>&gt; 15-24 years ;  &gt;&gt;&gt;&gt; 10-19 years in main job ;  &gt; Females ;</t>
  </si>
  <si>
    <t>&gt; 15-24 years ;  &gt;&gt;&gt;&gt; 20 years or more in main job ;  Persons ;</t>
  </si>
  <si>
    <t>&gt; 15-24 years ;  &gt;&gt;&gt;&gt; 20 years or more in main job ;  &gt; Males ;</t>
  </si>
  <si>
    <t>&gt; 15-24 years ;  &gt;&gt;&gt;&gt; 20 years or more in main job ;  &gt; Females ;</t>
  </si>
  <si>
    <t>&gt; 15-24 years ;  &gt; Changed jobs in last 12 months ;  Persons ;</t>
  </si>
  <si>
    <t>Unit</t>
  </si>
  <si>
    <t>Series Type</t>
  </si>
  <si>
    <t>Data Type</t>
  </si>
  <si>
    <t>Frequency</t>
  </si>
  <si>
    <t>Collection Month</t>
  </si>
  <si>
    <t>Series Start</t>
  </si>
  <si>
    <t>Series End</t>
  </si>
  <si>
    <t>No. Obs</t>
  </si>
  <si>
    <t>Series ID</t>
  </si>
  <si>
    <t>000</t>
  </si>
  <si>
    <t>Original</t>
  </si>
  <si>
    <t>STOCK</t>
  </si>
  <si>
    <t>A126251734V</t>
  </si>
  <si>
    <t>A126266422K</t>
  </si>
  <si>
    <t>A126259078C</t>
  </si>
  <si>
    <t>A126251770C</t>
  </si>
  <si>
    <t>A126266458L</t>
  </si>
  <si>
    <t>A126259114A</t>
  </si>
  <si>
    <t>A126251718V</t>
  </si>
  <si>
    <t>A126266406K</t>
  </si>
  <si>
    <t>A126259062K</t>
  </si>
  <si>
    <t>A126251774L</t>
  </si>
  <si>
    <t>A126266462C</t>
  </si>
  <si>
    <t>A126259118K</t>
  </si>
  <si>
    <t>A126251778W</t>
  </si>
  <si>
    <t>A126266466L</t>
  </si>
  <si>
    <t>A126259122A</t>
  </si>
  <si>
    <t>A126251722K</t>
  </si>
  <si>
    <t>A126266410A</t>
  </si>
  <si>
    <t>A126259066V</t>
  </si>
  <si>
    <t>A126251726V</t>
  </si>
  <si>
    <t>A126266414K</t>
  </si>
  <si>
    <t>A126259070K</t>
  </si>
  <si>
    <t>A126251750V</t>
  </si>
  <si>
    <t>A126266438C</t>
  </si>
  <si>
    <t>A126259094C</t>
  </si>
  <si>
    <t>A126251694L</t>
  </si>
  <si>
    <t>A126266382C</t>
  </si>
  <si>
    <t>A126259038K</t>
  </si>
  <si>
    <t>A126251782L</t>
  </si>
  <si>
    <t>A126266470C</t>
  </si>
  <si>
    <t>A126259126K</t>
  </si>
  <si>
    <t>A126251754C</t>
  </si>
  <si>
    <t>A126266442V</t>
  </si>
  <si>
    <t>A126259098L</t>
  </si>
  <si>
    <t>A126251786W</t>
  </si>
  <si>
    <t>A126266474L</t>
  </si>
  <si>
    <t>A126259130A</t>
  </si>
  <si>
    <t>A126251698W</t>
  </si>
  <si>
    <t>A126266386L</t>
  </si>
  <si>
    <t>A126259042A</t>
  </si>
  <si>
    <t>A126251658C</t>
  </si>
  <si>
    <t>A126266346V</t>
  </si>
  <si>
    <t>A126259002J</t>
  </si>
  <si>
    <t>A126251670V</t>
  </si>
  <si>
    <t>A126266358C</t>
  </si>
  <si>
    <t>A126259014T</t>
  </si>
  <si>
    <t>A126251730K</t>
  </si>
  <si>
    <t>A126266418V</t>
  </si>
  <si>
    <t>A126259074V</t>
  </si>
  <si>
    <t>A126251674C</t>
  </si>
  <si>
    <t>A126266362V</t>
  </si>
  <si>
    <t>A126259018A</t>
  </si>
  <si>
    <t>A126251666C</t>
  </si>
  <si>
    <t>A126266354V</t>
  </si>
  <si>
    <t>A126259010J</t>
  </si>
  <si>
    <t>A126251758L</t>
  </si>
  <si>
    <t>A126266446C</t>
  </si>
  <si>
    <t>A126259102T</t>
  </si>
  <si>
    <t>A126251762C</t>
  </si>
  <si>
    <t>A126266450V</t>
  </si>
  <si>
    <t>A126259106A</t>
  </si>
  <si>
    <t>A126251682C</t>
  </si>
  <si>
    <t>A126266370V</t>
  </si>
  <si>
    <t>A126259026A</t>
  </si>
  <si>
    <t>A126251662V</t>
  </si>
  <si>
    <t>A126266350K</t>
  </si>
  <si>
    <t>A126259006T</t>
  </si>
  <si>
    <t>A126251702A</t>
  </si>
  <si>
    <t>A126266390C</t>
  </si>
  <si>
    <t>A126259046K</t>
  </si>
  <si>
    <t>A126251678L</t>
  </si>
  <si>
    <t>A126266366C</t>
  </si>
  <si>
    <t>A126259022T</t>
  </si>
  <si>
    <t>A126251706K</t>
  </si>
  <si>
    <t>A126266394L</t>
  </si>
  <si>
    <t>A126259050A</t>
  </si>
  <si>
    <t>A126251686L</t>
  </si>
  <si>
    <t>A126266374C</t>
  </si>
  <si>
    <t>A126259030T</t>
  </si>
  <si>
    <t>A126251710A</t>
  </si>
  <si>
    <t>A126266398W</t>
  </si>
  <si>
    <t>A126259054K</t>
  </si>
  <si>
    <t>A126251738C</t>
  </si>
  <si>
    <t>A126266426V</t>
  </si>
  <si>
    <t>A126259082V</t>
  </si>
  <si>
    <t>A126251714K</t>
  </si>
  <si>
    <t>A126266402A</t>
  </si>
  <si>
    <t>A126259058V</t>
  </si>
  <si>
    <t>A126251690C</t>
  </si>
  <si>
    <t>A126266378L</t>
  </si>
  <si>
    <t>A126259034A</t>
  </si>
  <si>
    <t>A126251766L</t>
  </si>
  <si>
    <t>A126266454C</t>
  </si>
  <si>
    <t>A126259110T</t>
  </si>
  <si>
    <t>A126251742V</t>
  </si>
  <si>
    <t>A126266430K</t>
  </si>
  <si>
    <t>A126259086C</t>
  </si>
  <si>
    <t>A126251746C</t>
  </si>
  <si>
    <t>A126266434V</t>
  </si>
  <si>
    <t>A126259090V</t>
  </si>
  <si>
    <t>A126251790L</t>
  </si>
  <si>
    <t>A126266478W</t>
  </si>
  <si>
    <t>A126259134K</t>
  </si>
  <si>
    <t>A126255406F</t>
  </si>
  <si>
    <t>A126270094L</t>
  </si>
  <si>
    <t>A126262750X</t>
  </si>
  <si>
    <t>A126255442R</t>
  </si>
  <si>
    <t>A126270130K</t>
  </si>
  <si>
    <t>A126262786A</t>
  </si>
  <si>
    <t>A126255390X</t>
  </si>
  <si>
    <t>A126270078L</t>
  </si>
  <si>
    <t>A126262734X</t>
  </si>
  <si>
    <t>A126255446X</t>
  </si>
  <si>
    <t>A126270134V</t>
  </si>
  <si>
    <t>A126262790T</t>
  </si>
  <si>
    <t>A126255450R</t>
  </si>
  <si>
    <t>A126270138C</t>
  </si>
  <si>
    <t>A126262794A</t>
  </si>
  <si>
    <t>A126255394J</t>
  </si>
  <si>
    <t>A126270082C</t>
  </si>
  <si>
    <t>A126262738J</t>
  </si>
  <si>
    <t>A126255398T</t>
  </si>
  <si>
    <t>A126270086L</t>
  </si>
  <si>
    <t>A126262742X</t>
  </si>
  <si>
    <t>A126255422F</t>
  </si>
  <si>
    <t>A126270110A</t>
  </si>
  <si>
    <t>A126262766T</t>
  </si>
  <si>
    <t>A126255366X</t>
  </si>
  <si>
    <t>A126270054V</t>
  </si>
  <si>
    <t>A126262710F</t>
  </si>
  <si>
    <t>A126255454X</t>
  </si>
  <si>
    <t>A126270142V</t>
  </si>
  <si>
    <t>A126262798K</t>
  </si>
  <si>
    <t>A126255426R</t>
  </si>
  <si>
    <t>A126270114K</t>
  </si>
  <si>
    <t>A126262770J</t>
  </si>
  <si>
    <t>A126255458J</t>
  </si>
  <si>
    <t>A126270146C</t>
  </si>
  <si>
    <t>A126262802R</t>
  </si>
  <si>
    <t>A126255370R</t>
  </si>
  <si>
    <t>A126270058C</t>
  </si>
  <si>
    <t>A126262714R</t>
  </si>
  <si>
    <t>A126255330W</t>
  </si>
  <si>
    <t>A126270018K</t>
  </si>
  <si>
    <t>A126262674J</t>
  </si>
  <si>
    <t>A126255342F</t>
  </si>
  <si>
    <t>A126270030A</t>
  </si>
  <si>
    <t>A126262686T</t>
  </si>
  <si>
    <t>A126255402W</t>
  </si>
  <si>
    <t>A126270090C</t>
  </si>
  <si>
    <t>A126262746J</t>
  </si>
  <si>
    <t>A126255346R</t>
  </si>
  <si>
    <t>A126270034K</t>
  </si>
  <si>
    <t>A126262690J</t>
  </si>
  <si>
    <t>A126255338R</t>
  </si>
  <si>
    <t>A126270026K</t>
  </si>
  <si>
    <t>A126262682J</t>
  </si>
  <si>
    <t>A126255430F</t>
  </si>
  <si>
    <t>A126270118V</t>
  </si>
  <si>
    <t>A126262774T</t>
  </si>
  <si>
    <t>A126255434R</t>
  </si>
  <si>
    <t>A126270122K</t>
  </si>
  <si>
    <t>A126262778A</t>
  </si>
  <si>
    <t>A126255354R</t>
  </si>
  <si>
    <t>A126270042K</t>
  </si>
  <si>
    <t>A126262698A</t>
  </si>
  <si>
    <t>A126255334F</t>
  </si>
  <si>
    <t>A126270022A</t>
  </si>
  <si>
    <t>A126262678T</t>
  </si>
  <si>
    <t>A126255374X</t>
  </si>
  <si>
    <t>A126270062V</t>
  </si>
  <si>
    <t>A126262718X</t>
  </si>
  <si>
    <t>A126255350F</t>
  </si>
  <si>
    <t>A126270038V</t>
  </si>
  <si>
    <t>A126262694T</t>
  </si>
  <si>
    <t>A126255378J</t>
  </si>
  <si>
    <t>A126270066C</t>
  </si>
  <si>
    <t>A126262722R</t>
  </si>
  <si>
    <t>A126255358X</t>
  </si>
  <si>
    <t>A126270046V</t>
  </si>
  <si>
    <t>A126262702F</t>
  </si>
  <si>
    <t>A126255382X</t>
  </si>
  <si>
    <t>A126270070V</t>
  </si>
  <si>
    <t>A126262726X</t>
  </si>
  <si>
    <t>A126255410W</t>
  </si>
  <si>
    <t>A126270098W</t>
  </si>
  <si>
    <t>A126262754J</t>
  </si>
  <si>
    <t>A126255386J</t>
  </si>
  <si>
    <t>A126270074C</t>
  </si>
  <si>
    <t>A126262730R</t>
  </si>
  <si>
    <t>A126255362R</t>
  </si>
  <si>
    <t>A126270050K</t>
  </si>
  <si>
    <t>A126262706R</t>
  </si>
  <si>
    <t>A126255438X</t>
  </si>
  <si>
    <t>A126270126V</t>
  </si>
  <si>
    <t>A126262782T</t>
  </si>
  <si>
    <t>A126255414F</t>
  </si>
  <si>
    <t>A126270102A</t>
  </si>
  <si>
    <t>A126262758T</t>
  </si>
  <si>
    <t>A126255418R</t>
  </si>
  <si>
    <t>A126270106K</t>
  </si>
  <si>
    <t>A126262762J</t>
  </si>
  <si>
    <t>A126255462X</t>
  </si>
  <si>
    <t>A126270150V</t>
  </si>
  <si>
    <t>A126262806X</t>
  </si>
  <si>
    <t>A126252958X</t>
  </si>
  <si>
    <t>A126267646R</t>
  </si>
  <si>
    <t>A126260302J</t>
  </si>
  <si>
    <t>A126252994J</t>
  </si>
  <si>
    <t>A126267682X</t>
  </si>
  <si>
    <t>A126260338K</t>
  </si>
  <si>
    <t>A126252942F</t>
  </si>
  <si>
    <t>A126267630W</t>
  </si>
  <si>
    <t>A126260286V</t>
  </si>
  <si>
    <t>A126252998T</t>
  </si>
  <si>
    <t>A126267686J</t>
  </si>
  <si>
    <t>A126260342A</t>
  </si>
  <si>
    <t>A126253002X</t>
  </si>
  <si>
    <t>A126267690X</t>
  </si>
  <si>
    <t>A126260346K</t>
  </si>
  <si>
    <t>A126252946R</t>
  </si>
  <si>
    <t>A126267634F</t>
  </si>
  <si>
    <t>A126260290K</t>
  </si>
  <si>
    <t>A126252950F</t>
  </si>
  <si>
    <t>A126267638R</t>
  </si>
  <si>
    <t>A126260294V</t>
  </si>
  <si>
    <t>A126252974X</t>
  </si>
  <si>
    <t>A126267662R</t>
  </si>
  <si>
    <t>A126260318A</t>
  </si>
  <si>
    <t>A126252918F</t>
  </si>
  <si>
    <t>A126267606W</t>
  </si>
  <si>
    <t>A126260262A</t>
  </si>
  <si>
    <t>A126253006J</t>
  </si>
  <si>
    <t>A126267694J</t>
  </si>
  <si>
    <t>A126260350A</t>
  </si>
  <si>
    <t>A126252978J</t>
  </si>
  <si>
    <t>A126267666X</t>
  </si>
  <si>
    <t>A126260322T</t>
  </si>
  <si>
    <t>A126253010X</t>
  </si>
  <si>
    <t>A126267698T</t>
  </si>
  <si>
    <t>A126260354K</t>
  </si>
  <si>
    <t>A126252922W</t>
  </si>
  <si>
    <t>A126267610L</t>
  </si>
  <si>
    <t>A126260266K</t>
  </si>
  <si>
    <t>A126252882R</t>
  </si>
  <si>
    <t>A126267570F</t>
  </si>
  <si>
    <t>A126260226T</t>
  </si>
  <si>
    <t>A126252894X</t>
  </si>
  <si>
    <t>A126267582R</t>
  </si>
  <si>
    <t>A126260238A</t>
  </si>
  <si>
    <t>A126252954R</t>
  </si>
  <si>
    <t>&gt; 15-24 years ;  &gt; Changed jobs in last 12 months ;  &gt; Males ;</t>
  </si>
  <si>
    <t>&gt; 15-24 years ;  &gt; Changed jobs in last 12 months ;  &gt; Females ;</t>
  </si>
  <si>
    <t>&gt; 15-24 years ;  &gt; Did not change jobs in last 12 months ;  Persons ;</t>
  </si>
  <si>
    <t>&gt; 15-24 years ;  &gt; Did not change jobs in last 12 months ;  &gt; Males ;</t>
  </si>
  <si>
    <t>&gt; 15-24 years ;  &gt; Did not change jobs in last 12 months ;  &gt; Females ;</t>
  </si>
  <si>
    <t>&gt; 15-24 years ;  Civilian Population aged 15 and over ;  Persons ;</t>
  </si>
  <si>
    <t>&gt; 15-24 years ;  Civilian Population aged 15 and over ;  &gt; Males ;</t>
  </si>
  <si>
    <t>&gt; 15-24 years ;  Civilian Population aged 15 and over ;  &gt; Females ;</t>
  </si>
  <si>
    <t>&gt; 15-24 years ;  Left, lost or worked multiple jobs last year ;  Persons ;</t>
  </si>
  <si>
    <t>&gt; 15-24 years ;  Left, lost or worked multiple jobs last year ;  &gt; Males ;</t>
  </si>
  <si>
    <t>&gt; 15-24 years ;  Left, lost or worked multiple jobs last year ;  &gt; Females ;</t>
  </si>
  <si>
    <t>&gt; 15-24 years ;  &gt; Employed and had more than one job last year ;  Persons ;</t>
  </si>
  <si>
    <t>&gt; 15-24 years ;  &gt; Employed and had more than one job last year ;  &gt; Males ;</t>
  </si>
  <si>
    <t>&gt; 15-24 years ;  &gt; Employed and had more than one job last year ;  &gt; Females ;</t>
  </si>
  <si>
    <t>&gt; 15-24 years ;  &gt;&gt; Single job holder and had more than one job last year ;  Persons ;</t>
  </si>
  <si>
    <t>&gt; 15-24 years ;  &gt;&gt; Single job holder and had more than one job last year ;  &gt; Males ;</t>
  </si>
  <si>
    <t>&gt; 15-24 years ;  &gt;&gt; Single job holder and had more than one job last year ;  &gt; Females ;</t>
  </si>
  <si>
    <t>&gt; 15-24 years ;  &gt;&gt; Multiple job holder and had more than one job last year ;  Persons ;</t>
  </si>
  <si>
    <t>&gt; 15-24 years ;  &gt;&gt; Multiple job holder and had more than one job last year ;  &gt; Males ;</t>
  </si>
  <si>
    <t>&gt; 15-24 years ;  &gt;&gt; Multiple job holder and had more than one job last year ;  &gt; Females ;</t>
  </si>
  <si>
    <t>&gt; 15-24 years ;  &gt;&gt; Underemployed and had more than one job last year ;  Persons ;</t>
  </si>
  <si>
    <t>&gt; 15-24 years ;  &gt;&gt; Underemployed and had more than one job last year ;  &gt; Males ;</t>
  </si>
  <si>
    <t>&gt; 15-24 years ;  &gt;&gt; Underemployed and had more than one job last year ;  &gt; Females ;</t>
  </si>
  <si>
    <t>&gt; 15-24 years ;  &gt; Unemployed and had a job last year ;  Persons ;</t>
  </si>
  <si>
    <t>&gt; 15-24 years ;  &gt; Unemployed and had a job last year ;  &gt; Males ;</t>
  </si>
  <si>
    <t>&gt; 15-24 years ;  &gt; Unemployed and had a job last year ;  &gt; Females ;</t>
  </si>
  <si>
    <t>&gt; 15-24 years ;  &gt; Not in the labour force and had a job last year ;  Persons ;</t>
  </si>
  <si>
    <t>&gt; 15-24 years ;  &gt; Not in the labour force and had a job last year ;  &gt; Males ;</t>
  </si>
  <si>
    <t>&gt; 15-24 years ;  &gt; Not in the labour force and had a job last year ;  &gt; Females ;</t>
  </si>
  <si>
    <t>&gt; 15-24 years ;  Left a job last year ;  Persons ;</t>
  </si>
  <si>
    <t>&gt; 15-24 years ;  Left a job last year ;  &gt; Males ;</t>
  </si>
  <si>
    <t>&gt; 15-24 years ;  Left a job last year ;  &gt; Females ;</t>
  </si>
  <si>
    <t>&gt; 15-24 years ;  &gt; Employed in a new job since left last job ;  Persons ;</t>
  </si>
  <si>
    <t>&gt; 15-24 years ;  &gt; Employed in a new job since left last job ;  &gt; Males ;</t>
  </si>
  <si>
    <t>&gt; 15-24 years ;  &gt; Employed in a new job since left last job ;  &gt; Females ;</t>
  </si>
  <si>
    <t>&gt; 15-24 years ;  &gt;&gt; Underemployed in a new job since left last job ;  Persons ;</t>
  </si>
  <si>
    <t>&gt; 15-24 years ;  &gt;&gt; Underemployed in a new job since left last job ;  &gt; Males ;</t>
  </si>
  <si>
    <t>&gt; 15-24 years ;  &gt;&gt; Underemployed in a new job since left last job ;  &gt; Females ;</t>
  </si>
  <si>
    <t>&gt; 15-24 years ;  &gt; Not employed since left last job ;  Persons ;</t>
  </si>
  <si>
    <t>&gt; 15-24 years ;  &gt; Not employed since left last job ;  &gt; Males ;</t>
  </si>
  <si>
    <t>&gt; 15-24 years ;  &gt; Not employed since left last job ;  &gt; Females ;</t>
  </si>
  <si>
    <t>&gt; 15-24 years ;  Lost a job last year ;  Persons ;</t>
  </si>
  <si>
    <t>&gt; 15-24 years ;  Lost a job last year ;  &gt; Males ;</t>
  </si>
  <si>
    <t>&gt; 15-24 years ;  Lost a job last year ;  &gt; Females ;</t>
  </si>
  <si>
    <t>&gt; 15-24 years ;  &gt; Retrenched last year ;  Persons ;</t>
  </si>
  <si>
    <t>&gt; 15-24 years ;  &gt; Retrenched last year ;  &gt; Males ;</t>
  </si>
  <si>
    <t>&gt; 15-24 years ;  &gt; Retrenched last year ;  &gt; Females ;</t>
  </si>
  <si>
    <t>&gt; 15-24 years ;  &gt; Employed in a new job since lost last job ;  Persons ;</t>
  </si>
  <si>
    <t>&gt; 15-24 years ;  &gt; Employed in a new job since lost last job ;  &gt; Males ;</t>
  </si>
  <si>
    <t>&gt; 15-24 years ;  &gt; Employed in a new job since lost last job ;  &gt; Females ;</t>
  </si>
  <si>
    <t>&gt; 15-24 years ;  &gt;&gt; Underemployed in a new job since lost last job ;  Persons ;</t>
  </si>
  <si>
    <t>&gt; 15-24 years ;  &gt;&gt; Underemployed in a new job since lost last job ;  &gt; Males ;</t>
  </si>
  <si>
    <t>&gt; 15-24 years ;  &gt;&gt; Underemployed in a new job since lost last job ;  &gt; Females ;</t>
  </si>
  <si>
    <t>&gt; 15-24 years ;  &gt; Not employed since lost last job ;  Persons ;</t>
  </si>
  <si>
    <t>&gt; 15-24 years ;  &gt; Not employed since lost last job ;  &gt; Males ;</t>
  </si>
  <si>
    <t>&gt; 15-24 years ;  &gt; Not employed since lost last job ;  &gt; Females ;</t>
  </si>
  <si>
    <t>&gt; 25-44 years ;  Employed total ;  Persons ;</t>
  </si>
  <si>
    <t>&gt; 25-44 years ;  Employed total ;  &gt; Males ;</t>
  </si>
  <si>
    <t>&gt; 25-44 years ;  Employed total ;  &gt; Females ;</t>
  </si>
  <si>
    <t>&gt; 25-44 years ;  &gt; Less than 1 year in main job ;  Persons ;</t>
  </si>
  <si>
    <t>&gt; 25-44 years ;  &gt; Less than 1 year in main job ;  &gt; Males ;</t>
  </si>
  <si>
    <t>&gt; 25-44 years ;  &gt; Less than 1 year in main job ;  &gt; Females ;</t>
  </si>
  <si>
    <t>&gt; 25-44 years ;  &gt;&gt; Less than 3 months in main job ;  Persons ;</t>
  </si>
  <si>
    <t>&gt; 25-44 years ;  &gt;&gt; Less than 3 months in main job ;  &gt; Males ;</t>
  </si>
  <si>
    <t>&gt; 25-44 years ;  &gt;&gt; Less than 3 months in main job ;  &gt; Females ;</t>
  </si>
  <si>
    <t>&gt; 25-44 years ;  &gt;&gt; 3-5 months in main job ;  Persons ;</t>
  </si>
  <si>
    <t>&gt; 25-44 years ;  &gt;&gt; 3-5 months in main job ;  &gt; Males ;</t>
  </si>
  <si>
    <t>&gt; 25-44 years ;  &gt;&gt; 3-5 months in main job ;  &gt; Females ;</t>
  </si>
  <si>
    <t>&gt; 25-44 years ;  &gt;&gt; 6-11 months in main job ;  Persons ;</t>
  </si>
  <si>
    <t>&gt; 25-44 years ;  &gt;&gt; 6-11 months in main job ;  &gt; Males ;</t>
  </si>
  <si>
    <t>&gt; 25-44 years ;  &gt;&gt; 6-11 months in main job ;  &gt; Females ;</t>
  </si>
  <si>
    <t>&gt; 25-44 years ;  &gt; 1 year or more in main job ;  Persons ;</t>
  </si>
  <si>
    <t>&gt; 25-44 years ;  &gt; 1 year or more in main job ;  &gt; Males ;</t>
  </si>
  <si>
    <t>&gt; 25-44 years ;  &gt; 1 year or more in main job ;  &gt; Females ;</t>
  </si>
  <si>
    <t>&gt; 25-44 years ;  &gt;&gt; 1-4 years in main job ;  Persons ;</t>
  </si>
  <si>
    <t>&gt; 25-44 years ;  &gt;&gt; 1-4 years in main job ;  &gt; Males ;</t>
  </si>
  <si>
    <t>&gt; 25-44 years ;  &gt;&gt; 1-4 years in main job ;  &gt; Females ;</t>
  </si>
  <si>
    <t>&gt; 25-44 years ;  &gt;&gt;&gt; 1 year in main job ;  Persons ;</t>
  </si>
  <si>
    <t>&gt; 25-44 years ;  &gt;&gt;&gt; 1 year in main job ;  &gt; Males ;</t>
  </si>
  <si>
    <t>&gt; 25-44 years ;  &gt;&gt;&gt; 1 year in main job ;  &gt; Females ;</t>
  </si>
  <si>
    <t>&gt; 25-44 years ;  &gt;&gt;&gt; 2 years in main job ;  Persons ;</t>
  </si>
  <si>
    <t>&gt; 25-44 years ;  &gt;&gt;&gt; 2 years in main job ;  &gt; Males ;</t>
  </si>
  <si>
    <t>&gt; 25-44 years ;  &gt;&gt;&gt; 2 years in main job ;  &gt; Females ;</t>
  </si>
  <si>
    <t>&gt; 25-44 years ;  &gt;&gt;&gt; 3-4 years in main job ;  Persons ;</t>
  </si>
  <si>
    <t>&gt; 25-44 years ;  &gt;&gt;&gt; 3-4 years in main job ;  &gt; Males ;</t>
  </si>
  <si>
    <t>&gt; 25-44 years ;  &gt;&gt;&gt; 3-4 years in main job ;  &gt; Females ;</t>
  </si>
  <si>
    <t>&gt; 25-44 years ;  &gt;&gt; 5 years or more in main job ;  Persons ;</t>
  </si>
  <si>
    <t>&gt; 25-44 years ;  &gt;&gt; 5 years or more in main job ;  &gt; Males ;</t>
  </si>
  <si>
    <t>&gt; 25-44 years ;  &gt;&gt; 5 years or more in main job ;  &gt; Females ;</t>
  </si>
  <si>
    <t>&gt; 25-44 years ;  &gt;&gt;&gt; 5-9 years in main job ;  Persons ;</t>
  </si>
  <si>
    <t>&gt; 25-44 years ;  &gt;&gt;&gt; 5-9 years in main job ;  &gt; Males ;</t>
  </si>
  <si>
    <t>&gt; 25-44 years ;  &gt;&gt;&gt; 5-9 years in main job ;  &gt; Females ;</t>
  </si>
  <si>
    <t>&gt; 25-44 years ;  &gt;&gt;&gt; 10 years or more in main job ;  Persons ;</t>
  </si>
  <si>
    <t>&gt; 25-44 years ;  &gt;&gt;&gt; 10 years or more in main job ;  &gt; Males ;</t>
  </si>
  <si>
    <t>&gt; 25-44 years ;  &gt;&gt;&gt; 10 years or more in main job ;  &gt; Females ;</t>
  </si>
  <si>
    <t>&gt; 25-44 years ;  &gt;&gt;&gt;&gt; 10-19 years in main job ;  Persons ;</t>
  </si>
  <si>
    <t>&gt; 25-44 years ;  &gt;&gt;&gt;&gt; 10-19 years in main job ;  &gt; Males ;</t>
  </si>
  <si>
    <t>&gt; 25-44 years ;  &gt;&gt;&gt;&gt; 10-19 years in main job ;  &gt; Females ;</t>
  </si>
  <si>
    <t>&gt; 25-44 years ;  &gt;&gt;&gt;&gt; 20 years or more in main job ;  Persons ;</t>
  </si>
  <si>
    <t>&gt; 25-44 years ;  &gt;&gt;&gt;&gt; 20 years or more in main job ;  &gt; Males ;</t>
  </si>
  <si>
    <t>&gt; 25-44 years ;  &gt;&gt;&gt;&gt; 20 years or more in main job ;  &gt; Females ;</t>
  </si>
  <si>
    <t>&gt; 25-44 years ;  &gt; Changed jobs in last 12 months ;  Persons ;</t>
  </si>
  <si>
    <t>&gt; 25-44 years ;  &gt; Changed jobs in last 12 months ;  &gt; Males ;</t>
  </si>
  <si>
    <t>&gt; 25-44 years ;  &gt; Changed jobs in last 12 months ;  &gt; Females ;</t>
  </si>
  <si>
    <t>&gt; 25-44 years ;  &gt; Did not change jobs in last 12 months ;  Persons ;</t>
  </si>
  <si>
    <t>&gt; 25-44 years ;  &gt; Did not change jobs in last 12 months ;  &gt; Males ;</t>
  </si>
  <si>
    <t>&gt; 25-44 years ;  &gt; Did not change jobs in last 12 months ;  &gt; Females ;</t>
  </si>
  <si>
    <t>&gt; 25-44 years ;  Civilian Population aged 15 and over ;  Persons ;</t>
  </si>
  <si>
    <t>&gt; 25-44 years ;  Civilian Population aged 15 and over ;  &gt; Males ;</t>
  </si>
  <si>
    <t>&gt; 25-44 years ;  Civilian Population aged 15 and over ;  &gt; Females ;</t>
  </si>
  <si>
    <t>&gt; 25-44 years ;  Left, lost or worked multiple jobs last year ;  Persons ;</t>
  </si>
  <si>
    <t>&gt; 25-44 years ;  Left, lost or worked multiple jobs last year ;  &gt; Males ;</t>
  </si>
  <si>
    <t>&gt; 25-44 years ;  Left, lost or worked multiple jobs last year ;  &gt; Females ;</t>
  </si>
  <si>
    <t>&gt; 25-44 years ;  &gt; Employed and had more than one job last year ;  Persons ;</t>
  </si>
  <si>
    <t>&gt; 25-44 years ;  &gt; Employed and had more than one job last year ;  &gt; Males ;</t>
  </si>
  <si>
    <t>&gt; 25-44 years ;  &gt; Employed and had more than one job last year ;  &gt; Females ;</t>
  </si>
  <si>
    <t>&gt; 25-44 years ;  &gt;&gt; Single job holder and had more than one job last year ;  Persons ;</t>
  </si>
  <si>
    <t>&gt; 25-44 years ;  &gt;&gt; Single job holder and had more than one job last year ;  &gt; Males ;</t>
  </si>
  <si>
    <t>&gt; 25-44 years ;  &gt;&gt; Single job holder and had more than one job last year ;  &gt; Females ;</t>
  </si>
  <si>
    <t>&gt; 25-44 years ;  &gt;&gt; Multiple job holder and had more than one job last year ;  Persons ;</t>
  </si>
  <si>
    <t>&gt; 25-44 years ;  &gt;&gt; Multiple job holder and had more than one job last year ;  &gt; Males ;</t>
  </si>
  <si>
    <t>&gt; 25-44 years ;  &gt;&gt; Multiple job holder and had more than one job last year ;  &gt; Females ;</t>
  </si>
  <si>
    <t>&gt; 25-44 years ;  &gt;&gt; Underemployed and had more than one job last year ;  Persons ;</t>
  </si>
  <si>
    <t>&gt; 25-44 years ;  &gt;&gt; Underemployed and had more than one job last year ;  &gt; Males ;</t>
  </si>
  <si>
    <t>&gt; 25-44 years ;  &gt;&gt; Underemployed and had more than one job last year ;  &gt; Females ;</t>
  </si>
  <si>
    <t>&gt; 25-44 years ;  &gt; Unemployed and had a job last year ;  Persons ;</t>
  </si>
  <si>
    <t>&gt; 25-44 years ;  &gt; Unemployed and had a job last year ;  &gt; Males ;</t>
  </si>
  <si>
    <t>&gt; 25-44 years ;  &gt; Unemployed and had a job last year ;  &gt; Females ;</t>
  </si>
  <si>
    <t>&gt; 25-44 years ;  &gt; Not in the labour force and had a job last year ;  Persons ;</t>
  </si>
  <si>
    <t>&gt; 25-44 years ;  &gt; Not in the labour force and had a job last year ;  &gt; Males ;</t>
  </si>
  <si>
    <t>&gt; 25-44 years ;  &gt; Not in the labour force and had a job last year ;  &gt; Females ;</t>
  </si>
  <si>
    <t>&gt; 25-44 years ;  Left a job last year ;  Persons ;</t>
  </si>
  <si>
    <t>&gt; 25-44 years ;  Left a job last year ;  &gt; Males ;</t>
  </si>
  <si>
    <t>&gt; 25-44 years ;  Left a job last year ;  &gt; Females ;</t>
  </si>
  <si>
    <t>&gt; 25-44 years ;  &gt; Employed in a new job since left last job ;  Persons ;</t>
  </si>
  <si>
    <t>&gt; 25-44 years ;  &gt; Employed in a new job since left last job ;  &gt; Males ;</t>
  </si>
  <si>
    <t>&gt; 25-44 years ;  &gt; Employed in a new job since left last job ;  &gt; Females ;</t>
  </si>
  <si>
    <t>&gt; 25-44 years ;  &gt;&gt; Underemployed in a new job since left last job ;  Persons ;</t>
  </si>
  <si>
    <t>&gt; 25-44 years ;  &gt;&gt; Underemployed in a new job since left last job ;  &gt; Males ;</t>
  </si>
  <si>
    <t>&gt; 25-44 years ;  &gt;&gt; Underemployed in a new job since left last job ;  &gt; Females ;</t>
  </si>
  <si>
    <t>&gt; 25-44 years ;  &gt; Not employed since left last job ;  Persons ;</t>
  </si>
  <si>
    <t>&gt; 25-44 years ;  &gt; Not employed since left last job ;  &gt; Males ;</t>
  </si>
  <si>
    <t>&gt; 25-44 years ;  &gt; Not employed since left last job ;  &gt; Females ;</t>
  </si>
  <si>
    <t>&gt; 25-44 years ;  Lost a job last year ;  Persons ;</t>
  </si>
  <si>
    <t>&gt; 25-44 years ;  Lost a job last year ;  &gt; Males ;</t>
  </si>
  <si>
    <t>&gt; 25-44 years ;  Lost a job last year ;  &gt; Females ;</t>
  </si>
  <si>
    <t>&gt; 25-44 years ;  &gt; Retrenched last year ;  Persons ;</t>
  </si>
  <si>
    <t>&gt; 25-44 years ;  &gt; Retrenched last year ;  &gt; Males ;</t>
  </si>
  <si>
    <t>&gt; 25-44 years ;  &gt; Retrenched last year ;  &gt; Females ;</t>
  </si>
  <si>
    <t>&gt; 25-44 years ;  &gt; Employed in a new job since lost last job ;  Persons ;</t>
  </si>
  <si>
    <t>&gt; 25-44 years ;  &gt; Employed in a new job since lost last job ;  &gt; Males ;</t>
  </si>
  <si>
    <t>&gt; 25-44 years ;  &gt; Employed in a new job since lost last job ;  &gt; Females ;</t>
  </si>
  <si>
    <t>&gt; 25-44 years ;  &gt;&gt; Underemployed in a new job since lost last job ;  Persons ;</t>
  </si>
  <si>
    <t>&gt; 25-44 years ;  &gt;&gt; Underemployed in a new job since lost last job ;  &gt; Males ;</t>
  </si>
  <si>
    <t>&gt; 25-44 years ;  &gt;&gt; Underemployed in a new job since lost last job ;  &gt; Females ;</t>
  </si>
  <si>
    <t>&gt; 25-44 years ;  &gt; Not employed since lost last job ;  Persons ;</t>
  </si>
  <si>
    <t>&gt; 25-44 years ;  &gt; Not employed since lost last job ;  &gt; Males ;</t>
  </si>
  <si>
    <t>&gt; 25-44 years ;  &gt; Not employed since lost last job ;  &gt; Females ;</t>
  </si>
  <si>
    <t>&gt; 45-64 years ;  Employed total ;  Persons ;</t>
  </si>
  <si>
    <t>&gt; 45-64 years ;  Employed total ;  &gt; Males ;</t>
  </si>
  <si>
    <t>&gt; 45-64 years ;  Employed total ;  &gt; Females ;</t>
  </si>
  <si>
    <t>&gt; 45-64 years ;  &gt; Less than 1 year in main job ;  Persons ;</t>
  </si>
  <si>
    <t>&gt; 45-64 years ;  &gt; Less than 1 year in main job ;  &gt; Males ;</t>
  </si>
  <si>
    <t>&gt; 45-64 years ;  &gt; Less than 1 year in main job ;  &gt; Females ;</t>
  </si>
  <si>
    <t>&gt; 45-64 years ;  &gt;&gt; Less than 3 months in main job ;  Persons ;</t>
  </si>
  <si>
    <t>&gt; 45-64 years ;  &gt;&gt; Less than 3 months in main job ;  &gt; Males ;</t>
  </si>
  <si>
    <t>&gt; 45-64 years ;  &gt;&gt; Less than 3 months in main job ;  &gt; Females ;</t>
  </si>
  <si>
    <t>&gt; 45-64 years ;  &gt;&gt; 3-5 months in main job ;  Persons ;</t>
  </si>
  <si>
    <t>&gt; 45-64 years ;  &gt;&gt; 3-5 months in main job ;  &gt; Males ;</t>
  </si>
  <si>
    <t>&gt; 45-64 years ;  &gt;&gt; 3-5 months in main job ;  &gt; Females ;</t>
  </si>
  <si>
    <t>&gt; 45-64 years ;  &gt;&gt; 6-11 months in main job ;  Persons ;</t>
  </si>
  <si>
    <t>&gt; 45-64 years ;  &gt;&gt; 6-11 months in main job ;  &gt; Males ;</t>
  </si>
  <si>
    <t>&gt; 45-64 years ;  &gt;&gt; 6-11 months in main job ;  &gt; Females ;</t>
  </si>
  <si>
    <t>&gt; 45-64 years ;  &gt; 1 year or more in main job ;  Persons ;</t>
  </si>
  <si>
    <t>&gt; 45-64 years ;  &gt; 1 year or more in main job ;  &gt; Males ;</t>
  </si>
  <si>
    <t>&gt; 45-64 years ;  &gt; 1 year or more in main job ;  &gt; Females ;</t>
  </si>
  <si>
    <t>&gt; 45-64 years ;  &gt;&gt; 1-4 years in main job ;  Persons ;</t>
  </si>
  <si>
    <t>&gt; 45-64 years ;  &gt;&gt; 1-4 years in main job ;  &gt; Males ;</t>
  </si>
  <si>
    <t>&gt; 45-64 years ;  &gt;&gt; 1-4 years in main job ;  &gt; Females ;</t>
  </si>
  <si>
    <t>&gt; 45-64 years ;  &gt;&gt;&gt; 1 year in main job ;  Persons ;</t>
  </si>
  <si>
    <t>&gt; 45-64 years ;  &gt;&gt;&gt; 1 year in main job ;  &gt; Males ;</t>
  </si>
  <si>
    <t>&gt; 45-64 years ;  &gt;&gt;&gt; 1 year in main job ;  &gt; Females ;</t>
  </si>
  <si>
    <t>&gt; 45-64 years ;  &gt;&gt;&gt; 2 years in main job ;  Persons ;</t>
  </si>
  <si>
    <t>&gt; 45-64 years ;  &gt;&gt;&gt; 2 years in main job ;  &gt; Males ;</t>
  </si>
  <si>
    <t>&gt; 45-64 years ;  &gt;&gt;&gt; 2 years in main job ;  &gt; Females ;</t>
  </si>
  <si>
    <t>&gt; 45-64 years ;  &gt;&gt;&gt; 3-4 years in main job ;  Persons ;</t>
  </si>
  <si>
    <t>&gt; 45-64 years ;  &gt;&gt;&gt; 3-4 years in main job ;  &gt; Males ;</t>
  </si>
  <si>
    <t>&gt; 45-64 years ;  &gt;&gt;&gt; 3-4 years in main job ;  &gt; Females ;</t>
  </si>
  <si>
    <t>&gt; 45-64 years ;  &gt;&gt; 5 years or more in main job ;  Persons ;</t>
  </si>
  <si>
    <t>&gt; 45-64 years ;  &gt;&gt; 5 years or more in main job ;  &gt; Males ;</t>
  </si>
  <si>
    <t>&gt; 45-64 years ;  &gt;&gt; 5 years or more in main job ;  &gt; Females ;</t>
  </si>
  <si>
    <t>&gt; 45-64 years ;  &gt;&gt;&gt; 5-9 years in main job ;  Persons ;</t>
  </si>
  <si>
    <t>&gt; 45-64 years ;  &gt;&gt;&gt; 5-9 years in main job ;  &gt; Males ;</t>
  </si>
  <si>
    <t>&gt; 45-64 years ;  &gt;&gt;&gt; 5-9 years in main job ;  &gt; Females ;</t>
  </si>
  <si>
    <t>&gt; 45-64 years ;  &gt;&gt;&gt; 10 years or more in main job ;  Persons ;</t>
  </si>
  <si>
    <t>&gt; 45-64 years ;  &gt;&gt;&gt; 10 years or more in main job ;  &gt; Males ;</t>
  </si>
  <si>
    <t>&gt; 45-64 years ;  &gt;&gt;&gt; 10 years or more in main job ;  &gt; Females ;</t>
  </si>
  <si>
    <t>&gt; 45-64 years ;  &gt;&gt;&gt;&gt; 10-19 years in main job ;  Persons ;</t>
  </si>
  <si>
    <t>&gt; 45-64 years ;  &gt;&gt;&gt;&gt; 10-19 years in main job ;  &gt; Males ;</t>
  </si>
  <si>
    <t>&gt; 45-64 years ;  &gt;&gt;&gt;&gt; 10-19 years in main job ;  &gt; Females ;</t>
  </si>
  <si>
    <t>&gt; 45-64 years ;  &gt;&gt;&gt;&gt; 20 years or more in main job ;  Persons ;</t>
  </si>
  <si>
    <t>&gt; 45-64 years ;  &gt;&gt;&gt;&gt; 20 years or more in main job ;  &gt; Males ;</t>
  </si>
  <si>
    <t>&gt; 45-64 years ;  &gt;&gt;&gt;&gt; 20 years or more in main job ;  &gt; Females ;</t>
  </si>
  <si>
    <t>&gt; 45-64 years ;  &gt; Changed jobs in last 12 months ;  Persons ;</t>
  </si>
  <si>
    <t>&gt; 45-64 years ;  &gt; Changed jobs in last 12 months ;  &gt; Males ;</t>
  </si>
  <si>
    <t>&gt; 45-64 years ;  &gt; Changed jobs in last 12 months ;  &gt; Females ;</t>
  </si>
  <si>
    <t>&gt; 45-64 years ;  &gt; Did not change jobs in last 12 months ;  Persons ;</t>
  </si>
  <si>
    <t>&gt; 45-64 years ;  &gt; Did not change jobs in last 12 months ;  &gt; Males ;</t>
  </si>
  <si>
    <t>&gt; 45-64 years ;  &gt; Did not change jobs in last 12 months ;  &gt; Females ;</t>
  </si>
  <si>
    <t>&gt; 45-64 years ;  Civilian Population aged 15 and over ;  Persons ;</t>
  </si>
  <si>
    <t>&gt; 45-64 years ;  Civilian Population aged 15 and over ;  &gt; Males ;</t>
  </si>
  <si>
    <t>&gt; 45-64 years ;  Civilian Population aged 15 and over ;  &gt; Females ;</t>
  </si>
  <si>
    <t>&gt; 45-64 years ;  Left, lost or worked multiple jobs last year ;  Persons ;</t>
  </si>
  <si>
    <t>&gt; 45-64 years ;  Left, lost or worked multiple jobs last year ;  &gt; Males ;</t>
  </si>
  <si>
    <t>&gt; 45-64 years ;  Left, lost or worked multiple jobs last year ;  &gt; Females ;</t>
  </si>
  <si>
    <t>&gt; 45-64 years ;  &gt; Employed and had more than one job last year ;  Persons ;</t>
  </si>
  <si>
    <t>&gt; 45-64 years ;  &gt; Employed and had more than one job last year ;  &gt; Males ;</t>
  </si>
  <si>
    <t>&gt; 45-64 years ;  &gt; Employed and had more than one job last year ;  &gt; Females ;</t>
  </si>
  <si>
    <t>&gt; 45-64 years ;  &gt;&gt; Single job holder and had more than one job last year ;  Persons ;</t>
  </si>
  <si>
    <t>&gt; 45-64 years ;  &gt;&gt; Single job holder and had more than one job last year ;  &gt; Males ;</t>
  </si>
  <si>
    <t>&gt; 45-64 years ;  &gt;&gt; Single job holder and had more than one job last year ;  &gt; Females ;</t>
  </si>
  <si>
    <t>&gt; 45-64 years ;  &gt;&gt; Multiple job holder and had more than one job last year ;  Persons ;</t>
  </si>
  <si>
    <t>&gt; 45-64 years ;  &gt;&gt; Multiple job holder and had more than one job last year ;  &gt; Males ;</t>
  </si>
  <si>
    <t>&gt; 45-64 years ;  &gt;&gt; Multiple job holder and had more than one job last year ;  &gt; Females ;</t>
  </si>
  <si>
    <t>&gt; 45-64 years ;  &gt;&gt; Underemployed and had more than one job last year ;  Persons ;</t>
  </si>
  <si>
    <t>&gt; 45-64 years ;  &gt;&gt; Underemployed and had more than one job last year ;  &gt; Males ;</t>
  </si>
  <si>
    <t>&gt; 45-64 years ;  &gt;&gt; Underemployed and had more than one job last year ;  &gt; Females ;</t>
  </si>
  <si>
    <t>&gt; 45-64 years ;  &gt; Unemployed and had a job last year ;  Persons ;</t>
  </si>
  <si>
    <t>&gt; 45-64 years ;  &gt; Unemployed and had a job last year ;  &gt; Males ;</t>
  </si>
  <si>
    <t>&gt; 45-64 years ;  &gt; Unemployed and had a job last year ;  &gt; Females ;</t>
  </si>
  <si>
    <t>&gt; 45-64 years ;  &gt; Not in the labour force and had a job last year ;  Persons ;</t>
  </si>
  <si>
    <t>&gt; 45-64 years ;  &gt; Not in the labour force and had a job last year ;  &gt; Males ;</t>
  </si>
  <si>
    <t>&gt; 45-64 years ;  &gt; Not in the labour force and had a job last year ;  &gt; Females ;</t>
  </si>
  <si>
    <t>&gt; 45-64 years ;  Left a job last year ;  Persons ;</t>
  </si>
  <si>
    <t>&gt; 45-64 years ;  Left a job last year ;  &gt; Males ;</t>
  </si>
  <si>
    <t>&gt; 45-64 years ;  Left a job last year ;  &gt; Females ;</t>
  </si>
  <si>
    <t>&gt; 45-64 years ;  &gt; Employed in a new job since left last job ;  Persons ;</t>
  </si>
  <si>
    <t>&gt; 45-64 years ;  &gt; Employed in a new job since left last job ;  &gt; Males ;</t>
  </si>
  <si>
    <t>&gt; 45-64 years ;  &gt; Employed in a new job since left last job ;  &gt; Females ;</t>
  </si>
  <si>
    <t>&gt; 45-64 years ;  &gt;&gt; Underemployed in a new job since left last job ;  Persons ;</t>
  </si>
  <si>
    <t>&gt; 45-64 years ;  &gt;&gt; Underemployed in a new job since left last job ;  &gt; Males ;</t>
  </si>
  <si>
    <t>&gt; 45-64 years ;  &gt;&gt; Underemployed in a new job since left last job ;  &gt; Females ;</t>
  </si>
  <si>
    <t>&gt; 45-64 years ;  &gt; Not employed since left last job ;  Persons ;</t>
  </si>
  <si>
    <t>&gt; 45-64 years ;  &gt; Not employed since left last job ;  &gt; Males ;</t>
  </si>
  <si>
    <t>&gt; 45-64 years ;  &gt; Not employed since left last job ;  &gt; Females ;</t>
  </si>
  <si>
    <t>&gt; 45-64 years ;  Lost a job last year ;  Persons ;</t>
  </si>
  <si>
    <t>&gt; 45-64 years ;  Lost a job last year ;  &gt; Males ;</t>
  </si>
  <si>
    <t>&gt; 45-64 years ;  Lost a job last year ;  &gt; Females ;</t>
  </si>
  <si>
    <t>&gt; 45-64 years ;  &gt; Retrenched last year ;  Persons ;</t>
  </si>
  <si>
    <t>&gt; 45-64 years ;  &gt; Retrenched last year ;  &gt; Males ;</t>
  </si>
  <si>
    <t>A126267642F</t>
  </si>
  <si>
    <t>A126260298C</t>
  </si>
  <si>
    <t>A126252898J</t>
  </si>
  <si>
    <t>A126267586X</t>
  </si>
  <si>
    <t>A126260242T</t>
  </si>
  <si>
    <t>A126252890R</t>
  </si>
  <si>
    <t>A126267578X</t>
  </si>
  <si>
    <t>A126260234T</t>
  </si>
  <si>
    <t>A126252982X</t>
  </si>
  <si>
    <t>A126267670R</t>
  </si>
  <si>
    <t>A126260326A</t>
  </si>
  <si>
    <t>A126252986J</t>
  </si>
  <si>
    <t>A126267674X</t>
  </si>
  <si>
    <t>A126260330T</t>
  </si>
  <si>
    <t>A126252906W</t>
  </si>
  <si>
    <t>A126267594X</t>
  </si>
  <si>
    <t>A126260250T</t>
  </si>
  <si>
    <t>A126252886X</t>
  </si>
  <si>
    <t>A126267574R</t>
  </si>
  <si>
    <t>A126260230J</t>
  </si>
  <si>
    <t>A126252926F</t>
  </si>
  <si>
    <t>A126267614W</t>
  </si>
  <si>
    <t>A126260270A</t>
  </si>
  <si>
    <t>A126252902L</t>
  </si>
  <si>
    <t>A126267590R</t>
  </si>
  <si>
    <t>A126260246A</t>
  </si>
  <si>
    <t>A126252930W</t>
  </si>
  <si>
    <t>A126267618F</t>
  </si>
  <si>
    <t>A126260274K</t>
  </si>
  <si>
    <t>A126252910L</t>
  </si>
  <si>
    <t>A126267598J</t>
  </si>
  <si>
    <t>A126260254A</t>
  </si>
  <si>
    <t>A126252934F</t>
  </si>
  <si>
    <t>A126267622W</t>
  </si>
  <si>
    <t>A126260278V</t>
  </si>
  <si>
    <t>A126252962R</t>
  </si>
  <si>
    <t>A126267650F</t>
  </si>
  <si>
    <t>A126260306T</t>
  </si>
  <si>
    <t>A126252938R</t>
  </si>
  <si>
    <t>A126267626F</t>
  </si>
  <si>
    <t>A126260282K</t>
  </si>
  <si>
    <t>A126252914W</t>
  </si>
  <si>
    <t>A126267602L</t>
  </si>
  <si>
    <t>A126260258K</t>
  </si>
  <si>
    <t>A126252990X</t>
  </si>
  <si>
    <t>A126267678J</t>
  </si>
  <si>
    <t>A126260334A</t>
  </si>
  <si>
    <t>A126252966X</t>
  </si>
  <si>
    <t>A126267654R</t>
  </si>
  <si>
    <t>A126260310J</t>
  </si>
  <si>
    <t>A126252970R</t>
  </si>
  <si>
    <t>A126267658X</t>
  </si>
  <si>
    <t>A126260314T</t>
  </si>
  <si>
    <t>A126253014J</t>
  </si>
  <si>
    <t>A126267702W</t>
  </si>
  <si>
    <t>A126260358V</t>
  </si>
  <si>
    <t>A126256630T</t>
  </si>
  <si>
    <t>A126271318F</t>
  </si>
  <si>
    <t>A126263974C</t>
  </si>
  <si>
    <t>A126256666V</t>
  </si>
  <si>
    <t>A126271354R</t>
  </si>
  <si>
    <t>A126264010C</t>
  </si>
  <si>
    <t>A126256614T</t>
  </si>
  <si>
    <t>A126271302L</t>
  </si>
  <si>
    <t>A126263958C</t>
  </si>
  <si>
    <t>A126256670K</t>
  </si>
  <si>
    <t>A126271358X</t>
  </si>
  <si>
    <t>A126264014L</t>
  </si>
  <si>
    <t>A126256674V</t>
  </si>
  <si>
    <t>A126271362R</t>
  </si>
  <si>
    <t>A126264018W</t>
  </si>
  <si>
    <t>A126256618A</t>
  </si>
  <si>
    <t>A126271306W</t>
  </si>
  <si>
    <t>A126263962V</t>
  </si>
  <si>
    <t>A126256622T</t>
  </si>
  <si>
    <t>A126271310L</t>
  </si>
  <si>
    <t>A126263966C</t>
  </si>
  <si>
    <t>A126256646K</t>
  </si>
  <si>
    <t>A126271334F</t>
  </si>
  <si>
    <t>A126263990C</t>
  </si>
  <si>
    <t>A126256590K</t>
  </si>
  <si>
    <t>A126271278X</t>
  </si>
  <si>
    <t>A126263934K</t>
  </si>
  <si>
    <t>A126256678C</t>
  </si>
  <si>
    <t>A126271366X</t>
  </si>
  <si>
    <t>A126264022L</t>
  </si>
  <si>
    <t>A126256650A</t>
  </si>
  <si>
    <t>A126271338R</t>
  </si>
  <si>
    <t>A126263994L</t>
  </si>
  <si>
    <t>A126256682V</t>
  </si>
  <si>
    <t>A126271370R</t>
  </si>
  <si>
    <t>A126264026W</t>
  </si>
  <si>
    <t>A126256594V</t>
  </si>
  <si>
    <t>A126271282R</t>
  </si>
  <si>
    <t>A126263938V</t>
  </si>
  <si>
    <t>A126256554A</t>
  </si>
  <si>
    <t>A126271242W</t>
  </si>
  <si>
    <t>A126263898L</t>
  </si>
  <si>
    <t>A126256566K</t>
  </si>
  <si>
    <t>A126271254F</t>
  </si>
  <si>
    <t>A126263910T</t>
  </si>
  <si>
    <t>A126256626A</t>
  </si>
  <si>
    <t>A126271314W</t>
  </si>
  <si>
    <t>A126263970V</t>
  </si>
  <si>
    <t>A126256570A</t>
  </si>
  <si>
    <t>A126271258R</t>
  </si>
  <si>
    <t>A126263914A</t>
  </si>
  <si>
    <t>A126256562A</t>
  </si>
  <si>
    <t>A126271250W</t>
  </si>
  <si>
    <t>A126263906A</t>
  </si>
  <si>
    <t>A126256654K</t>
  </si>
  <si>
    <t>A126271342F</t>
  </si>
  <si>
    <t>A126263998W</t>
  </si>
  <si>
    <t>A126256658V</t>
  </si>
  <si>
    <t>A126271346R</t>
  </si>
  <si>
    <t>A126264002C</t>
  </si>
  <si>
    <t>A126256578V</t>
  </si>
  <si>
    <t>A126271266R</t>
  </si>
  <si>
    <t>A126263922A</t>
  </si>
  <si>
    <t>A126256558K</t>
  </si>
  <si>
    <t>A126271246F</t>
  </si>
  <si>
    <t>A126263902T</t>
  </si>
  <si>
    <t>A126256598C</t>
  </si>
  <si>
    <t>A126271286X</t>
  </si>
  <si>
    <t>A126263942K</t>
  </si>
  <si>
    <t>A126256574K</t>
  </si>
  <si>
    <t>A126271262F</t>
  </si>
  <si>
    <t>A126263918K</t>
  </si>
  <si>
    <t>A126256602J</t>
  </si>
  <si>
    <t>A126271290R</t>
  </si>
  <si>
    <t>A126263946V</t>
  </si>
  <si>
    <t>A126256582K</t>
  </si>
  <si>
    <t>A126271270F</t>
  </si>
  <si>
    <t>A126263926K</t>
  </si>
  <si>
    <t>A126256606T</t>
  </si>
  <si>
    <t>A126271294X</t>
  </si>
  <si>
    <t>A126263950K</t>
  </si>
  <si>
    <t>A126256634A</t>
  </si>
  <si>
    <t>A126271322W</t>
  </si>
  <si>
    <t>A126263978L</t>
  </si>
  <si>
    <t>A126256610J</t>
  </si>
  <si>
    <t>A126271298J</t>
  </si>
  <si>
    <t>A126263954V</t>
  </si>
  <si>
    <t>A126256586V</t>
  </si>
  <si>
    <t>A126271274R</t>
  </si>
  <si>
    <t>A126263930A</t>
  </si>
  <si>
    <t>A126256662K</t>
  </si>
  <si>
    <t>A126271350F</t>
  </si>
  <si>
    <t>A126264006L</t>
  </si>
  <si>
    <t>A126256638K</t>
  </si>
  <si>
    <t>A126271326F</t>
  </si>
  <si>
    <t>A126263982C</t>
  </si>
  <si>
    <t>A126256642A</t>
  </si>
  <si>
    <t>A126271330W</t>
  </si>
  <si>
    <t>A126263986L</t>
  </si>
  <si>
    <t>A126256686C</t>
  </si>
  <si>
    <t>A126271374X</t>
  </si>
  <si>
    <t>A126264030L</t>
  </si>
  <si>
    <t>A126257854W</t>
  </si>
  <si>
    <t>A126272542T</t>
  </si>
  <si>
    <t>A126265198K</t>
  </si>
  <si>
    <t>A126257890F</t>
  </si>
  <si>
    <t>A126272578V</t>
  </si>
  <si>
    <t>A126265234J</t>
  </si>
  <si>
    <t>A126257838W</t>
  </si>
  <si>
    <t>A126272526T</t>
  </si>
  <si>
    <t>A126265182T</t>
  </si>
  <si>
    <t>A126257894R</t>
  </si>
  <si>
    <t>A126272582K</t>
  </si>
  <si>
    <t>A126265238T</t>
  </si>
  <si>
    <t>A126257898X</t>
  </si>
  <si>
    <t>A126272586V</t>
  </si>
  <si>
    <t>A126265242J</t>
  </si>
  <si>
    <t>A126257842L</t>
  </si>
  <si>
    <t>A126272530J</t>
  </si>
  <si>
    <t>A126265186A</t>
  </si>
  <si>
    <t>A126257846W</t>
  </si>
  <si>
    <t>A126272534T</t>
  </si>
  <si>
    <t>A126265190T</t>
  </si>
  <si>
    <t>A126257870W</t>
  </si>
  <si>
    <t>A126272558K</t>
  </si>
  <si>
    <t>A126265214X</t>
  </si>
  <si>
    <t>A126257814C</t>
  </si>
  <si>
    <t>A126272502X</t>
  </si>
  <si>
    <t>A126265158T</t>
  </si>
  <si>
    <t>A126257902C</t>
  </si>
  <si>
    <t>A126272590K</t>
  </si>
  <si>
    <t>A126265246T</t>
  </si>
  <si>
    <t>A126257874F</t>
  </si>
  <si>
    <t>A126272562A</t>
  </si>
  <si>
    <t>A126265218J</t>
  </si>
  <si>
    <t>A126257906L</t>
  </si>
  <si>
    <t>A126272594V</t>
  </si>
  <si>
    <t>A126265250J</t>
  </si>
  <si>
    <t>A126257818L</t>
  </si>
  <si>
    <t>A126272506J</t>
  </si>
  <si>
    <t>A126265162J</t>
  </si>
  <si>
    <t>A126257778F</t>
  </si>
  <si>
    <t>A126272466A</t>
  </si>
  <si>
    <t>A126265122R</t>
  </si>
  <si>
    <t>A126257790W</t>
  </si>
  <si>
    <t>A126272478K</t>
  </si>
  <si>
    <t>A126265134X</t>
  </si>
  <si>
    <t>A126257850L</t>
  </si>
  <si>
    <t>A126272538A</t>
  </si>
  <si>
    <t>A126265194A</t>
  </si>
  <si>
    <t>A126257794F</t>
  </si>
  <si>
    <t>A126272482A</t>
  </si>
  <si>
    <t>A126265138J</t>
  </si>
  <si>
    <t>A126257786F</t>
  </si>
  <si>
    <t>A126272474A</t>
  </si>
  <si>
    <t>A126265130R</t>
  </si>
  <si>
    <t>A126257878R</t>
  </si>
  <si>
    <t>A126272566K</t>
  </si>
  <si>
    <t>A126265222X</t>
  </si>
  <si>
    <t>A126257882F</t>
  </si>
  <si>
    <t>A126272570A</t>
  </si>
  <si>
    <t>A126265226J</t>
  </si>
  <si>
    <t>A126257802V</t>
  </si>
  <si>
    <t>A126272490A</t>
  </si>
  <si>
    <t>A126265146J</t>
  </si>
  <si>
    <t>A126257782W</t>
  </si>
  <si>
    <t>A126272470T</t>
  </si>
  <si>
    <t>A126265126X</t>
  </si>
  <si>
    <t>A126257822C</t>
  </si>
  <si>
    <t>A126272510X</t>
  </si>
  <si>
    <t>A126265166T</t>
  </si>
  <si>
    <t>A126257798R</t>
  </si>
  <si>
    <t>A126272486K</t>
  </si>
  <si>
    <t>A126265142X</t>
  </si>
  <si>
    <t>A126257826L</t>
  </si>
  <si>
    <t>A126272514J</t>
  </si>
  <si>
    <t>A126265170J</t>
  </si>
  <si>
    <t>A126257806C</t>
  </si>
  <si>
    <t>A126272494K</t>
  </si>
  <si>
    <t>A126265150X</t>
  </si>
  <si>
    <t>A126257830C</t>
  </si>
  <si>
    <t>A126272518T</t>
  </si>
  <si>
    <t>A126265174T</t>
  </si>
  <si>
    <t>A126257858F</t>
  </si>
  <si>
    <t>A126272546A</t>
  </si>
  <si>
    <t>A126265202R</t>
  </si>
  <si>
    <t>A126257834L</t>
  </si>
  <si>
    <t>A126272522J</t>
  </si>
  <si>
    <t>A126265178A</t>
  </si>
  <si>
    <t>A126257810V</t>
  </si>
  <si>
    <t>A126272498V</t>
  </si>
  <si>
    <t>A126265154J</t>
  </si>
  <si>
    <t>A126257886R</t>
  </si>
  <si>
    <t>A126272574K</t>
  </si>
  <si>
    <t>&gt; 45-64 years ;  &gt; Retrenched last year ;  &gt; Females ;</t>
  </si>
  <si>
    <t>&gt; 45-64 years ;  &gt; Employed in a new job since lost last job ;  Persons ;</t>
  </si>
  <si>
    <t>&gt; 45-64 years ;  &gt; Employed in a new job since lost last job ;  &gt; Males ;</t>
  </si>
  <si>
    <t>&gt; 45-64 years ;  &gt; Employed in a new job since lost last job ;  &gt; Females ;</t>
  </si>
  <si>
    <t>&gt; 45-64 years ;  &gt;&gt; Underemployed in a new job since lost last job ;  Persons ;</t>
  </si>
  <si>
    <t>&gt; 45-64 years ;  &gt;&gt; Underemployed in a new job since lost last job ;  &gt; Males ;</t>
  </si>
  <si>
    <t>&gt; 45-64 years ;  &gt;&gt; Underemployed in a new job since lost last job ;  &gt; Females ;</t>
  </si>
  <si>
    <t>&gt; 45-64 years ;  &gt; Not employed since lost last job ;  Persons ;</t>
  </si>
  <si>
    <t>&gt; 45-64 years ;  &gt; Not employed since lost last job ;  &gt; Males ;</t>
  </si>
  <si>
    <t>&gt; 45-64 years ;  &gt; Not employed since lost last job ;  &gt; Females ;</t>
  </si>
  <si>
    <t>65 years and over ;  Employed total ;  Persons ;</t>
  </si>
  <si>
    <t>65 years and over ;  Employed total ;  &gt; Males ;</t>
  </si>
  <si>
    <t>65 years and over ;  Employed total ;  &gt; Females ;</t>
  </si>
  <si>
    <t>65 years and over ;  &gt; Less than 1 year in main job ;  Persons ;</t>
  </si>
  <si>
    <t>65 years and over ;  &gt; Less than 1 year in main job ;  &gt; Males ;</t>
  </si>
  <si>
    <t>65 years and over ;  &gt; Less than 1 year in main job ;  &gt; Females ;</t>
  </si>
  <si>
    <t>65 years and over ;  &gt;&gt; Less than 3 months in main job ;  Persons ;</t>
  </si>
  <si>
    <t>65 years and over ;  &gt;&gt; Less than 3 months in main job ;  &gt; Males ;</t>
  </si>
  <si>
    <t>65 years and over ;  &gt;&gt; Less than 3 months in main job ;  &gt; Females ;</t>
  </si>
  <si>
    <t>65 years and over ;  &gt;&gt; 3-5 months in main job ;  Persons ;</t>
  </si>
  <si>
    <t>65 years and over ;  &gt;&gt; 3-5 months in main job ;  &gt; Males ;</t>
  </si>
  <si>
    <t>65 years and over ;  &gt;&gt; 3-5 months in main job ;  &gt; Females ;</t>
  </si>
  <si>
    <t>65 years and over ;  &gt;&gt; 6-11 months in main job ;  Persons ;</t>
  </si>
  <si>
    <t>65 years and over ;  &gt;&gt; 6-11 months in main job ;  &gt; Males ;</t>
  </si>
  <si>
    <t>65 years and over ;  &gt;&gt; 6-11 months in main job ;  &gt; Females ;</t>
  </si>
  <si>
    <t>65 years and over ;  &gt; 1 year or more in main job ;  Persons ;</t>
  </si>
  <si>
    <t>65 years and over ;  &gt; 1 year or more in main job ;  &gt; Males ;</t>
  </si>
  <si>
    <t>65 years and over ;  &gt; 1 year or more in main job ;  &gt; Females ;</t>
  </si>
  <si>
    <t>65 years and over ;  &gt;&gt; 1-4 years in main job ;  Persons ;</t>
  </si>
  <si>
    <t>65 years and over ;  &gt;&gt; 1-4 years in main job ;  &gt; Males ;</t>
  </si>
  <si>
    <t>65 years and over ;  &gt;&gt; 1-4 years in main job ;  &gt; Females ;</t>
  </si>
  <si>
    <t>65 years and over ;  &gt;&gt;&gt; 1 year in main job ;  Persons ;</t>
  </si>
  <si>
    <t>65 years and over ;  &gt;&gt;&gt; 1 year in main job ;  &gt; Males ;</t>
  </si>
  <si>
    <t>65 years and over ;  &gt;&gt;&gt; 1 year in main job ;  &gt; Females ;</t>
  </si>
  <si>
    <t>65 years and over ;  &gt;&gt;&gt; 2 years in main job ;  Persons ;</t>
  </si>
  <si>
    <t>65 years and over ;  &gt;&gt;&gt; 2 years in main job ;  &gt; Males ;</t>
  </si>
  <si>
    <t>65 years and over ;  &gt;&gt;&gt; 2 years in main job ;  &gt; Females ;</t>
  </si>
  <si>
    <t>65 years and over ;  &gt;&gt;&gt; 3-4 years in main job ;  Persons ;</t>
  </si>
  <si>
    <t>65 years and over ;  &gt;&gt;&gt; 3-4 years in main job ;  &gt; Males ;</t>
  </si>
  <si>
    <t>65 years and over ;  &gt;&gt;&gt; 3-4 years in main job ;  &gt; Females ;</t>
  </si>
  <si>
    <t>65 years and over ;  &gt;&gt; 5 years or more in main job ;  Persons ;</t>
  </si>
  <si>
    <t>65 years and over ;  &gt;&gt; 5 years or more in main job ;  &gt; Males ;</t>
  </si>
  <si>
    <t>65 years and over ;  &gt;&gt; 5 years or more in main job ;  &gt; Females ;</t>
  </si>
  <si>
    <t>65 years and over ;  &gt;&gt;&gt; 5-9 years in main job ;  Persons ;</t>
  </si>
  <si>
    <t>65 years and over ;  &gt;&gt;&gt; 5-9 years in main job ;  &gt; Males ;</t>
  </si>
  <si>
    <t>65 years and over ;  &gt;&gt;&gt; 5-9 years in main job ;  &gt; Females ;</t>
  </si>
  <si>
    <t>65 years and over ;  &gt;&gt;&gt; 10 years or more in main job ;  Persons ;</t>
  </si>
  <si>
    <t>65 years and over ;  &gt;&gt;&gt; 10 years or more in main job ;  &gt; Males ;</t>
  </si>
  <si>
    <t>65 years and over ;  &gt;&gt;&gt; 10 years or more in main job ;  &gt; Females ;</t>
  </si>
  <si>
    <t>65 years and over ;  &gt;&gt;&gt;&gt; 10-19 years in main job ;  Persons ;</t>
  </si>
  <si>
    <t>65 years and over ;  &gt;&gt;&gt;&gt; 10-19 years in main job ;  &gt; Males ;</t>
  </si>
  <si>
    <t>65 years and over ;  &gt;&gt;&gt;&gt; 10-19 years in main job ;  &gt; Females ;</t>
  </si>
  <si>
    <t>65 years and over ;  &gt;&gt;&gt;&gt; 20 years or more in main job ;  Persons ;</t>
  </si>
  <si>
    <t>65 years and over ;  &gt;&gt;&gt;&gt; 20 years or more in main job ;  &gt; Males ;</t>
  </si>
  <si>
    <t>65 years and over ;  &gt;&gt;&gt;&gt; 20 years or more in main job ;  &gt; Females ;</t>
  </si>
  <si>
    <t>65 years and over ;  &gt; Changed jobs in last 12 months ;  Persons ;</t>
  </si>
  <si>
    <t>65 years and over ;  &gt; Changed jobs in last 12 months ;  &gt; Males ;</t>
  </si>
  <si>
    <t>65 years and over ;  &gt; Changed jobs in last 12 months ;  &gt; Females ;</t>
  </si>
  <si>
    <t>65 years and over ;  &gt; Did not change jobs in last 12 months ;  Persons ;</t>
  </si>
  <si>
    <t>65 years and over ;  &gt; Did not change jobs in last 12 months ;  &gt; Males ;</t>
  </si>
  <si>
    <t>65 years and over ;  &gt; Did not change jobs in last 12 months ;  &gt; Females ;</t>
  </si>
  <si>
    <t>65 years and over ;  Civilian Population aged 15 and over ;  Persons ;</t>
  </si>
  <si>
    <t>65 years and over ;  Civilian Population aged 15 and over ;  &gt; Males ;</t>
  </si>
  <si>
    <t>65 years and over ;  Civilian Population aged 15 and over ;  &gt; Females ;</t>
  </si>
  <si>
    <t>65 years and over ;  Left, lost or worked multiple jobs last year ;  Persons ;</t>
  </si>
  <si>
    <t>65 years and over ;  Left, lost or worked multiple jobs last year ;  &gt; Males ;</t>
  </si>
  <si>
    <t>65 years and over ;  Left, lost or worked multiple jobs last year ;  &gt; Females ;</t>
  </si>
  <si>
    <t>65 years and over ;  &gt; Employed and had more than one job last year ;  Persons ;</t>
  </si>
  <si>
    <t>65 years and over ;  &gt; Employed and had more than one job last year ;  &gt; Males ;</t>
  </si>
  <si>
    <t>65 years and over ;  &gt; Employed and had more than one job last year ;  &gt; Females ;</t>
  </si>
  <si>
    <t>65 years and over ;  &gt;&gt; Single job holder and had more than one job last year ;  Persons ;</t>
  </si>
  <si>
    <t>65 years and over ;  &gt;&gt; Single job holder and had more than one job last year ;  &gt; Males ;</t>
  </si>
  <si>
    <t>65 years and over ;  &gt;&gt; Single job holder and had more than one job last year ;  &gt; Females ;</t>
  </si>
  <si>
    <t>65 years and over ;  &gt;&gt; Multiple job holder and had more than one job last year ;  Persons ;</t>
  </si>
  <si>
    <t>65 years and over ;  &gt;&gt; Multiple job holder and had more than one job last year ;  &gt; Males ;</t>
  </si>
  <si>
    <t>65 years and over ;  &gt;&gt; Multiple job holder and had more than one job last year ;  &gt; Females ;</t>
  </si>
  <si>
    <t>65 years and over ;  &gt;&gt; Underemployed and had more than one job last year ;  Persons ;</t>
  </si>
  <si>
    <t>65 years and over ;  &gt;&gt; Underemployed and had more than one job last year ;  &gt; Males ;</t>
  </si>
  <si>
    <t>65 years and over ;  &gt;&gt; Underemployed and had more than one job last year ;  &gt; Females ;</t>
  </si>
  <si>
    <t>65 years and over ;  &gt; Unemployed and had a job last year ;  Persons ;</t>
  </si>
  <si>
    <t>65 years and over ;  &gt; Unemployed and had a job last year ;  &gt; Males ;</t>
  </si>
  <si>
    <t>65 years and over ;  &gt; Unemployed and had a job last year ;  &gt; Females ;</t>
  </si>
  <si>
    <t>65 years and over ;  &gt; Not in the labour force and had a job last year ;  Persons ;</t>
  </si>
  <si>
    <t>65 years and over ;  &gt; Not in the labour force and had a job last year ;  &gt; Males ;</t>
  </si>
  <si>
    <t>65 years and over ;  &gt; Not in the labour force and had a job last year ;  &gt; Females ;</t>
  </si>
  <si>
    <t>65 years and over ;  Left a job last year ;  Persons ;</t>
  </si>
  <si>
    <t>65 years and over ;  Left a job last year ;  &gt; Males ;</t>
  </si>
  <si>
    <t>65 years and over ;  Left a job last year ;  &gt; Females ;</t>
  </si>
  <si>
    <t>65 years and over ;  &gt; Employed in a new job since left last job ;  Persons ;</t>
  </si>
  <si>
    <t>65 years and over ;  &gt; Employed in a new job since left last job ;  &gt; Males ;</t>
  </si>
  <si>
    <t>65 years and over ;  &gt; Employed in a new job since left last job ;  &gt; Females ;</t>
  </si>
  <si>
    <t>65 years and over ;  &gt;&gt; Underemployed in a new job since left last job ;  Persons ;</t>
  </si>
  <si>
    <t>65 years and over ;  &gt;&gt; Underemployed in a new job since left last job ;  &gt; Males ;</t>
  </si>
  <si>
    <t>65 years and over ;  &gt;&gt; Underemployed in a new job since left last job ;  &gt; Females ;</t>
  </si>
  <si>
    <t>65 years and over ;  &gt; Not employed since left last job ;  Persons ;</t>
  </si>
  <si>
    <t>65 years and over ;  &gt; Not employed since left last job ;  &gt; Males ;</t>
  </si>
  <si>
    <t>65 years and over ;  &gt; Not employed since left last job ;  &gt; Females ;</t>
  </si>
  <si>
    <t>65 years and over ;  Lost a job last year ;  Persons ;</t>
  </si>
  <si>
    <t>65 years and over ;  Lost a job last year ;  &gt; Males ;</t>
  </si>
  <si>
    <t>65 years and over ;  Lost a job last year ;  &gt; Females ;</t>
  </si>
  <si>
    <t>65 years and over ;  &gt; Retrenched last year ;  Persons ;</t>
  </si>
  <si>
    <t>65 years and over ;  &gt; Retrenched last year ;  &gt; Males ;</t>
  </si>
  <si>
    <t>65 years and over ;  &gt; Retrenched last year ;  &gt; Females ;</t>
  </si>
  <si>
    <t>65 years and over ;  &gt; Employed in a new job since lost last job ;  Persons ;</t>
  </si>
  <si>
    <t>65 years and over ;  &gt; Employed in a new job since lost last job ;  &gt; Males ;</t>
  </si>
  <si>
    <t>65 years and over ;  &gt; Employed in a new job since lost last job ;  &gt; Females ;</t>
  </si>
  <si>
    <t>65 years and over ;  &gt;&gt; Underemployed in a new job since lost last job ;  Persons ;</t>
  </si>
  <si>
    <t>65 years and over ;  &gt;&gt; Underemployed in a new job since lost last job ;  &gt; Males ;</t>
  </si>
  <si>
    <t>65 years and over ;  &gt;&gt; Underemployed in a new job since lost last job ;  &gt; Females ;</t>
  </si>
  <si>
    <t>65 years and over ;  &gt; Not employed since lost last job ;  Persons ;</t>
  </si>
  <si>
    <t>65 years and over ;  &gt; Not employed since lost last job ;  &gt; Males ;</t>
  </si>
  <si>
    <t>65 years and over ;  &gt; Not employed since lost last job ;  &gt; Females ;</t>
  </si>
  <si>
    <t>New South Wales ;  Employed total ;  Persons ;</t>
  </si>
  <si>
    <t>New South Wales ;  Employed total ;  &gt; Males ;</t>
  </si>
  <si>
    <t>New South Wales ;  Employed total ;  &gt; Females ;</t>
  </si>
  <si>
    <t>New South Wales ;  &gt; Less than 1 year in main job ;  Persons ;</t>
  </si>
  <si>
    <t>New South Wales ;  &gt; Less than 1 year in main job ;  &gt; Males ;</t>
  </si>
  <si>
    <t>New South Wales ;  &gt; Less than 1 year in main job ;  &gt; Females ;</t>
  </si>
  <si>
    <t>New South Wales ;  &gt;&gt; Less than 3 months in main job ;  Persons ;</t>
  </si>
  <si>
    <t>New South Wales ;  &gt;&gt; Less than 3 months in main job ;  &gt; Males ;</t>
  </si>
  <si>
    <t>New South Wales ;  &gt;&gt; Less than 3 months in main job ;  &gt; Females ;</t>
  </si>
  <si>
    <t>New South Wales ;  &gt;&gt; 3-5 months in main job ;  Persons ;</t>
  </si>
  <si>
    <t>New South Wales ;  &gt;&gt; 3-5 months in main job ;  &gt; Males ;</t>
  </si>
  <si>
    <t>New South Wales ;  &gt;&gt; 3-5 months in main job ;  &gt; Females ;</t>
  </si>
  <si>
    <t>New South Wales ;  &gt;&gt; 6-11 months in main job ;  Persons ;</t>
  </si>
  <si>
    <t>New South Wales ;  &gt;&gt; 6-11 months in main job ;  &gt; Males ;</t>
  </si>
  <si>
    <t>New South Wales ;  &gt;&gt; 6-11 months in main job ;  &gt; Females ;</t>
  </si>
  <si>
    <t>New South Wales ;  &gt; 1 year or more in main job ;  Persons ;</t>
  </si>
  <si>
    <t>New South Wales ;  &gt; 1 year or more in main job ;  &gt; Males ;</t>
  </si>
  <si>
    <t>New South Wales ;  &gt; 1 year or more in main job ;  &gt; Females ;</t>
  </si>
  <si>
    <t>New South Wales ;  &gt;&gt; 1-4 years in main job ;  Persons ;</t>
  </si>
  <si>
    <t>New South Wales ;  &gt;&gt; 1-4 years in main job ;  &gt; Males ;</t>
  </si>
  <si>
    <t>New South Wales ;  &gt;&gt; 1-4 years in main job ;  &gt; Females ;</t>
  </si>
  <si>
    <t>New South Wales ;  &gt;&gt;&gt; 1 year in main job ;  Persons ;</t>
  </si>
  <si>
    <t>New South Wales ;  &gt;&gt;&gt; 1 year in main job ;  &gt; Males ;</t>
  </si>
  <si>
    <t>New South Wales ;  &gt;&gt;&gt; 1 year in main job ;  &gt; Females ;</t>
  </si>
  <si>
    <t>New South Wales ;  &gt;&gt;&gt; 2 years in main job ;  Persons ;</t>
  </si>
  <si>
    <t>New South Wales ;  &gt;&gt;&gt; 2 years in main job ;  &gt; Males ;</t>
  </si>
  <si>
    <t>New South Wales ;  &gt;&gt;&gt; 2 years in main job ;  &gt; Females ;</t>
  </si>
  <si>
    <t>New South Wales ;  &gt;&gt;&gt; 3-4 years in main job ;  Persons ;</t>
  </si>
  <si>
    <t>New South Wales ;  &gt;&gt;&gt; 3-4 years in main job ;  &gt; Males ;</t>
  </si>
  <si>
    <t>New South Wales ;  &gt;&gt;&gt; 3-4 years in main job ;  &gt; Females ;</t>
  </si>
  <si>
    <t>New South Wales ;  &gt;&gt; 5 years or more in main job ;  Persons ;</t>
  </si>
  <si>
    <t>New South Wales ;  &gt;&gt; 5 years or more in main job ;  &gt; Males ;</t>
  </si>
  <si>
    <t>New South Wales ;  &gt;&gt; 5 years or more in main job ;  &gt; Females ;</t>
  </si>
  <si>
    <t>New South Wales ;  &gt;&gt;&gt; 5-9 years in main job ;  Persons ;</t>
  </si>
  <si>
    <t>New South Wales ;  &gt;&gt;&gt; 5-9 years in main job ;  &gt; Males ;</t>
  </si>
  <si>
    <t>New South Wales ;  &gt;&gt;&gt; 5-9 years in main job ;  &gt; Females ;</t>
  </si>
  <si>
    <t>New South Wales ;  &gt;&gt;&gt; 10 years or more in main job ;  Persons ;</t>
  </si>
  <si>
    <t>New South Wales ;  &gt;&gt;&gt; 10 years or more in main job ;  &gt; Males ;</t>
  </si>
  <si>
    <t>New South Wales ;  &gt;&gt;&gt; 10 years or more in main job ;  &gt; Females ;</t>
  </si>
  <si>
    <t>New South Wales ;  &gt;&gt;&gt;&gt; 10-19 years in main job ;  Persons ;</t>
  </si>
  <si>
    <t>New South Wales ;  &gt;&gt;&gt;&gt; 10-19 years in main job ;  &gt; Males ;</t>
  </si>
  <si>
    <t>New South Wales ;  &gt;&gt;&gt;&gt; 10-19 years in main job ;  &gt; Females ;</t>
  </si>
  <si>
    <t>New South Wales ;  &gt;&gt;&gt;&gt; 20 years or more in main job ;  Persons ;</t>
  </si>
  <si>
    <t>New South Wales ;  &gt;&gt;&gt;&gt; 20 years or more in main job ;  &gt; Males ;</t>
  </si>
  <si>
    <t>New South Wales ;  &gt;&gt;&gt;&gt; 20 years or more in main job ;  &gt; Females ;</t>
  </si>
  <si>
    <t>New South Wales ;  &gt; Changed jobs in last 12 months ;  Persons ;</t>
  </si>
  <si>
    <t>New South Wales ;  &gt; Changed jobs in last 12 months ;  &gt; Males ;</t>
  </si>
  <si>
    <t>New South Wales ;  &gt; Changed jobs in last 12 months ;  &gt; Females ;</t>
  </si>
  <si>
    <t>New South Wales ;  &gt; Did not change jobs in last 12 months ;  Persons ;</t>
  </si>
  <si>
    <t>New South Wales ;  &gt; Did not change jobs in last 12 months ;  &gt; Males ;</t>
  </si>
  <si>
    <t>New South Wales ;  &gt; Did not change jobs in last 12 months ;  &gt; Females ;</t>
  </si>
  <si>
    <t>New South Wales ;  Civilian Population aged 15 and over ;  Persons ;</t>
  </si>
  <si>
    <t>New South Wales ;  Civilian Population aged 15 and over ;  &gt; Males ;</t>
  </si>
  <si>
    <t>New South Wales ;  Civilian Population aged 15 and over ;  &gt; Females ;</t>
  </si>
  <si>
    <t>New South Wales ;  Left, lost or worked multiple jobs last year ;  Persons ;</t>
  </si>
  <si>
    <t>New South Wales ;  Left, lost or worked multiple jobs last year ;  &gt; Males ;</t>
  </si>
  <si>
    <t>New South Wales ;  Left, lost or worked multiple jobs last year ;  &gt; Females ;</t>
  </si>
  <si>
    <t>New South Wales ;  &gt; Employed and had more than one job last year ;  Persons ;</t>
  </si>
  <si>
    <t>New South Wales ;  &gt; Employed and had more than one job last year ;  &gt; Males ;</t>
  </si>
  <si>
    <t>New South Wales ;  &gt; Employed and had more than one job last year ;  &gt; Females ;</t>
  </si>
  <si>
    <t>New South Wales ;  &gt;&gt; Single job holder and had more than one job last year ;  Persons ;</t>
  </si>
  <si>
    <t>New South Wales ;  &gt;&gt; Single job holder and had more than one job last year ;  &gt; Males ;</t>
  </si>
  <si>
    <t>New South Wales ;  &gt;&gt; Single job holder and had more than one job last year ;  &gt; Females ;</t>
  </si>
  <si>
    <t>New South Wales ;  &gt;&gt; Multiple job holder and had more than one job last year ;  Persons ;</t>
  </si>
  <si>
    <t>New South Wales ;  &gt;&gt; Multiple job holder and had more than one job last year ;  &gt; Males ;</t>
  </si>
  <si>
    <t>New South Wales ;  &gt;&gt; Multiple job holder and had more than one job last year ;  &gt; Females ;</t>
  </si>
  <si>
    <t>New South Wales ;  &gt;&gt; Underemployed and had more than one job last year ;  Persons ;</t>
  </si>
  <si>
    <t>New South Wales ;  &gt;&gt; Underemployed and had more than one job last year ;  &gt; Males ;</t>
  </si>
  <si>
    <t>New South Wales ;  &gt;&gt; Underemployed and had more than one job last year ;  &gt; Females ;</t>
  </si>
  <si>
    <t>New South Wales ;  &gt; Unemployed and had a job last year ;  Persons ;</t>
  </si>
  <si>
    <t>New South Wales ;  &gt; Unemployed and had a job last year ;  &gt; Males ;</t>
  </si>
  <si>
    <t>New South Wales ;  &gt; Unemployed and had a job last year ;  &gt; Females ;</t>
  </si>
  <si>
    <t>New South Wales ;  &gt; Not in the labour force and had a job last year ;  Persons ;</t>
  </si>
  <si>
    <t>New South Wales ;  &gt; Not in the labour force and had a job last year ;  &gt; Males ;</t>
  </si>
  <si>
    <t>New South Wales ;  &gt; Not in the labour force and had a job last year ;  &gt; Females ;</t>
  </si>
  <si>
    <t>New South Wales ;  Left a job last year ;  Persons ;</t>
  </si>
  <si>
    <t>New South Wales ;  Left a job last year ;  &gt; Males ;</t>
  </si>
  <si>
    <t>New South Wales ;  Left a job last year ;  &gt; Females ;</t>
  </si>
  <si>
    <t>New South Wales ;  &gt; Employed in a new job since left last job ;  Persons ;</t>
  </si>
  <si>
    <t>New South Wales ;  &gt; Employed in a new job since left last job ;  &gt; Males ;</t>
  </si>
  <si>
    <t>New South Wales ;  &gt; Employed in a new job since left last job ;  &gt; Females ;</t>
  </si>
  <si>
    <t>New South Wales ;  &gt;&gt; Underemployed in a new job since left last job ;  Persons ;</t>
  </si>
  <si>
    <t>New South Wales ;  &gt;&gt; Underemployed in a new job since left last job ;  &gt; Males ;</t>
  </si>
  <si>
    <t>New South Wales ;  &gt;&gt; Underemployed in a new job since left last job ;  &gt; Females ;</t>
  </si>
  <si>
    <t>New South Wales ;  &gt; Not employed since left last job ;  Persons ;</t>
  </si>
  <si>
    <t>New South Wales ;  &gt; Not employed since left last job ;  &gt; Males ;</t>
  </si>
  <si>
    <t>New South Wales ;  &gt; Not employed since left last job ;  &gt; Females ;</t>
  </si>
  <si>
    <t>New South Wales ;  Lost a job last year ;  Persons ;</t>
  </si>
  <si>
    <t>New South Wales ;  Lost a job last year ;  &gt; Males ;</t>
  </si>
  <si>
    <t>New South Wales ;  Lost a job last year ;  &gt; Females ;</t>
  </si>
  <si>
    <t>New South Wales ;  &gt; Retrenched last year ;  Persons ;</t>
  </si>
  <si>
    <t>New South Wales ;  &gt; Retrenched last year ;  &gt; Males ;</t>
  </si>
  <si>
    <t>New South Wales ;  &gt; Retrenched last year ;  &gt; Females ;</t>
  </si>
  <si>
    <t>New South Wales ;  &gt; Employed in a new job since lost last job ;  Persons ;</t>
  </si>
  <si>
    <t>New South Wales ;  &gt; Employed in a new job since lost last job ;  &gt; Males ;</t>
  </si>
  <si>
    <t>New South Wales ;  &gt; Employed in a new job since lost last job ;  &gt; Females ;</t>
  </si>
  <si>
    <t>New South Wales ;  &gt;&gt; Underemployed in a new job since lost last job ;  Persons ;</t>
  </si>
  <si>
    <t>New South Wales ;  &gt;&gt; Underemployed in a new job since lost last job ;  &gt; Males ;</t>
  </si>
  <si>
    <t>New South Wales ;  &gt;&gt; Underemployed in a new job since lost last job ;  &gt; Females ;</t>
  </si>
  <si>
    <t>New South Wales ;  &gt; Not employed since lost last job ;  Persons ;</t>
  </si>
  <si>
    <t>New South Wales ;  &gt; Not employed since lost last job ;  &gt; Males ;</t>
  </si>
  <si>
    <t>New South Wales ;  &gt; Not employed since lost last job ;  &gt; Females ;</t>
  </si>
  <si>
    <t>Victoria ;  Employed total ;  Persons ;</t>
  </si>
  <si>
    <t>Victoria ;  Employed total ;  &gt; Males ;</t>
  </si>
  <si>
    <t>Victoria ;  Employed total ;  &gt; Females ;</t>
  </si>
  <si>
    <t>Victoria ;  &gt; Less than 1 year in main job ;  Persons ;</t>
  </si>
  <si>
    <t>Victoria ;  &gt; Less than 1 year in main job ;  &gt; Males ;</t>
  </si>
  <si>
    <t>Victoria ;  &gt; Less than 1 year in main job ;  &gt; Females ;</t>
  </si>
  <si>
    <t>Victoria ;  &gt;&gt; Less than 3 months in main job ;  Persons ;</t>
  </si>
  <si>
    <t>Victoria ;  &gt;&gt; Less than 3 months in main job ;  &gt; Males ;</t>
  </si>
  <si>
    <t>Victoria ;  &gt;&gt; Less than 3 months in main job ;  &gt; Females ;</t>
  </si>
  <si>
    <t>Victoria ;  &gt;&gt; 3-5 months in main job ;  Persons ;</t>
  </si>
  <si>
    <t>Victoria ;  &gt;&gt; 3-5 months in main job ;  &gt; Males ;</t>
  </si>
  <si>
    <t>Victoria ;  &gt;&gt; 3-5 months in main job ;  &gt; Females ;</t>
  </si>
  <si>
    <t>Victoria ;  &gt;&gt; 6-11 months in main job ;  Persons ;</t>
  </si>
  <si>
    <t>Victoria ;  &gt;&gt; 6-11 months in main job ;  &gt; Males ;</t>
  </si>
  <si>
    <t>Victoria ;  &gt;&gt; 6-11 months in main job ;  &gt; Females ;</t>
  </si>
  <si>
    <t>Victoria ;  &gt; 1 year or more in main job ;  Persons ;</t>
  </si>
  <si>
    <t>Victoria ;  &gt; 1 year or more in main job ;  &gt; Males ;</t>
  </si>
  <si>
    <t>Victoria ;  &gt; 1 year or more in main job ;  &gt; Females ;</t>
  </si>
  <si>
    <t>Victoria ;  &gt;&gt; 1-4 years in main job ;  Persons ;</t>
  </si>
  <si>
    <t>Victoria ;  &gt;&gt; 1-4 years in main job ;  &gt; Males ;</t>
  </si>
  <si>
    <t>Victoria ;  &gt;&gt; 1-4 years in main job ;  &gt; Females ;</t>
  </si>
  <si>
    <t>Victoria ;  &gt;&gt;&gt; 1 year in main job ;  Persons ;</t>
  </si>
  <si>
    <t>Victoria ;  &gt;&gt;&gt; 1 year in main job ;  &gt; Males ;</t>
  </si>
  <si>
    <t>Victoria ;  &gt;&gt;&gt; 1 year in main job ;  &gt; Females ;</t>
  </si>
  <si>
    <t>Victoria ;  &gt;&gt;&gt; 2 years in main job ;  Persons ;</t>
  </si>
  <si>
    <t>Victoria ;  &gt;&gt;&gt; 2 years in main job ;  &gt; Males ;</t>
  </si>
  <si>
    <t>Victoria ;  &gt;&gt;&gt; 2 years in main job ;  &gt; Females ;</t>
  </si>
  <si>
    <t>Victoria ;  &gt;&gt;&gt; 3-4 years in main job ;  Persons ;</t>
  </si>
  <si>
    <t>Victoria ;  &gt;&gt;&gt; 3-4 years in main job ;  &gt; Males ;</t>
  </si>
  <si>
    <t>Victoria ;  &gt;&gt;&gt; 3-4 years in main job ;  &gt; Females ;</t>
  </si>
  <si>
    <t>Victoria ;  &gt;&gt; 5 years or more in main job ;  Persons ;</t>
  </si>
  <si>
    <t>Victoria ;  &gt;&gt; 5 years or more in main job ;  &gt; Males ;</t>
  </si>
  <si>
    <t>Victoria ;  &gt;&gt; 5 years or more in main job ;  &gt; Females ;</t>
  </si>
  <si>
    <t>Victoria ;  &gt;&gt;&gt; 5-9 years in main job ;  Persons ;</t>
  </si>
  <si>
    <t>Victoria ;  &gt;&gt;&gt; 5-9 years in main job ;  &gt; Males ;</t>
  </si>
  <si>
    <t>Victoria ;  &gt;&gt;&gt; 5-9 years in main job ;  &gt; Females ;</t>
  </si>
  <si>
    <t>A126265230X</t>
  </si>
  <si>
    <t>A126257862W</t>
  </si>
  <si>
    <t>A126272550T</t>
  </si>
  <si>
    <t>A126265206X</t>
  </si>
  <si>
    <t>A126257866F</t>
  </si>
  <si>
    <t>A126272554A</t>
  </si>
  <si>
    <t>A126265210R</t>
  </si>
  <si>
    <t>A126257910C</t>
  </si>
  <si>
    <t>A126272598C</t>
  </si>
  <si>
    <t>A126265254T</t>
  </si>
  <si>
    <t>A126254182L</t>
  </si>
  <si>
    <t>A126268870A</t>
  </si>
  <si>
    <t>A126261526L</t>
  </si>
  <si>
    <t>A126254218C</t>
  </si>
  <si>
    <t>A126268906T</t>
  </si>
  <si>
    <t>A126261562W</t>
  </si>
  <si>
    <t>A126254166L</t>
  </si>
  <si>
    <t>A126268854A</t>
  </si>
  <si>
    <t>A126261510V</t>
  </si>
  <si>
    <t>A126254222V</t>
  </si>
  <si>
    <t>A126268910J</t>
  </si>
  <si>
    <t>A126261566F</t>
  </si>
  <si>
    <t>A126254226C</t>
  </si>
  <si>
    <t>A126268914T</t>
  </si>
  <si>
    <t>A126261570W</t>
  </si>
  <si>
    <t>A126254170C</t>
  </si>
  <si>
    <t>A126268858K</t>
  </si>
  <si>
    <t>A126261514C</t>
  </si>
  <si>
    <t>A126254174L</t>
  </si>
  <si>
    <t>A126268862A</t>
  </si>
  <si>
    <t>A126261518L</t>
  </si>
  <si>
    <t>A126254198F</t>
  </si>
  <si>
    <t>A126268886V</t>
  </si>
  <si>
    <t>A126261542L</t>
  </si>
  <si>
    <t>A126254142V</t>
  </si>
  <si>
    <t>A126268830J</t>
  </si>
  <si>
    <t>A126261486F</t>
  </si>
  <si>
    <t>A126254230V</t>
  </si>
  <si>
    <t>A126268918A</t>
  </si>
  <si>
    <t>A126261574F</t>
  </si>
  <si>
    <t>A126254202K</t>
  </si>
  <si>
    <t>A126268890K</t>
  </si>
  <si>
    <t>A126261546W</t>
  </si>
  <si>
    <t>A126254234C</t>
  </si>
  <si>
    <t>A126268922T</t>
  </si>
  <si>
    <t>A126261578R</t>
  </si>
  <si>
    <t>A126254146C</t>
  </si>
  <si>
    <t>A126268834T</t>
  </si>
  <si>
    <t>A126261490W</t>
  </si>
  <si>
    <t>A126254106K</t>
  </si>
  <si>
    <t>A126268794K</t>
  </si>
  <si>
    <t>A126261450C</t>
  </si>
  <si>
    <t>A126254118V</t>
  </si>
  <si>
    <t>A126268806J</t>
  </si>
  <si>
    <t>A126261462L</t>
  </si>
  <si>
    <t>A126254178W</t>
  </si>
  <si>
    <t>A126268866K</t>
  </si>
  <si>
    <t>A126261522C</t>
  </si>
  <si>
    <t>A126254122K</t>
  </si>
  <si>
    <t>A126268810X</t>
  </si>
  <si>
    <t>A126261466W</t>
  </si>
  <si>
    <t>A126254114K</t>
  </si>
  <si>
    <t>A126268802X</t>
  </si>
  <si>
    <t>A126261458W</t>
  </si>
  <si>
    <t>A126254206V</t>
  </si>
  <si>
    <t>A126268894V</t>
  </si>
  <si>
    <t>A126261550L</t>
  </si>
  <si>
    <t>A126254210K</t>
  </si>
  <si>
    <t>A126268898C</t>
  </si>
  <si>
    <t>A126261554W</t>
  </si>
  <si>
    <t>A126254130K</t>
  </si>
  <si>
    <t>A126268818T</t>
  </si>
  <si>
    <t>A126261474W</t>
  </si>
  <si>
    <t>A126254110A</t>
  </si>
  <si>
    <t>A126268798V</t>
  </si>
  <si>
    <t>A126261454L</t>
  </si>
  <si>
    <t>A126254150V</t>
  </si>
  <si>
    <t>A126268838A</t>
  </si>
  <si>
    <t>A126261494F</t>
  </si>
  <si>
    <t>A126254126V</t>
  </si>
  <si>
    <t>A126268814J</t>
  </si>
  <si>
    <t>A126261470L</t>
  </si>
  <si>
    <t>A126254154C</t>
  </si>
  <si>
    <t>A126268842T</t>
  </si>
  <si>
    <t>A126261498R</t>
  </si>
  <si>
    <t>A126254134V</t>
  </si>
  <si>
    <t>A126268822J</t>
  </si>
  <si>
    <t>A126261478F</t>
  </si>
  <si>
    <t>A126254158L</t>
  </si>
  <si>
    <t>A126268846A</t>
  </si>
  <si>
    <t>A126261502V</t>
  </si>
  <si>
    <t>A126254186W</t>
  </si>
  <si>
    <t>A126268874K</t>
  </si>
  <si>
    <t>A126261530C</t>
  </si>
  <si>
    <t>A126254162C</t>
  </si>
  <si>
    <t>A126268850T</t>
  </si>
  <si>
    <t>A126261506C</t>
  </si>
  <si>
    <t>A126254138C</t>
  </si>
  <si>
    <t>A126268826T</t>
  </si>
  <si>
    <t>A126261482W</t>
  </si>
  <si>
    <t>A126254214V</t>
  </si>
  <si>
    <t>A126268902J</t>
  </si>
  <si>
    <t>A126261558F</t>
  </si>
  <si>
    <t>A126254190L</t>
  </si>
  <si>
    <t>A126268878V</t>
  </si>
  <si>
    <t>A126261534L</t>
  </si>
  <si>
    <t>A126254194W</t>
  </si>
  <si>
    <t>A126268882K</t>
  </si>
  <si>
    <t>A126261538W</t>
  </si>
  <si>
    <t>A126254238L</t>
  </si>
  <si>
    <t>A126268926A</t>
  </si>
  <si>
    <t>A126261582F</t>
  </si>
  <si>
    <t>A126252550V</t>
  </si>
  <si>
    <t>A126267238C</t>
  </si>
  <si>
    <t>A126259894A</t>
  </si>
  <si>
    <t>A126252586W</t>
  </si>
  <si>
    <t>A126267274L</t>
  </si>
  <si>
    <t>A126259930X</t>
  </si>
  <si>
    <t>A126252534V</t>
  </si>
  <si>
    <t>A126267222K</t>
  </si>
  <si>
    <t>A126259878A</t>
  </si>
  <si>
    <t>A126252590L</t>
  </si>
  <si>
    <t>A126267278W</t>
  </si>
  <si>
    <t>A126259934J</t>
  </si>
  <si>
    <t>A126252594W</t>
  </si>
  <si>
    <t>A126267282L</t>
  </si>
  <si>
    <t>A126259938T</t>
  </si>
  <si>
    <t>A126252538C</t>
  </si>
  <si>
    <t>A126267226V</t>
  </si>
  <si>
    <t>A126259882T</t>
  </si>
  <si>
    <t>A126252542V</t>
  </si>
  <si>
    <t>A126267230K</t>
  </si>
  <si>
    <t>A126259886A</t>
  </si>
  <si>
    <t>A126252566L</t>
  </si>
  <si>
    <t>A126267254C</t>
  </si>
  <si>
    <t>A126259910R</t>
  </si>
  <si>
    <t>A126252510A</t>
  </si>
  <si>
    <t>A126267198W</t>
  </si>
  <si>
    <t>A126259854J</t>
  </si>
  <si>
    <t>A126252598F</t>
  </si>
  <si>
    <t>A126267286W</t>
  </si>
  <si>
    <t>A126259942J</t>
  </si>
  <si>
    <t>A126252570C</t>
  </si>
  <si>
    <t>A126267258L</t>
  </si>
  <si>
    <t>A126259914X</t>
  </si>
  <si>
    <t>A126252602K</t>
  </si>
  <si>
    <t>A126267290L</t>
  </si>
  <si>
    <t>A126259946T</t>
  </si>
  <si>
    <t>A126252514K</t>
  </si>
  <si>
    <t>A126267202A</t>
  </si>
  <si>
    <t>A126259858T</t>
  </si>
  <si>
    <t>A126252474C</t>
  </si>
  <si>
    <t>A126267162V</t>
  </si>
  <si>
    <t>A126259818X</t>
  </si>
  <si>
    <t>A126252486L</t>
  </si>
  <si>
    <t>A126267174C</t>
  </si>
  <si>
    <t>A126259830R</t>
  </si>
  <si>
    <t>A126252546C</t>
  </si>
  <si>
    <t>A126267234V</t>
  </si>
  <si>
    <t>A126259890T</t>
  </si>
  <si>
    <t>A126252490C</t>
  </si>
  <si>
    <t>A126267178L</t>
  </si>
  <si>
    <t>A126259834X</t>
  </si>
  <si>
    <t>A126252482C</t>
  </si>
  <si>
    <t>A126267170V</t>
  </si>
  <si>
    <t>A126259826X</t>
  </si>
  <si>
    <t>A126252574L</t>
  </si>
  <si>
    <t>A126267262C</t>
  </si>
  <si>
    <t>A126259918J</t>
  </si>
  <si>
    <t>A126252578W</t>
  </si>
  <si>
    <t>A126267266L</t>
  </si>
  <si>
    <t>A126259922X</t>
  </si>
  <si>
    <t>A126252498W</t>
  </si>
  <si>
    <t>A126267186L</t>
  </si>
  <si>
    <t>A126259842X</t>
  </si>
  <si>
    <t>A126252478L</t>
  </si>
  <si>
    <t>A126267166C</t>
  </si>
  <si>
    <t>A126259822R</t>
  </si>
  <si>
    <t>A126252518V</t>
  </si>
  <si>
    <t>A126267206K</t>
  </si>
  <si>
    <t>A126259862J</t>
  </si>
  <si>
    <t>A126252494L</t>
  </si>
  <si>
    <t>A126267182C</t>
  </si>
  <si>
    <t>A126259838J</t>
  </si>
  <si>
    <t>A126252522K</t>
  </si>
  <si>
    <t>A126267210A</t>
  </si>
  <si>
    <t>A126259866T</t>
  </si>
  <si>
    <t>A126252502A</t>
  </si>
  <si>
    <t>A126267190C</t>
  </si>
  <si>
    <t>A126259846J</t>
  </si>
  <si>
    <t>A126252526V</t>
  </si>
  <si>
    <t>A126267214K</t>
  </si>
  <si>
    <t>A126259870J</t>
  </si>
  <si>
    <t>A126252554C</t>
  </si>
  <si>
    <t>A126267242V</t>
  </si>
  <si>
    <t>A126259898K</t>
  </si>
  <si>
    <t>A126252530K</t>
  </si>
  <si>
    <t>A126267218V</t>
  </si>
  <si>
    <t>A126259874T</t>
  </si>
  <si>
    <t>A126252506K</t>
  </si>
  <si>
    <t>A126267194L</t>
  </si>
  <si>
    <t>A126259850X</t>
  </si>
  <si>
    <t>A126252582L</t>
  </si>
  <si>
    <t>A126267270C</t>
  </si>
  <si>
    <t>A126259926J</t>
  </si>
  <si>
    <t>A126252558L</t>
  </si>
  <si>
    <t>A126267246C</t>
  </si>
  <si>
    <t>A126259902R</t>
  </si>
  <si>
    <t>A126252562C</t>
  </si>
  <si>
    <t>A126267250V</t>
  </si>
  <si>
    <t>A126259906X</t>
  </si>
  <si>
    <t>A126252606V</t>
  </si>
  <si>
    <t>A126267294W</t>
  </si>
  <si>
    <t>A126259950J</t>
  </si>
  <si>
    <t>A126252006R</t>
  </si>
  <si>
    <t>A126266694R</t>
  </si>
  <si>
    <t>A126259350C</t>
  </si>
  <si>
    <t>A126252042X</t>
  </si>
  <si>
    <t>A126266730L</t>
  </si>
  <si>
    <t>A126259386F</t>
  </si>
  <si>
    <t>A126251990F</t>
  </si>
  <si>
    <t>A126266678R</t>
  </si>
  <si>
    <t>A126259334C</t>
  </si>
  <si>
    <t>A126252046J</t>
  </si>
  <si>
    <t>A126266734W</t>
  </si>
  <si>
    <t>A126259390W</t>
  </si>
  <si>
    <t>A126252050X</t>
  </si>
  <si>
    <t>A126266738F</t>
  </si>
  <si>
    <t>A126259394F</t>
  </si>
  <si>
    <t>A126251994R</t>
  </si>
  <si>
    <t>A126266682F</t>
  </si>
  <si>
    <t>A126259338L</t>
  </si>
  <si>
    <t>A126251998X</t>
  </si>
  <si>
    <t>A126266686R</t>
  </si>
  <si>
    <t>A126259342C</t>
  </si>
  <si>
    <t>A126252022R</t>
  </si>
  <si>
    <t>A126266710C</t>
  </si>
  <si>
    <t>A126259366W</t>
  </si>
  <si>
    <t>A126251966F</t>
  </si>
  <si>
    <t>A126266654W</t>
  </si>
  <si>
    <t>A126259310K</t>
  </si>
  <si>
    <t>A126252054J</t>
  </si>
  <si>
    <t>A126266742W</t>
  </si>
  <si>
    <t>A126259398R</t>
  </si>
  <si>
    <t>A126252026X</t>
  </si>
  <si>
    <t>A126266714L</t>
  </si>
  <si>
    <t>A126259370L</t>
  </si>
  <si>
    <t>A126252058T</t>
  </si>
  <si>
    <t>A126266746F</t>
  </si>
  <si>
    <t>A126259402V</t>
  </si>
  <si>
    <t>Victoria ;  &gt;&gt;&gt; 10 years or more in main job ;  Persons ;</t>
  </si>
  <si>
    <t>Victoria ;  &gt;&gt;&gt; 10 years or more in main job ;  &gt; Males ;</t>
  </si>
  <si>
    <t>Victoria ;  &gt;&gt;&gt; 10 years or more in main job ;  &gt; Females ;</t>
  </si>
  <si>
    <t>Victoria ;  &gt;&gt;&gt;&gt; 10-19 years in main job ;  Persons ;</t>
  </si>
  <si>
    <t>Victoria ;  &gt;&gt;&gt;&gt; 10-19 years in main job ;  &gt; Males ;</t>
  </si>
  <si>
    <t>Victoria ;  &gt;&gt;&gt;&gt; 10-19 years in main job ;  &gt; Females ;</t>
  </si>
  <si>
    <t>Victoria ;  &gt;&gt;&gt;&gt; 20 years or more in main job ;  Persons ;</t>
  </si>
  <si>
    <t>Victoria ;  &gt;&gt;&gt;&gt; 20 years or more in main job ;  &gt; Males ;</t>
  </si>
  <si>
    <t>Victoria ;  &gt;&gt;&gt;&gt; 20 years or more in main job ;  &gt; Females ;</t>
  </si>
  <si>
    <t>Victoria ;  &gt; Changed jobs in last 12 months ;  Persons ;</t>
  </si>
  <si>
    <t>Victoria ;  &gt; Changed jobs in last 12 months ;  &gt; Males ;</t>
  </si>
  <si>
    <t>Victoria ;  &gt; Changed jobs in last 12 months ;  &gt; Females ;</t>
  </si>
  <si>
    <t>Victoria ;  &gt; Did not change jobs in last 12 months ;  Persons ;</t>
  </si>
  <si>
    <t>Victoria ;  &gt; Did not change jobs in last 12 months ;  &gt; Males ;</t>
  </si>
  <si>
    <t>Victoria ;  &gt; Did not change jobs in last 12 months ;  &gt; Females ;</t>
  </si>
  <si>
    <t>Victoria ;  Civilian Population aged 15 and over ;  Persons ;</t>
  </si>
  <si>
    <t>Victoria ;  Civilian Population aged 15 and over ;  &gt; Males ;</t>
  </si>
  <si>
    <t>Victoria ;  Civilian Population aged 15 and over ;  &gt; Females ;</t>
  </si>
  <si>
    <t>Victoria ;  Left, lost or worked multiple jobs last year ;  Persons ;</t>
  </si>
  <si>
    <t>Victoria ;  Left, lost or worked multiple jobs last year ;  &gt; Males ;</t>
  </si>
  <si>
    <t>Victoria ;  Left, lost or worked multiple jobs last year ;  &gt; Females ;</t>
  </si>
  <si>
    <t>Victoria ;  &gt; Employed and had more than one job last year ;  Persons ;</t>
  </si>
  <si>
    <t>Victoria ;  &gt; Employed and had more than one job last year ;  &gt; Males ;</t>
  </si>
  <si>
    <t>Victoria ;  &gt; Employed and had more than one job last year ;  &gt; Females ;</t>
  </si>
  <si>
    <t>Victoria ;  &gt;&gt; Single job holder and had more than one job last year ;  Persons ;</t>
  </si>
  <si>
    <t>Victoria ;  &gt;&gt; Single job holder and had more than one job last year ;  &gt; Males ;</t>
  </si>
  <si>
    <t>Victoria ;  &gt;&gt; Single job holder and had more than one job last year ;  &gt; Females ;</t>
  </si>
  <si>
    <t>Victoria ;  &gt;&gt; Multiple job holder and had more than one job last year ;  Persons ;</t>
  </si>
  <si>
    <t>Victoria ;  &gt;&gt; Multiple job holder and had more than one job last year ;  &gt; Males ;</t>
  </si>
  <si>
    <t>Victoria ;  &gt;&gt; Multiple job holder and had more than one job last year ;  &gt; Females ;</t>
  </si>
  <si>
    <t>Victoria ;  &gt;&gt; Underemployed and had more than one job last year ;  Persons ;</t>
  </si>
  <si>
    <t>Victoria ;  &gt;&gt; Underemployed and had more than one job last year ;  &gt; Males ;</t>
  </si>
  <si>
    <t>Victoria ;  &gt;&gt; Underemployed and had more than one job last year ;  &gt; Females ;</t>
  </si>
  <si>
    <t>Victoria ;  &gt; Unemployed and had a job last year ;  Persons ;</t>
  </si>
  <si>
    <t>Victoria ;  &gt; Unemployed and had a job last year ;  &gt; Males ;</t>
  </si>
  <si>
    <t>Victoria ;  &gt; Unemployed and had a job last year ;  &gt; Females ;</t>
  </si>
  <si>
    <t>Victoria ;  &gt; Not in the labour force and had a job last year ;  Persons ;</t>
  </si>
  <si>
    <t>Victoria ;  &gt; Not in the labour force and had a job last year ;  &gt; Males ;</t>
  </si>
  <si>
    <t>Victoria ;  &gt; Not in the labour force and had a job last year ;  &gt; Females ;</t>
  </si>
  <si>
    <t>Victoria ;  Left a job last year ;  Persons ;</t>
  </si>
  <si>
    <t>Victoria ;  Left a job last year ;  &gt; Males ;</t>
  </si>
  <si>
    <t>Victoria ;  Left a job last year ;  &gt; Females ;</t>
  </si>
  <si>
    <t>Victoria ;  &gt; Employed in a new job since left last job ;  Persons ;</t>
  </si>
  <si>
    <t>Victoria ;  &gt; Employed in a new job since left last job ;  &gt; Males ;</t>
  </si>
  <si>
    <t>Victoria ;  &gt; Employed in a new job since left last job ;  &gt; Females ;</t>
  </si>
  <si>
    <t>Victoria ;  &gt;&gt; Underemployed in a new job since left last job ;  Persons ;</t>
  </si>
  <si>
    <t>Victoria ;  &gt;&gt; Underemployed in a new job since left last job ;  &gt; Males ;</t>
  </si>
  <si>
    <t>Victoria ;  &gt;&gt; Underemployed in a new job since left last job ;  &gt; Females ;</t>
  </si>
  <si>
    <t>Victoria ;  &gt; Not employed since left last job ;  Persons ;</t>
  </si>
  <si>
    <t>Victoria ;  &gt; Not employed since left last job ;  &gt; Males ;</t>
  </si>
  <si>
    <t>Victoria ;  &gt; Not employed since left last job ;  &gt; Females ;</t>
  </si>
  <si>
    <t>Victoria ;  Lost a job last year ;  Persons ;</t>
  </si>
  <si>
    <t>Victoria ;  Lost a job last year ;  &gt; Males ;</t>
  </si>
  <si>
    <t>Victoria ;  Lost a job last year ;  &gt; Females ;</t>
  </si>
  <si>
    <t>Victoria ;  &gt; Retrenched last year ;  Persons ;</t>
  </si>
  <si>
    <t>Victoria ;  &gt; Retrenched last year ;  &gt; Males ;</t>
  </si>
  <si>
    <t>Victoria ;  &gt; Retrenched last year ;  &gt; Females ;</t>
  </si>
  <si>
    <t>Victoria ;  &gt; Employed in a new job since lost last job ;  Persons ;</t>
  </si>
  <si>
    <t>Victoria ;  &gt; Employed in a new job since lost last job ;  &gt; Males ;</t>
  </si>
  <si>
    <t>Victoria ;  &gt; Employed in a new job since lost last job ;  &gt; Females ;</t>
  </si>
  <si>
    <t>Victoria ;  &gt;&gt; Underemployed in a new job since lost last job ;  Persons ;</t>
  </si>
  <si>
    <t>Victoria ;  &gt;&gt; Underemployed in a new job since lost last job ;  &gt; Males ;</t>
  </si>
  <si>
    <t>Victoria ;  &gt;&gt; Underemployed in a new job since lost last job ;  &gt; Females ;</t>
  </si>
  <si>
    <t>Victoria ;  &gt; Not employed since lost last job ;  Persons ;</t>
  </si>
  <si>
    <t>Victoria ;  &gt; Not employed since lost last job ;  &gt; Males ;</t>
  </si>
  <si>
    <t>Victoria ;  &gt; Not employed since lost last job ;  &gt; Females ;</t>
  </si>
  <si>
    <t>Queensland ;  Employed total ;  Persons ;</t>
  </si>
  <si>
    <t>Queensland ;  Employed total ;  &gt; Males ;</t>
  </si>
  <si>
    <t>Queensland ;  Employed total ;  &gt; Females ;</t>
  </si>
  <si>
    <t>Queensland ;  &gt; Less than 1 year in main job ;  Persons ;</t>
  </si>
  <si>
    <t>Queensland ;  &gt; Less than 1 year in main job ;  &gt; Males ;</t>
  </si>
  <si>
    <t>Queensland ;  &gt; Less than 1 year in main job ;  &gt; Females ;</t>
  </si>
  <si>
    <t>Queensland ;  &gt;&gt; Less than 3 months in main job ;  Persons ;</t>
  </si>
  <si>
    <t>Queensland ;  &gt;&gt; Less than 3 months in main job ;  &gt; Males ;</t>
  </si>
  <si>
    <t>Queensland ;  &gt;&gt; Less than 3 months in main job ;  &gt; Females ;</t>
  </si>
  <si>
    <t>Queensland ;  &gt;&gt; 3-5 months in main job ;  Persons ;</t>
  </si>
  <si>
    <t>Queensland ;  &gt;&gt; 3-5 months in main job ;  &gt; Males ;</t>
  </si>
  <si>
    <t>Queensland ;  &gt;&gt; 3-5 months in main job ;  &gt; Females ;</t>
  </si>
  <si>
    <t>Queensland ;  &gt;&gt; 6-11 months in main job ;  Persons ;</t>
  </si>
  <si>
    <t>Queensland ;  &gt;&gt; 6-11 months in main job ;  &gt; Males ;</t>
  </si>
  <si>
    <t>Queensland ;  &gt;&gt; 6-11 months in main job ;  &gt; Females ;</t>
  </si>
  <si>
    <t>Queensland ;  &gt; 1 year or more in main job ;  Persons ;</t>
  </si>
  <si>
    <t>Queensland ;  &gt; 1 year or more in main job ;  &gt; Males ;</t>
  </si>
  <si>
    <t>Queensland ;  &gt; 1 year or more in main job ;  &gt; Females ;</t>
  </si>
  <si>
    <t>Queensland ;  &gt;&gt; 1-4 years in main job ;  Persons ;</t>
  </si>
  <si>
    <t>Queensland ;  &gt;&gt; 1-4 years in main job ;  &gt; Males ;</t>
  </si>
  <si>
    <t>Queensland ;  &gt;&gt; 1-4 years in main job ;  &gt; Females ;</t>
  </si>
  <si>
    <t>Queensland ;  &gt;&gt;&gt; 1 year in main job ;  Persons ;</t>
  </si>
  <si>
    <t>Queensland ;  &gt;&gt;&gt; 1 year in main job ;  &gt; Males ;</t>
  </si>
  <si>
    <t>Queensland ;  &gt;&gt;&gt; 1 year in main job ;  &gt; Females ;</t>
  </si>
  <si>
    <t>Queensland ;  &gt;&gt;&gt; 2 years in main job ;  Persons ;</t>
  </si>
  <si>
    <t>Queensland ;  &gt;&gt;&gt; 2 years in main job ;  &gt; Males ;</t>
  </si>
  <si>
    <t>Queensland ;  &gt;&gt;&gt; 2 years in main job ;  &gt; Females ;</t>
  </si>
  <si>
    <t>Queensland ;  &gt;&gt;&gt; 3-4 years in main job ;  Persons ;</t>
  </si>
  <si>
    <t>Queensland ;  &gt;&gt;&gt; 3-4 years in main job ;  &gt; Males ;</t>
  </si>
  <si>
    <t>Queensland ;  &gt;&gt;&gt; 3-4 years in main job ;  &gt; Females ;</t>
  </si>
  <si>
    <t>Queensland ;  &gt;&gt; 5 years or more in main job ;  Persons ;</t>
  </si>
  <si>
    <t>Queensland ;  &gt;&gt; 5 years or more in main job ;  &gt; Males ;</t>
  </si>
  <si>
    <t>Queensland ;  &gt;&gt; 5 years or more in main job ;  &gt; Females ;</t>
  </si>
  <si>
    <t>Queensland ;  &gt;&gt;&gt; 5-9 years in main job ;  Persons ;</t>
  </si>
  <si>
    <t>Queensland ;  &gt;&gt;&gt; 5-9 years in main job ;  &gt; Males ;</t>
  </si>
  <si>
    <t>Queensland ;  &gt;&gt;&gt; 5-9 years in main job ;  &gt; Females ;</t>
  </si>
  <si>
    <t>Queensland ;  &gt;&gt;&gt; 10 years or more in main job ;  Persons ;</t>
  </si>
  <si>
    <t>Queensland ;  &gt;&gt;&gt; 10 years or more in main job ;  &gt; Males ;</t>
  </si>
  <si>
    <t>Queensland ;  &gt;&gt;&gt; 10 years or more in main job ;  &gt; Females ;</t>
  </si>
  <si>
    <t>Queensland ;  &gt;&gt;&gt;&gt; 10-19 years in main job ;  Persons ;</t>
  </si>
  <si>
    <t>Queensland ;  &gt;&gt;&gt;&gt; 10-19 years in main job ;  &gt; Males ;</t>
  </si>
  <si>
    <t>Queensland ;  &gt;&gt;&gt;&gt; 10-19 years in main job ;  &gt; Females ;</t>
  </si>
  <si>
    <t>Queensland ;  &gt;&gt;&gt;&gt; 20 years or more in main job ;  Persons ;</t>
  </si>
  <si>
    <t>Queensland ;  &gt;&gt;&gt;&gt; 20 years or more in main job ;  &gt; Males ;</t>
  </si>
  <si>
    <t>Queensland ;  &gt;&gt;&gt;&gt; 20 years or more in main job ;  &gt; Females ;</t>
  </si>
  <si>
    <t>Queensland ;  &gt; Changed jobs in last 12 months ;  Persons ;</t>
  </si>
  <si>
    <t>Queensland ;  &gt; Changed jobs in last 12 months ;  &gt; Males ;</t>
  </si>
  <si>
    <t>Queensland ;  &gt; Changed jobs in last 12 months ;  &gt; Females ;</t>
  </si>
  <si>
    <t>Queensland ;  &gt; Did not change jobs in last 12 months ;  Persons ;</t>
  </si>
  <si>
    <t>Queensland ;  &gt; Did not change jobs in last 12 months ;  &gt; Males ;</t>
  </si>
  <si>
    <t>Queensland ;  &gt; Did not change jobs in last 12 months ;  &gt; Females ;</t>
  </si>
  <si>
    <t>Queensland ;  Civilian Population aged 15 and over ;  Persons ;</t>
  </si>
  <si>
    <t>Queensland ;  Civilian Population aged 15 and over ;  &gt; Males ;</t>
  </si>
  <si>
    <t>Queensland ;  Civilian Population aged 15 and over ;  &gt; Females ;</t>
  </si>
  <si>
    <t>Queensland ;  Left, lost or worked multiple jobs last year ;  Persons ;</t>
  </si>
  <si>
    <t>Queensland ;  Left, lost or worked multiple jobs last year ;  &gt; Males ;</t>
  </si>
  <si>
    <t>Queensland ;  Left, lost or worked multiple jobs last year ;  &gt; Females ;</t>
  </si>
  <si>
    <t>Queensland ;  &gt; Employed and had more than one job last year ;  Persons ;</t>
  </si>
  <si>
    <t>Queensland ;  &gt; Employed and had more than one job last year ;  &gt; Males ;</t>
  </si>
  <si>
    <t>Queensland ;  &gt; Employed and had more than one job last year ;  &gt; Females ;</t>
  </si>
  <si>
    <t>Queensland ;  &gt;&gt; Single job holder and had more than one job last year ;  Persons ;</t>
  </si>
  <si>
    <t>Queensland ;  &gt;&gt; Single job holder and had more than one job last year ;  &gt; Males ;</t>
  </si>
  <si>
    <t>Queensland ;  &gt;&gt; Single job holder and had more than one job last year ;  &gt; Females ;</t>
  </si>
  <si>
    <t>Queensland ;  &gt;&gt; Multiple job holder and had more than one job last year ;  Persons ;</t>
  </si>
  <si>
    <t>Queensland ;  &gt;&gt; Multiple job holder and had more than one job last year ;  &gt; Males ;</t>
  </si>
  <si>
    <t>Queensland ;  &gt;&gt; Multiple job holder and had more than one job last year ;  &gt; Females ;</t>
  </si>
  <si>
    <t>Queensland ;  &gt;&gt; Underemployed and had more than one job last year ;  Persons ;</t>
  </si>
  <si>
    <t>Queensland ;  &gt;&gt; Underemployed and had more than one job last year ;  &gt; Males ;</t>
  </si>
  <si>
    <t>Queensland ;  &gt;&gt; Underemployed and had more than one job last year ;  &gt; Females ;</t>
  </si>
  <si>
    <t>Queensland ;  &gt; Unemployed and had a job last year ;  Persons ;</t>
  </si>
  <si>
    <t>Queensland ;  &gt; Unemployed and had a job last year ;  &gt; Males ;</t>
  </si>
  <si>
    <t>Queensland ;  &gt; Unemployed and had a job last year ;  &gt; Females ;</t>
  </si>
  <si>
    <t>Queensland ;  &gt; Not in the labour force and had a job last year ;  Persons ;</t>
  </si>
  <si>
    <t>Queensland ;  &gt; Not in the labour force and had a job last year ;  &gt; Males ;</t>
  </si>
  <si>
    <t>Queensland ;  &gt; Not in the labour force and had a job last year ;  &gt; Females ;</t>
  </si>
  <si>
    <t>Queensland ;  Left a job last year ;  Persons ;</t>
  </si>
  <si>
    <t>Queensland ;  Left a job last year ;  &gt; Males ;</t>
  </si>
  <si>
    <t>Queensland ;  Left a job last year ;  &gt; Females ;</t>
  </si>
  <si>
    <t>Queensland ;  &gt; Employed in a new job since left last job ;  Persons ;</t>
  </si>
  <si>
    <t>Queensland ;  &gt; Employed in a new job since left last job ;  &gt; Males ;</t>
  </si>
  <si>
    <t>Queensland ;  &gt; Employed in a new job since left last job ;  &gt; Females ;</t>
  </si>
  <si>
    <t>Queensland ;  &gt;&gt; Underemployed in a new job since left last job ;  Persons ;</t>
  </si>
  <si>
    <t>Queensland ;  &gt;&gt; Underemployed in a new job since left last job ;  &gt; Males ;</t>
  </si>
  <si>
    <t>Queensland ;  &gt;&gt; Underemployed in a new job since left last job ;  &gt; Females ;</t>
  </si>
  <si>
    <t>Queensland ;  &gt; Not employed since left last job ;  Persons ;</t>
  </si>
  <si>
    <t>Queensland ;  &gt; Not employed since left last job ;  &gt; Males ;</t>
  </si>
  <si>
    <t>Queensland ;  &gt; Not employed since left last job ;  &gt; Females ;</t>
  </si>
  <si>
    <t>Queensland ;  Lost a job last year ;  Persons ;</t>
  </si>
  <si>
    <t>Queensland ;  Lost a job last year ;  &gt; Males ;</t>
  </si>
  <si>
    <t>Queensland ;  Lost a job last year ;  &gt; Females ;</t>
  </si>
  <si>
    <t>Queensland ;  &gt; Retrenched last year ;  Persons ;</t>
  </si>
  <si>
    <t>Queensland ;  &gt; Retrenched last year ;  &gt; Males ;</t>
  </si>
  <si>
    <t>Queensland ;  &gt; Retrenched last year ;  &gt; Females ;</t>
  </si>
  <si>
    <t>Queensland ;  &gt; Employed in a new job since lost last job ;  Persons ;</t>
  </si>
  <si>
    <t>Queensland ;  &gt; Employed in a new job since lost last job ;  &gt; Males ;</t>
  </si>
  <si>
    <t>Queensland ;  &gt; Employed in a new job since lost last job ;  &gt; Females ;</t>
  </si>
  <si>
    <t>Queensland ;  &gt;&gt; Underemployed in a new job since lost last job ;  Persons ;</t>
  </si>
  <si>
    <t>Queensland ;  &gt;&gt; Underemployed in a new job since lost last job ;  &gt; Males ;</t>
  </si>
  <si>
    <t>Queensland ;  &gt;&gt; Underemployed in a new job since lost last job ;  &gt; Females ;</t>
  </si>
  <si>
    <t>Queensland ;  &gt; Not employed since lost last job ;  Persons ;</t>
  </si>
  <si>
    <t>Queensland ;  &gt; Not employed since lost last job ;  &gt; Males ;</t>
  </si>
  <si>
    <t>Queensland ;  &gt; Not employed since lost last job ;  &gt; Females ;</t>
  </si>
  <si>
    <t>South Australia ;  Employed total ;  Persons ;</t>
  </si>
  <si>
    <t>South Australia ;  Employed total ;  &gt; Males ;</t>
  </si>
  <si>
    <t>South Australia ;  Employed total ;  &gt; Females ;</t>
  </si>
  <si>
    <t>South Australia ;  &gt; Less than 1 year in main job ;  Persons ;</t>
  </si>
  <si>
    <t>South Australia ;  &gt; Less than 1 year in main job ;  &gt; Males ;</t>
  </si>
  <si>
    <t>South Australia ;  &gt; Less than 1 year in main job ;  &gt; Females ;</t>
  </si>
  <si>
    <t>South Australia ;  &gt;&gt; Less than 3 months in main job ;  Persons ;</t>
  </si>
  <si>
    <t>South Australia ;  &gt;&gt; Less than 3 months in main job ;  &gt; Males ;</t>
  </si>
  <si>
    <t>South Australia ;  &gt;&gt; Less than 3 months in main job ;  &gt; Females ;</t>
  </si>
  <si>
    <t>South Australia ;  &gt;&gt; 3-5 months in main job ;  Persons ;</t>
  </si>
  <si>
    <t>South Australia ;  &gt;&gt; 3-5 months in main job ;  &gt; Males ;</t>
  </si>
  <si>
    <t>South Australia ;  &gt;&gt; 3-5 months in main job ;  &gt; Females ;</t>
  </si>
  <si>
    <t>South Australia ;  &gt;&gt; 6-11 months in main job ;  Persons ;</t>
  </si>
  <si>
    <t>South Australia ;  &gt;&gt; 6-11 months in main job ;  &gt; Males ;</t>
  </si>
  <si>
    <t>South Australia ;  &gt;&gt; 6-11 months in main job ;  &gt; Females ;</t>
  </si>
  <si>
    <t>South Australia ;  &gt; 1 year or more in main job ;  Persons ;</t>
  </si>
  <si>
    <t>South Australia ;  &gt; 1 year or more in main job ;  &gt; Males ;</t>
  </si>
  <si>
    <t>South Australia ;  &gt; 1 year or more in main job ;  &gt; Females ;</t>
  </si>
  <si>
    <t>South Australia ;  &gt;&gt; 1-4 years in main job ;  Persons ;</t>
  </si>
  <si>
    <t>South Australia ;  &gt;&gt; 1-4 years in main job ;  &gt; Males ;</t>
  </si>
  <si>
    <t>South Australia ;  &gt;&gt; 1-4 years in main job ;  &gt; Females ;</t>
  </si>
  <si>
    <t>South Australia ;  &gt;&gt;&gt; 1 year in main job ;  Persons ;</t>
  </si>
  <si>
    <t>South Australia ;  &gt;&gt;&gt; 1 year in main job ;  &gt; Males ;</t>
  </si>
  <si>
    <t>South Australia ;  &gt;&gt;&gt; 1 year in main job ;  &gt; Females ;</t>
  </si>
  <si>
    <t>South Australia ;  &gt;&gt;&gt; 2 years in main job ;  Persons ;</t>
  </si>
  <si>
    <t>South Australia ;  &gt;&gt;&gt; 2 years in main job ;  &gt; Males ;</t>
  </si>
  <si>
    <t>South Australia ;  &gt;&gt;&gt; 2 years in main job ;  &gt; Females ;</t>
  </si>
  <si>
    <t>South Australia ;  &gt;&gt;&gt; 3-4 years in main job ;  Persons ;</t>
  </si>
  <si>
    <t>South Australia ;  &gt;&gt;&gt; 3-4 years in main job ;  &gt; Males ;</t>
  </si>
  <si>
    <t>South Australia ;  &gt;&gt;&gt; 3-4 years in main job ;  &gt; Females ;</t>
  </si>
  <si>
    <t>South Australia ;  &gt;&gt; 5 years or more in main job ;  Persons ;</t>
  </si>
  <si>
    <t>South Australia ;  &gt;&gt; 5 years or more in main job ;  &gt; Males ;</t>
  </si>
  <si>
    <t>South Australia ;  &gt;&gt; 5 years or more in main job ;  &gt; Females ;</t>
  </si>
  <si>
    <t>South Australia ;  &gt;&gt;&gt; 5-9 years in main job ;  Persons ;</t>
  </si>
  <si>
    <t>South Australia ;  &gt;&gt;&gt; 5-9 years in main job ;  &gt; Males ;</t>
  </si>
  <si>
    <t>South Australia ;  &gt;&gt;&gt; 5-9 years in main job ;  &gt; Females ;</t>
  </si>
  <si>
    <t>South Australia ;  &gt;&gt;&gt; 10 years or more in main job ;  Persons ;</t>
  </si>
  <si>
    <t>South Australia ;  &gt;&gt;&gt; 10 years or more in main job ;  &gt; Males ;</t>
  </si>
  <si>
    <t>South Australia ;  &gt;&gt;&gt; 10 years or more in main job ;  &gt; Females ;</t>
  </si>
  <si>
    <t>South Australia ;  &gt;&gt;&gt;&gt; 10-19 years in main job ;  Persons ;</t>
  </si>
  <si>
    <t>South Australia ;  &gt;&gt;&gt;&gt; 10-19 years in main job ;  &gt; Males ;</t>
  </si>
  <si>
    <t>South Australia ;  &gt;&gt;&gt;&gt; 10-19 years in main job ;  &gt; Females ;</t>
  </si>
  <si>
    <t>South Australia ;  &gt;&gt;&gt;&gt; 20 years or more in main job ;  Persons ;</t>
  </si>
  <si>
    <t>South Australia ;  &gt;&gt;&gt;&gt; 20 years or more in main job ;  &gt; Males ;</t>
  </si>
  <si>
    <t>South Australia ;  &gt;&gt;&gt;&gt; 20 years or more in main job ;  &gt; Females ;</t>
  </si>
  <si>
    <t>South Australia ;  &gt; Changed jobs in last 12 months ;  Persons ;</t>
  </si>
  <si>
    <t>South Australia ;  &gt; Changed jobs in last 12 months ;  &gt; Males ;</t>
  </si>
  <si>
    <t>South Australia ;  &gt; Changed jobs in last 12 months ;  &gt; Females ;</t>
  </si>
  <si>
    <t>South Australia ;  &gt; Did not change jobs in last 12 months ;  Persons ;</t>
  </si>
  <si>
    <t>South Australia ;  &gt; Did not change jobs in last 12 months ;  &gt; Males ;</t>
  </si>
  <si>
    <t>South Australia ;  &gt; Did not change jobs in last 12 months ;  &gt; Females ;</t>
  </si>
  <si>
    <t>South Australia ;  Civilian Population aged 15 and over ;  Persons ;</t>
  </si>
  <si>
    <t>South Australia ;  Civilian Population aged 15 and over ;  &gt; Males ;</t>
  </si>
  <si>
    <t>South Australia ;  Civilian Population aged 15 and over ;  &gt; Females ;</t>
  </si>
  <si>
    <t>South Australia ;  Left, lost or worked multiple jobs last year ;  Persons ;</t>
  </si>
  <si>
    <t>South Australia ;  Left, lost or worked multiple jobs last year ;  &gt; Males ;</t>
  </si>
  <si>
    <t>South Australia ;  Left, lost or worked multiple jobs last year ;  &gt; Females ;</t>
  </si>
  <si>
    <t>South Australia ;  &gt; Employed and had more than one job last year ;  Persons ;</t>
  </si>
  <si>
    <t>South Australia ;  &gt; Employed and had more than one job last year ;  &gt; Males ;</t>
  </si>
  <si>
    <t>South Australia ;  &gt; Employed and had more than one job last year ;  &gt; Females ;</t>
  </si>
  <si>
    <t>South Australia ;  &gt;&gt; Single job holder and had more than one job last year ;  Persons ;</t>
  </si>
  <si>
    <t>South Australia ;  &gt;&gt; Single job holder and had more than one job last year ;  &gt; Males ;</t>
  </si>
  <si>
    <t>South Australia ;  &gt;&gt; Single job holder and had more than one job last year ;  &gt; Females ;</t>
  </si>
  <si>
    <t>South Australia ;  &gt;&gt; Multiple job holder and had more than one job last year ;  Persons ;</t>
  </si>
  <si>
    <t>South Australia ;  &gt;&gt; Multiple job holder and had more than one job last year ;  &gt; Males ;</t>
  </si>
  <si>
    <t>South Australia ;  &gt;&gt; Multiple job holder and had more than one job last year ;  &gt; Females ;</t>
  </si>
  <si>
    <t>South Australia ;  &gt;&gt; Underemployed and had more than one job last year ;  Persons ;</t>
  </si>
  <si>
    <t>South Australia ;  &gt;&gt; Underemployed and had more than one job last year ;  &gt; Males ;</t>
  </si>
  <si>
    <t>South Australia ;  &gt;&gt; Underemployed and had more than one job last year ;  &gt; Females ;</t>
  </si>
  <si>
    <t>South Australia ;  &gt; Unemployed and had a job last year ;  Persons ;</t>
  </si>
  <si>
    <t>South Australia ;  &gt; Unemployed and had a job last year ;  &gt; Males ;</t>
  </si>
  <si>
    <t>South Australia ;  &gt; Unemployed and had a job last year ;  &gt; Females ;</t>
  </si>
  <si>
    <t>South Australia ;  &gt; Not in the labour force and had a job last year ;  Persons ;</t>
  </si>
  <si>
    <t>South Australia ;  &gt; Not in the labour force and had a job last year ;  &gt; Males ;</t>
  </si>
  <si>
    <t>South Australia ;  &gt; Not in the labour force and had a job last year ;  &gt; Females ;</t>
  </si>
  <si>
    <t>South Australia ;  Left a job last year ;  Persons ;</t>
  </si>
  <si>
    <t>South Australia ;  Left a job last year ;  &gt; Males ;</t>
  </si>
  <si>
    <t>South Australia ;  Left a job last year ;  &gt; Females ;</t>
  </si>
  <si>
    <t>South Australia ;  &gt; Employed in a new job since left last job ;  Persons ;</t>
  </si>
  <si>
    <t>South Australia ;  &gt; Employed in a new job since left last job ;  &gt; Males ;</t>
  </si>
  <si>
    <t>South Australia ;  &gt; Employed in a new job since left last job ;  &gt; Females ;</t>
  </si>
  <si>
    <t>South Australia ;  &gt;&gt; Underemployed in a new job since left last job ;  Persons ;</t>
  </si>
  <si>
    <t>A126251970W</t>
  </si>
  <si>
    <t>A126266658F</t>
  </si>
  <si>
    <t>A126259314V</t>
  </si>
  <si>
    <t>A126251930C</t>
  </si>
  <si>
    <t>A126266618L</t>
  </si>
  <si>
    <t>A126259274L</t>
  </si>
  <si>
    <t>A126251942L</t>
  </si>
  <si>
    <t>A126266630C</t>
  </si>
  <si>
    <t>A126259286W</t>
  </si>
  <si>
    <t>A126252002F</t>
  </si>
  <si>
    <t>A126266690F</t>
  </si>
  <si>
    <t>A126259346L</t>
  </si>
  <si>
    <t>A126251946W</t>
  </si>
  <si>
    <t>A126266634L</t>
  </si>
  <si>
    <t>A126259290L</t>
  </si>
  <si>
    <t>A126251938W</t>
  </si>
  <si>
    <t>A126266626L</t>
  </si>
  <si>
    <t>A126259282L</t>
  </si>
  <si>
    <t>A126252030R</t>
  </si>
  <si>
    <t>A126266718W</t>
  </si>
  <si>
    <t>A126259374W</t>
  </si>
  <si>
    <t>A126252034X</t>
  </si>
  <si>
    <t>A126266722L</t>
  </si>
  <si>
    <t>A126259378F</t>
  </si>
  <si>
    <t>A126251954W</t>
  </si>
  <si>
    <t>A126266642L</t>
  </si>
  <si>
    <t>A126259298F</t>
  </si>
  <si>
    <t>A126251934L</t>
  </si>
  <si>
    <t>A126266622C</t>
  </si>
  <si>
    <t>A126259278W</t>
  </si>
  <si>
    <t>A126251974F</t>
  </si>
  <si>
    <t>A126266662W</t>
  </si>
  <si>
    <t>A126259318C</t>
  </si>
  <si>
    <t>A126251950L</t>
  </si>
  <si>
    <t>A126266638W</t>
  </si>
  <si>
    <t>A126259294W</t>
  </si>
  <si>
    <t>A126251978R</t>
  </si>
  <si>
    <t>A126266666F</t>
  </si>
  <si>
    <t>A126259322V</t>
  </si>
  <si>
    <t>A126251958F</t>
  </si>
  <si>
    <t>A126266646W</t>
  </si>
  <si>
    <t>A126259302K</t>
  </si>
  <si>
    <t>A126251982F</t>
  </si>
  <si>
    <t>A126266670W</t>
  </si>
  <si>
    <t>A126259326C</t>
  </si>
  <si>
    <t>A126252010F</t>
  </si>
  <si>
    <t>A126266698X</t>
  </si>
  <si>
    <t>A126259354L</t>
  </si>
  <si>
    <t>A126251986R</t>
  </si>
  <si>
    <t>A126266674F</t>
  </si>
  <si>
    <t>A126259330V</t>
  </si>
  <si>
    <t>A126251962W</t>
  </si>
  <si>
    <t>A126266650L</t>
  </si>
  <si>
    <t>A126259306V</t>
  </si>
  <si>
    <t>A126252038J</t>
  </si>
  <si>
    <t>A126266726W</t>
  </si>
  <si>
    <t>A126259382W</t>
  </si>
  <si>
    <t>A126252014R</t>
  </si>
  <si>
    <t>A126266702C</t>
  </si>
  <si>
    <t>A126259358W</t>
  </si>
  <si>
    <t>A126252018X</t>
  </si>
  <si>
    <t>A126266706L</t>
  </si>
  <si>
    <t>A126259362L</t>
  </si>
  <si>
    <t>A126252062J</t>
  </si>
  <si>
    <t>A126266750W</t>
  </si>
  <si>
    <t>A126259406C</t>
  </si>
  <si>
    <t>A126252686F</t>
  </si>
  <si>
    <t>A126267374W</t>
  </si>
  <si>
    <t>A126260030R</t>
  </si>
  <si>
    <t>A126252722C</t>
  </si>
  <si>
    <t>A126267410V</t>
  </si>
  <si>
    <t>A126260066T</t>
  </si>
  <si>
    <t>A126252670L</t>
  </si>
  <si>
    <t>A126267358W</t>
  </si>
  <si>
    <t>A126260014R</t>
  </si>
  <si>
    <t>A126252726L</t>
  </si>
  <si>
    <t>A126267414C</t>
  </si>
  <si>
    <t>A126260070J</t>
  </si>
  <si>
    <t>A126252730C</t>
  </si>
  <si>
    <t>A126267418L</t>
  </si>
  <si>
    <t>A126260074T</t>
  </si>
  <si>
    <t>A126252674W</t>
  </si>
  <si>
    <t>A126267362L</t>
  </si>
  <si>
    <t>A126260018X</t>
  </si>
  <si>
    <t>A126252678F</t>
  </si>
  <si>
    <t>A126267366W</t>
  </si>
  <si>
    <t>A126260022R</t>
  </si>
  <si>
    <t>A126252702V</t>
  </si>
  <si>
    <t>A126267390W</t>
  </si>
  <si>
    <t>A126260046J</t>
  </si>
  <si>
    <t>A126252646L</t>
  </si>
  <si>
    <t>A126267334C</t>
  </si>
  <si>
    <t>A126259990A</t>
  </si>
  <si>
    <t>A126252734L</t>
  </si>
  <si>
    <t>A126267422C</t>
  </si>
  <si>
    <t>A126260078A</t>
  </si>
  <si>
    <t>A126252706C</t>
  </si>
  <si>
    <t>A126267394F</t>
  </si>
  <si>
    <t>A126260050X</t>
  </si>
  <si>
    <t>A126252738W</t>
  </si>
  <si>
    <t>A126267426L</t>
  </si>
  <si>
    <t>A126260082T</t>
  </si>
  <si>
    <t>A126252650C</t>
  </si>
  <si>
    <t>A126267338L</t>
  </si>
  <si>
    <t>A126259994K</t>
  </si>
  <si>
    <t>A126252610K</t>
  </si>
  <si>
    <t>A126267298F</t>
  </si>
  <si>
    <t>A126259954T</t>
  </si>
  <si>
    <t>A126252622V</t>
  </si>
  <si>
    <t>A126267310K</t>
  </si>
  <si>
    <t>A126259966A</t>
  </si>
  <si>
    <t>A126252682W</t>
  </si>
  <si>
    <t>A126267370L</t>
  </si>
  <si>
    <t>A126260026X</t>
  </si>
  <si>
    <t>A126252626C</t>
  </si>
  <si>
    <t>A126267314V</t>
  </si>
  <si>
    <t>A126259970T</t>
  </si>
  <si>
    <t>A126252618C</t>
  </si>
  <si>
    <t>A126267306V</t>
  </si>
  <si>
    <t>A126259962T</t>
  </si>
  <si>
    <t>A126252710V</t>
  </si>
  <si>
    <t>A126267398R</t>
  </si>
  <si>
    <t>A126260054J</t>
  </si>
  <si>
    <t>A126252714C</t>
  </si>
  <si>
    <t>A126267402V</t>
  </si>
  <si>
    <t>A126260058T</t>
  </si>
  <si>
    <t>A126252634C</t>
  </si>
  <si>
    <t>A126267322V</t>
  </si>
  <si>
    <t>A126259978K</t>
  </si>
  <si>
    <t>A126252614V</t>
  </si>
  <si>
    <t>A126267302K</t>
  </si>
  <si>
    <t>A126259958A</t>
  </si>
  <si>
    <t>A126252654L</t>
  </si>
  <si>
    <t>A126267342C</t>
  </si>
  <si>
    <t>A126259998V</t>
  </si>
  <si>
    <t>A126252630V</t>
  </si>
  <si>
    <t>A126267318C</t>
  </si>
  <si>
    <t>A126259974A</t>
  </si>
  <si>
    <t>A126252658W</t>
  </si>
  <si>
    <t>A126267346L</t>
  </si>
  <si>
    <t>A126260002F</t>
  </si>
  <si>
    <t>A126252638L</t>
  </si>
  <si>
    <t>A126267326C</t>
  </si>
  <si>
    <t>A126259982A</t>
  </si>
  <si>
    <t>A126252662L</t>
  </si>
  <si>
    <t>A126267350C</t>
  </si>
  <si>
    <t>A126260006R</t>
  </si>
  <si>
    <t>A126252690W</t>
  </si>
  <si>
    <t>A126267378F</t>
  </si>
  <si>
    <t>A126260034X</t>
  </si>
  <si>
    <t>A126252666W</t>
  </si>
  <si>
    <t>A126267354L</t>
  </si>
  <si>
    <t>A126260010F</t>
  </si>
  <si>
    <t>A126252642C</t>
  </si>
  <si>
    <t>A126267330V</t>
  </si>
  <si>
    <t>A126259986K</t>
  </si>
  <si>
    <t>A126252718L</t>
  </si>
  <si>
    <t>A126267406C</t>
  </si>
  <si>
    <t>A126260062J</t>
  </si>
  <si>
    <t>A126252694F</t>
  </si>
  <si>
    <t>A126267382W</t>
  </si>
  <si>
    <t>A126260038J</t>
  </si>
  <si>
    <t>A126252698R</t>
  </si>
  <si>
    <t>A126267386F</t>
  </si>
  <si>
    <t>A126260042X</t>
  </si>
  <si>
    <t>A126252742L</t>
  </si>
  <si>
    <t>A126267430C</t>
  </si>
  <si>
    <t>A126260086A</t>
  </si>
  <si>
    <t>A126252822L</t>
  </si>
  <si>
    <t>A126267510C</t>
  </si>
  <si>
    <t>A126260166A</t>
  </si>
  <si>
    <t>A126252858R</t>
  </si>
  <si>
    <t>A126267546F</t>
  </si>
  <si>
    <t>A126260202X</t>
  </si>
  <si>
    <t>A126252806L</t>
  </si>
  <si>
    <t>A126267494R</t>
  </si>
  <si>
    <t>A126260150J</t>
  </si>
  <si>
    <t>A126252862F</t>
  </si>
  <si>
    <t>A126267550W</t>
  </si>
  <si>
    <t>A126260206J</t>
  </si>
  <si>
    <t>A126252866R</t>
  </si>
  <si>
    <t>A126267554F</t>
  </si>
  <si>
    <t>A126260210X</t>
  </si>
  <si>
    <t>A126252810C</t>
  </si>
  <si>
    <t>A126267498X</t>
  </si>
  <si>
    <t>A126260154T</t>
  </si>
  <si>
    <t>A126252814L</t>
  </si>
  <si>
    <t>A126267502C</t>
  </si>
  <si>
    <t>A126260158A</t>
  </si>
  <si>
    <t>A126252838F</t>
  </si>
  <si>
    <t>A126267526W</t>
  </si>
  <si>
    <t>A126260182A</t>
  </si>
  <si>
    <t>A126252782F</t>
  </si>
  <si>
    <t>A126267470W</t>
  </si>
  <si>
    <t>A126260126J</t>
  </si>
  <si>
    <t>A126252870F</t>
  </si>
  <si>
    <t>A126267558R</t>
  </si>
  <si>
    <t>A126260214J</t>
  </si>
  <si>
    <t>A126252842W</t>
  </si>
  <si>
    <t>A126267530L</t>
  </si>
  <si>
    <t>A126260186K</t>
  </si>
  <si>
    <t>A126252874R</t>
  </si>
  <si>
    <t>A126267562F</t>
  </si>
  <si>
    <t>A126260218T</t>
  </si>
  <si>
    <t>A126252786R</t>
  </si>
  <si>
    <t>A126267474F</t>
  </si>
  <si>
    <t>A126260130X</t>
  </si>
  <si>
    <t>A126252746W</t>
  </si>
  <si>
    <t>A126267434L</t>
  </si>
  <si>
    <t>A126260090T</t>
  </si>
  <si>
    <t>A126252758F</t>
  </si>
  <si>
    <t>A126267446W</t>
  </si>
  <si>
    <t>A126260102R</t>
  </si>
  <si>
    <t>A126252818W</t>
  </si>
  <si>
    <t>A126267506L</t>
  </si>
  <si>
    <t>A126260162T</t>
  </si>
  <si>
    <t>A126252762W</t>
  </si>
  <si>
    <t>A126267450L</t>
  </si>
  <si>
    <t>A126260106X</t>
  </si>
  <si>
    <t>A126252754W</t>
  </si>
  <si>
    <t>A126267442L</t>
  </si>
  <si>
    <t>A126260098K</t>
  </si>
  <si>
    <t>A126252846F</t>
  </si>
  <si>
    <t>A126267534W</t>
  </si>
  <si>
    <t>A126260190A</t>
  </si>
  <si>
    <t>A126252850W</t>
  </si>
  <si>
    <t>A126267538F</t>
  </si>
  <si>
    <t>A126260194K</t>
  </si>
  <si>
    <t>A126252770W</t>
  </si>
  <si>
    <t>A126267458F</t>
  </si>
  <si>
    <t>A126260114X</t>
  </si>
  <si>
    <t>A126252750L</t>
  </si>
  <si>
    <t>A126267438W</t>
  </si>
  <si>
    <t>A126260094A</t>
  </si>
  <si>
    <t>A126252790F</t>
  </si>
  <si>
    <t>A126267478R</t>
  </si>
  <si>
    <t>A126260134J</t>
  </si>
  <si>
    <t>A126252766F</t>
  </si>
  <si>
    <t>A126267454W</t>
  </si>
  <si>
    <t>A126260110R</t>
  </si>
  <si>
    <t>A126252794R</t>
  </si>
  <si>
    <t>A126267482F</t>
  </si>
  <si>
    <t>A126260138T</t>
  </si>
  <si>
    <t>A126252774F</t>
  </si>
  <si>
    <t>A126267462W</t>
  </si>
  <si>
    <t>A126260118J</t>
  </si>
  <si>
    <t>A126252798X</t>
  </si>
  <si>
    <t>A126267486R</t>
  </si>
  <si>
    <t>A126260142J</t>
  </si>
  <si>
    <t>A126252826W</t>
  </si>
  <si>
    <t>South Australia ;  &gt;&gt; Underemployed in a new job since left last job ;  &gt; Males ;</t>
  </si>
  <si>
    <t>South Australia ;  &gt;&gt; Underemployed in a new job since left last job ;  &gt; Females ;</t>
  </si>
  <si>
    <t>South Australia ;  &gt; Not employed since left last job ;  Persons ;</t>
  </si>
  <si>
    <t>South Australia ;  &gt; Not employed since left last job ;  &gt; Males ;</t>
  </si>
  <si>
    <t>South Australia ;  &gt; Not employed since left last job ;  &gt; Females ;</t>
  </si>
  <si>
    <t>South Australia ;  Lost a job last year ;  Persons ;</t>
  </si>
  <si>
    <t>South Australia ;  Lost a job last year ;  &gt; Males ;</t>
  </si>
  <si>
    <t>South Australia ;  Lost a job last year ;  &gt; Females ;</t>
  </si>
  <si>
    <t>South Australia ;  &gt; Retrenched last year ;  Persons ;</t>
  </si>
  <si>
    <t>South Australia ;  &gt; Retrenched last year ;  &gt; Males ;</t>
  </si>
  <si>
    <t>South Australia ;  &gt; Retrenched last year ;  &gt; Females ;</t>
  </si>
  <si>
    <t>South Australia ;  &gt; Employed in a new job since lost last job ;  Persons ;</t>
  </si>
  <si>
    <t>South Australia ;  &gt; Employed in a new job since lost last job ;  &gt; Males ;</t>
  </si>
  <si>
    <t>South Australia ;  &gt; Employed in a new job since lost last job ;  &gt; Females ;</t>
  </si>
  <si>
    <t>South Australia ;  &gt;&gt; Underemployed in a new job since lost last job ;  Persons ;</t>
  </si>
  <si>
    <t>South Australia ;  &gt;&gt; Underemployed in a new job since lost last job ;  &gt; Males ;</t>
  </si>
  <si>
    <t>South Australia ;  &gt;&gt; Underemployed in a new job since lost last job ;  &gt; Females ;</t>
  </si>
  <si>
    <t>South Australia ;  &gt; Not employed since lost last job ;  Persons ;</t>
  </si>
  <si>
    <t>South Australia ;  &gt; Not employed since lost last job ;  &gt; Males ;</t>
  </si>
  <si>
    <t>South Australia ;  &gt; Not employed since lost last job ;  &gt; Females ;</t>
  </si>
  <si>
    <t>Western Australia ;  Employed total ;  Persons ;</t>
  </si>
  <si>
    <t>Western Australia ;  Employed total ;  &gt; Males ;</t>
  </si>
  <si>
    <t>Western Australia ;  Employed total ;  &gt; Females ;</t>
  </si>
  <si>
    <t>Western Australia ;  &gt; Less than 1 year in main job ;  Persons ;</t>
  </si>
  <si>
    <t>Western Australia ;  &gt; Less than 1 year in main job ;  &gt; Males ;</t>
  </si>
  <si>
    <t>Western Australia ;  &gt; Less than 1 year in main job ;  &gt; Females ;</t>
  </si>
  <si>
    <t>Western Australia ;  &gt;&gt; Less than 3 months in main job ;  Persons ;</t>
  </si>
  <si>
    <t>Western Australia ;  &gt;&gt; Less than 3 months in main job ;  &gt; Males ;</t>
  </si>
  <si>
    <t>Western Australia ;  &gt;&gt; Less than 3 months in main job ;  &gt; Females ;</t>
  </si>
  <si>
    <t>Western Australia ;  &gt;&gt; 3-5 months in main job ;  Persons ;</t>
  </si>
  <si>
    <t>Western Australia ;  &gt;&gt; 3-5 months in main job ;  &gt; Males ;</t>
  </si>
  <si>
    <t>Western Australia ;  &gt;&gt; 3-5 months in main job ;  &gt; Females ;</t>
  </si>
  <si>
    <t>Western Australia ;  &gt;&gt; 6-11 months in main job ;  Persons ;</t>
  </si>
  <si>
    <t>Western Australia ;  &gt;&gt; 6-11 months in main job ;  &gt; Males ;</t>
  </si>
  <si>
    <t>Western Australia ;  &gt;&gt; 6-11 months in main job ;  &gt; Females ;</t>
  </si>
  <si>
    <t>Western Australia ;  &gt; 1 year or more in main job ;  Persons ;</t>
  </si>
  <si>
    <t>Western Australia ;  &gt; 1 year or more in main job ;  &gt; Males ;</t>
  </si>
  <si>
    <t>Western Australia ;  &gt; 1 year or more in main job ;  &gt; Females ;</t>
  </si>
  <si>
    <t>Western Australia ;  &gt;&gt; 1-4 years in main job ;  Persons ;</t>
  </si>
  <si>
    <t>Western Australia ;  &gt;&gt; 1-4 years in main job ;  &gt; Males ;</t>
  </si>
  <si>
    <t>Western Australia ;  &gt;&gt; 1-4 years in main job ;  &gt; Females ;</t>
  </si>
  <si>
    <t>Western Australia ;  &gt;&gt;&gt; 1 year in main job ;  Persons ;</t>
  </si>
  <si>
    <t>Western Australia ;  &gt;&gt;&gt; 1 year in main job ;  &gt; Males ;</t>
  </si>
  <si>
    <t>Western Australia ;  &gt;&gt;&gt; 1 year in main job ;  &gt; Females ;</t>
  </si>
  <si>
    <t>Western Australia ;  &gt;&gt;&gt; 2 years in main job ;  Persons ;</t>
  </si>
  <si>
    <t>Western Australia ;  &gt;&gt;&gt; 2 years in main job ;  &gt; Males ;</t>
  </si>
  <si>
    <t>Western Australia ;  &gt;&gt;&gt; 2 years in main job ;  &gt; Females ;</t>
  </si>
  <si>
    <t>Western Australia ;  &gt;&gt;&gt; 3-4 years in main job ;  Persons ;</t>
  </si>
  <si>
    <t>Western Australia ;  &gt;&gt;&gt; 3-4 years in main job ;  &gt; Males ;</t>
  </si>
  <si>
    <t>Western Australia ;  &gt;&gt;&gt; 3-4 years in main job ;  &gt; Females ;</t>
  </si>
  <si>
    <t>Western Australia ;  &gt;&gt; 5 years or more in main job ;  Persons ;</t>
  </si>
  <si>
    <t>Western Australia ;  &gt;&gt; 5 years or more in main job ;  &gt; Males ;</t>
  </si>
  <si>
    <t>Western Australia ;  &gt;&gt; 5 years or more in main job ;  &gt; Females ;</t>
  </si>
  <si>
    <t>Western Australia ;  &gt;&gt;&gt; 5-9 years in main job ;  Persons ;</t>
  </si>
  <si>
    <t>Western Australia ;  &gt;&gt;&gt; 5-9 years in main job ;  &gt; Males ;</t>
  </si>
  <si>
    <t>Western Australia ;  &gt;&gt;&gt; 5-9 years in main job ;  &gt; Females ;</t>
  </si>
  <si>
    <t>Western Australia ;  &gt;&gt;&gt; 10 years or more in main job ;  Persons ;</t>
  </si>
  <si>
    <t>Western Australia ;  &gt;&gt;&gt; 10 years or more in main job ;  &gt; Males ;</t>
  </si>
  <si>
    <t>Western Australia ;  &gt;&gt;&gt; 10 years or more in main job ;  &gt; Females ;</t>
  </si>
  <si>
    <t>Western Australia ;  &gt;&gt;&gt;&gt; 10-19 years in main job ;  Persons ;</t>
  </si>
  <si>
    <t>Western Australia ;  &gt;&gt;&gt;&gt; 10-19 years in main job ;  &gt; Males ;</t>
  </si>
  <si>
    <t>Western Australia ;  &gt;&gt;&gt;&gt; 10-19 years in main job ;  &gt; Females ;</t>
  </si>
  <si>
    <t>Western Australia ;  &gt;&gt;&gt;&gt; 20 years or more in main job ;  Persons ;</t>
  </si>
  <si>
    <t>Western Australia ;  &gt;&gt;&gt;&gt; 20 years or more in main job ;  &gt; Males ;</t>
  </si>
  <si>
    <t>Western Australia ;  &gt;&gt;&gt;&gt; 20 years or more in main job ;  &gt; Females ;</t>
  </si>
  <si>
    <t>Western Australia ;  &gt; Changed jobs in last 12 months ;  Persons ;</t>
  </si>
  <si>
    <t>Western Australia ;  &gt; Changed jobs in last 12 months ;  &gt; Males ;</t>
  </si>
  <si>
    <t>Western Australia ;  &gt; Changed jobs in last 12 months ;  &gt; Females ;</t>
  </si>
  <si>
    <t>Western Australia ;  &gt; Did not change jobs in last 12 months ;  Persons ;</t>
  </si>
  <si>
    <t>Western Australia ;  &gt; Did not change jobs in last 12 months ;  &gt; Males ;</t>
  </si>
  <si>
    <t>Western Australia ;  &gt; Did not change jobs in last 12 months ;  &gt; Females ;</t>
  </si>
  <si>
    <t>Western Australia ;  Civilian Population aged 15 and over ;  Persons ;</t>
  </si>
  <si>
    <t>Western Australia ;  Civilian Population aged 15 and over ;  &gt; Males ;</t>
  </si>
  <si>
    <t>Western Australia ;  Civilian Population aged 15 and over ;  &gt; Females ;</t>
  </si>
  <si>
    <t>Western Australia ;  Left, lost or worked multiple jobs last year ;  Persons ;</t>
  </si>
  <si>
    <t>Western Australia ;  Left, lost or worked multiple jobs last year ;  &gt; Males ;</t>
  </si>
  <si>
    <t>Western Australia ;  Left, lost or worked multiple jobs last year ;  &gt; Females ;</t>
  </si>
  <si>
    <t>Western Australia ;  &gt; Employed and had more than one job last year ;  Persons ;</t>
  </si>
  <si>
    <t>Western Australia ;  &gt; Employed and had more than one job last year ;  &gt; Males ;</t>
  </si>
  <si>
    <t>Western Australia ;  &gt; Employed and had more than one job last year ;  &gt; Females ;</t>
  </si>
  <si>
    <t>Western Australia ;  &gt;&gt; Single job holder and had more than one job last year ;  Persons ;</t>
  </si>
  <si>
    <t>Western Australia ;  &gt;&gt; Single job holder and had more than one job last year ;  &gt; Males ;</t>
  </si>
  <si>
    <t>Western Australia ;  &gt;&gt; Single job holder and had more than one job last year ;  &gt; Females ;</t>
  </si>
  <si>
    <t>Western Australia ;  &gt;&gt; Multiple job holder and had more than one job last year ;  Persons ;</t>
  </si>
  <si>
    <t>Western Australia ;  &gt;&gt; Multiple job holder and had more than one job last year ;  &gt; Males ;</t>
  </si>
  <si>
    <t>Western Australia ;  &gt;&gt; Multiple job holder and had more than one job last year ;  &gt; Females ;</t>
  </si>
  <si>
    <t>Western Australia ;  &gt;&gt; Underemployed and had more than one job last year ;  Persons ;</t>
  </si>
  <si>
    <t>Western Australia ;  &gt;&gt; Underemployed and had more than one job last year ;  &gt; Males ;</t>
  </si>
  <si>
    <t>Western Australia ;  &gt;&gt; Underemployed and had more than one job last year ;  &gt; Females ;</t>
  </si>
  <si>
    <t>Western Australia ;  &gt; Unemployed and had a job last year ;  Persons ;</t>
  </si>
  <si>
    <t>Western Australia ;  &gt; Unemployed and had a job last year ;  &gt; Males ;</t>
  </si>
  <si>
    <t>Western Australia ;  &gt; Unemployed and had a job last year ;  &gt; Females ;</t>
  </si>
  <si>
    <t>Western Australia ;  &gt; Not in the labour force and had a job last year ;  Persons ;</t>
  </si>
  <si>
    <t>Western Australia ;  &gt; Not in the labour force and had a job last year ;  &gt; Males ;</t>
  </si>
  <si>
    <t>Western Australia ;  &gt; Not in the labour force and had a job last year ;  &gt; Females ;</t>
  </si>
  <si>
    <t>Western Australia ;  Left a job last year ;  Persons ;</t>
  </si>
  <si>
    <t>Western Australia ;  Left a job last year ;  &gt; Males ;</t>
  </si>
  <si>
    <t>Western Australia ;  Left a job last year ;  &gt; Females ;</t>
  </si>
  <si>
    <t>Western Australia ;  &gt; Employed in a new job since left last job ;  Persons ;</t>
  </si>
  <si>
    <t>Western Australia ;  &gt; Employed in a new job since left last job ;  &gt; Males ;</t>
  </si>
  <si>
    <t>Western Australia ;  &gt; Employed in a new job since left last job ;  &gt; Females ;</t>
  </si>
  <si>
    <t>Western Australia ;  &gt;&gt; Underemployed in a new job since left last job ;  Persons ;</t>
  </si>
  <si>
    <t>Western Australia ;  &gt;&gt; Underemployed in a new job since left last job ;  &gt; Males ;</t>
  </si>
  <si>
    <t>Western Australia ;  &gt;&gt; Underemployed in a new job since left last job ;  &gt; Females ;</t>
  </si>
  <si>
    <t>Western Australia ;  &gt; Not employed since left last job ;  Persons ;</t>
  </si>
  <si>
    <t>Western Australia ;  &gt; Not employed since left last job ;  &gt; Males ;</t>
  </si>
  <si>
    <t>Western Australia ;  &gt; Not employed since left last job ;  &gt; Females ;</t>
  </si>
  <si>
    <t>Western Australia ;  Lost a job last year ;  Persons ;</t>
  </si>
  <si>
    <t>Western Australia ;  Lost a job last year ;  &gt; Males ;</t>
  </si>
  <si>
    <t>Western Australia ;  Lost a job last year ;  &gt; Females ;</t>
  </si>
  <si>
    <t>Western Australia ;  &gt; Retrenched last year ;  Persons ;</t>
  </si>
  <si>
    <t>Western Australia ;  &gt; Retrenched last year ;  &gt; Males ;</t>
  </si>
  <si>
    <t>Western Australia ;  &gt; Retrenched last year ;  &gt; Females ;</t>
  </si>
  <si>
    <t>Western Australia ;  &gt; Employed in a new job since lost last job ;  Persons ;</t>
  </si>
  <si>
    <t>Western Australia ;  &gt; Employed in a new job since lost last job ;  &gt; Males ;</t>
  </si>
  <si>
    <t>Western Australia ;  &gt; Employed in a new job since lost last job ;  &gt; Females ;</t>
  </si>
  <si>
    <t>Western Australia ;  &gt;&gt; Underemployed in a new job since lost last job ;  Persons ;</t>
  </si>
  <si>
    <t>Western Australia ;  &gt;&gt; Underemployed in a new job since lost last job ;  &gt; Males ;</t>
  </si>
  <si>
    <t>Western Australia ;  &gt;&gt; Underemployed in a new job since lost last job ;  &gt; Females ;</t>
  </si>
  <si>
    <t>Western Australia ;  &gt; Not employed since lost last job ;  Persons ;</t>
  </si>
  <si>
    <t>Western Australia ;  &gt; Not employed since lost last job ;  &gt; Males ;</t>
  </si>
  <si>
    <t>Western Australia ;  &gt; Not employed since lost last job ;  &gt; Females ;</t>
  </si>
  <si>
    <t>Tasmania ;  Employed total ;  Persons ;</t>
  </si>
  <si>
    <t>Tasmania ;  Employed total ;  &gt; Males ;</t>
  </si>
  <si>
    <t>Tasmania ;  Employed total ;  &gt; Females ;</t>
  </si>
  <si>
    <t>Tasmania ;  &gt; Less than 1 year in main job ;  Persons ;</t>
  </si>
  <si>
    <t>Tasmania ;  &gt; Less than 1 year in main job ;  &gt; Males ;</t>
  </si>
  <si>
    <t>Tasmania ;  &gt; Less than 1 year in main job ;  &gt; Females ;</t>
  </si>
  <si>
    <t>Tasmania ;  &gt;&gt; Less than 3 months in main job ;  Persons ;</t>
  </si>
  <si>
    <t>Tasmania ;  &gt;&gt; Less than 3 months in main job ;  &gt; Males ;</t>
  </si>
  <si>
    <t>Tasmania ;  &gt;&gt; Less than 3 months in main job ;  &gt; Females ;</t>
  </si>
  <si>
    <t>Tasmania ;  &gt;&gt; 3-5 months in main job ;  Persons ;</t>
  </si>
  <si>
    <t>Tasmania ;  &gt;&gt; 3-5 months in main job ;  &gt; Males ;</t>
  </si>
  <si>
    <t>Tasmania ;  &gt;&gt; 3-5 months in main job ;  &gt; Females ;</t>
  </si>
  <si>
    <t>Tasmania ;  &gt;&gt; 6-11 months in main job ;  Persons ;</t>
  </si>
  <si>
    <t>Tasmania ;  &gt;&gt; 6-11 months in main job ;  &gt; Males ;</t>
  </si>
  <si>
    <t>Tasmania ;  &gt;&gt; 6-11 months in main job ;  &gt; Females ;</t>
  </si>
  <si>
    <t>Tasmania ;  &gt; 1 year or more in main job ;  Persons ;</t>
  </si>
  <si>
    <t>Tasmania ;  &gt; 1 year or more in main job ;  &gt; Males ;</t>
  </si>
  <si>
    <t>Tasmania ;  &gt; 1 year or more in main job ;  &gt; Females ;</t>
  </si>
  <si>
    <t>Tasmania ;  &gt;&gt; 1-4 years in main job ;  Persons ;</t>
  </si>
  <si>
    <t>Tasmania ;  &gt;&gt; 1-4 years in main job ;  &gt; Males ;</t>
  </si>
  <si>
    <t>Tasmania ;  &gt;&gt; 1-4 years in main job ;  &gt; Females ;</t>
  </si>
  <si>
    <t>Tasmania ;  &gt;&gt;&gt; 1 year in main job ;  Persons ;</t>
  </si>
  <si>
    <t>Tasmania ;  &gt;&gt;&gt; 1 year in main job ;  &gt; Males ;</t>
  </si>
  <si>
    <t>Tasmania ;  &gt;&gt;&gt; 1 year in main job ;  &gt; Females ;</t>
  </si>
  <si>
    <t>Tasmania ;  &gt;&gt;&gt; 2 years in main job ;  Persons ;</t>
  </si>
  <si>
    <t>Tasmania ;  &gt;&gt;&gt; 2 years in main job ;  &gt; Males ;</t>
  </si>
  <si>
    <t>Tasmania ;  &gt;&gt;&gt; 2 years in main job ;  &gt; Females ;</t>
  </si>
  <si>
    <t>Tasmania ;  &gt;&gt;&gt; 3-4 years in main job ;  Persons ;</t>
  </si>
  <si>
    <t>Tasmania ;  &gt;&gt;&gt; 3-4 years in main job ;  &gt; Males ;</t>
  </si>
  <si>
    <t>Tasmania ;  &gt;&gt;&gt; 3-4 years in main job ;  &gt; Females ;</t>
  </si>
  <si>
    <t>Tasmania ;  &gt;&gt; 5 years or more in main job ;  Persons ;</t>
  </si>
  <si>
    <t>Tasmania ;  &gt;&gt; 5 years or more in main job ;  &gt; Males ;</t>
  </si>
  <si>
    <t>Tasmania ;  &gt;&gt; 5 years or more in main job ;  &gt; Females ;</t>
  </si>
  <si>
    <t>Tasmania ;  &gt;&gt;&gt; 5-9 years in main job ;  Persons ;</t>
  </si>
  <si>
    <t>Tasmania ;  &gt;&gt;&gt; 5-9 years in main job ;  &gt; Males ;</t>
  </si>
  <si>
    <t>Tasmania ;  &gt;&gt;&gt; 5-9 years in main job ;  &gt; Females ;</t>
  </si>
  <si>
    <t>Tasmania ;  &gt;&gt;&gt; 10 years or more in main job ;  Persons ;</t>
  </si>
  <si>
    <t>Tasmania ;  &gt;&gt;&gt; 10 years or more in main job ;  &gt; Males ;</t>
  </si>
  <si>
    <t>Tasmania ;  &gt;&gt;&gt; 10 years or more in main job ;  &gt; Females ;</t>
  </si>
  <si>
    <t>Tasmania ;  &gt;&gt;&gt;&gt; 10-19 years in main job ;  Persons ;</t>
  </si>
  <si>
    <t>Tasmania ;  &gt;&gt;&gt;&gt; 10-19 years in main job ;  &gt; Males ;</t>
  </si>
  <si>
    <t>Tasmania ;  &gt;&gt;&gt;&gt; 10-19 years in main job ;  &gt; Females ;</t>
  </si>
  <si>
    <t>Tasmania ;  &gt;&gt;&gt;&gt; 20 years or more in main job ;  Persons ;</t>
  </si>
  <si>
    <t>Tasmania ;  &gt;&gt;&gt;&gt; 20 years or more in main job ;  &gt; Males ;</t>
  </si>
  <si>
    <t>Tasmania ;  &gt;&gt;&gt;&gt; 20 years or more in main job ;  &gt; Females ;</t>
  </si>
  <si>
    <t>Tasmania ;  &gt; Changed jobs in last 12 months ;  Persons ;</t>
  </si>
  <si>
    <t>Tasmania ;  &gt; Changed jobs in last 12 months ;  &gt; Males ;</t>
  </si>
  <si>
    <t>Tasmania ;  &gt; Changed jobs in last 12 months ;  &gt; Females ;</t>
  </si>
  <si>
    <t>Tasmania ;  &gt; Did not change jobs in last 12 months ;  Persons ;</t>
  </si>
  <si>
    <t>Tasmania ;  &gt; Did not change jobs in last 12 months ;  &gt; Males ;</t>
  </si>
  <si>
    <t>Tasmania ;  &gt; Did not change jobs in last 12 months ;  &gt; Females ;</t>
  </si>
  <si>
    <t>Tasmania ;  Civilian Population aged 15 and over ;  Persons ;</t>
  </si>
  <si>
    <t>Tasmania ;  Civilian Population aged 15 and over ;  &gt; Males ;</t>
  </si>
  <si>
    <t>Tasmania ;  Civilian Population aged 15 and over ;  &gt; Females ;</t>
  </si>
  <si>
    <t>Tasmania ;  Left, lost or worked multiple jobs last year ;  Persons ;</t>
  </si>
  <si>
    <t>Tasmania ;  Left, lost or worked multiple jobs last year ;  &gt; Males ;</t>
  </si>
  <si>
    <t>Tasmania ;  Left, lost or worked multiple jobs last year ;  &gt; Females ;</t>
  </si>
  <si>
    <t>Tasmania ;  &gt; Employed and had more than one job last year ;  Persons ;</t>
  </si>
  <si>
    <t>Tasmania ;  &gt; Employed and had more than one job last year ;  &gt; Males ;</t>
  </si>
  <si>
    <t>Tasmania ;  &gt; Employed and had more than one job last year ;  &gt; Females ;</t>
  </si>
  <si>
    <t>Tasmania ;  &gt;&gt; Single job holder and had more than one job last year ;  Persons ;</t>
  </si>
  <si>
    <t>Tasmania ;  &gt;&gt; Single job holder and had more than one job last year ;  &gt; Males ;</t>
  </si>
  <si>
    <t>Tasmania ;  &gt;&gt; Single job holder and had more than one job last year ;  &gt; Females ;</t>
  </si>
  <si>
    <t>Tasmania ;  &gt;&gt; Multiple job holder and had more than one job last year ;  Persons ;</t>
  </si>
  <si>
    <t>Tasmania ;  &gt;&gt; Multiple job holder and had more than one job last year ;  &gt; Males ;</t>
  </si>
  <si>
    <t>Tasmania ;  &gt;&gt; Multiple job holder and had more than one job last year ;  &gt; Females ;</t>
  </si>
  <si>
    <t>Tasmania ;  &gt;&gt; Underemployed and had more than one job last year ;  Persons ;</t>
  </si>
  <si>
    <t>Tasmania ;  &gt;&gt; Underemployed and had more than one job last year ;  &gt; Males ;</t>
  </si>
  <si>
    <t>Tasmania ;  &gt;&gt; Underemployed and had more than one job last year ;  &gt; Females ;</t>
  </si>
  <si>
    <t>Tasmania ;  &gt; Unemployed and had a job last year ;  Persons ;</t>
  </si>
  <si>
    <t>Tasmania ;  &gt; Unemployed and had a job last year ;  &gt; Males ;</t>
  </si>
  <si>
    <t>Tasmania ;  &gt; Unemployed and had a job last year ;  &gt; Females ;</t>
  </si>
  <si>
    <t>Tasmania ;  &gt; Not in the labour force and had a job last year ;  Persons ;</t>
  </si>
  <si>
    <t>Tasmania ;  &gt; Not in the labour force and had a job last year ;  &gt; Males ;</t>
  </si>
  <si>
    <t>Tasmania ;  &gt; Not in the labour force and had a job last year ;  &gt; Females ;</t>
  </si>
  <si>
    <t>Tasmania ;  Left a job last year ;  Persons ;</t>
  </si>
  <si>
    <t>Tasmania ;  Left a job last year ;  &gt; Males ;</t>
  </si>
  <si>
    <t>Tasmania ;  Left a job last year ;  &gt; Females ;</t>
  </si>
  <si>
    <t>Tasmania ;  &gt; Employed in a new job since left last job ;  Persons ;</t>
  </si>
  <si>
    <t>Tasmania ;  &gt; Employed in a new job since left last job ;  &gt; Males ;</t>
  </si>
  <si>
    <t>Tasmania ;  &gt; Employed in a new job since left last job ;  &gt; Females ;</t>
  </si>
  <si>
    <t>Tasmania ;  &gt;&gt; Underemployed in a new job since left last job ;  Persons ;</t>
  </si>
  <si>
    <t>Tasmania ;  &gt;&gt; Underemployed in a new job since left last job ;  &gt; Males ;</t>
  </si>
  <si>
    <t>Tasmania ;  &gt;&gt; Underemployed in a new job since left last job ;  &gt; Females ;</t>
  </si>
  <si>
    <t>Tasmania ;  &gt; Not employed since left last job ;  Persons ;</t>
  </si>
  <si>
    <t>Tasmania ;  &gt; Not employed since left last job ;  &gt; Males ;</t>
  </si>
  <si>
    <t>Tasmania ;  &gt; Not employed since left last job ;  &gt; Females ;</t>
  </si>
  <si>
    <t>Tasmania ;  Lost a job last year ;  Persons ;</t>
  </si>
  <si>
    <t>Tasmania ;  Lost a job last year ;  &gt; Males ;</t>
  </si>
  <si>
    <t>Tasmania ;  Lost a job last year ;  &gt; Females ;</t>
  </si>
  <si>
    <t>Tasmania ;  &gt; Retrenched last year ;  Persons ;</t>
  </si>
  <si>
    <t>Tasmania ;  &gt; Retrenched last year ;  &gt; Males ;</t>
  </si>
  <si>
    <t>Tasmania ;  &gt; Retrenched last year ;  &gt; Females ;</t>
  </si>
  <si>
    <t>Tasmania ;  &gt; Employed in a new job since lost last job ;  Persons ;</t>
  </si>
  <si>
    <t>Tasmania ;  &gt; Employed in a new job since lost last job ;  &gt; Males ;</t>
  </si>
  <si>
    <t>Tasmania ;  &gt; Employed in a new job since lost last job ;  &gt; Females ;</t>
  </si>
  <si>
    <t>Tasmania ;  &gt;&gt; Underemployed in a new job since lost last job ;  Persons ;</t>
  </si>
  <si>
    <t>Tasmania ;  &gt;&gt; Underemployed in a new job since lost last job ;  &gt; Males ;</t>
  </si>
  <si>
    <t>Tasmania ;  &gt;&gt; Underemployed in a new job since lost last job ;  &gt; Females ;</t>
  </si>
  <si>
    <t>Tasmania ;  &gt; Not employed since lost last job ;  Persons ;</t>
  </si>
  <si>
    <t>Tasmania ;  &gt; Not employed since lost last job ;  &gt; Males ;</t>
  </si>
  <si>
    <t>Tasmania ;  &gt; Not employed since lost last job ;  &gt; Females ;</t>
  </si>
  <si>
    <t>Northern Territory ;  Employed total ;  Persons ;</t>
  </si>
  <si>
    <t>Northern Territory ;  Employed total ;  &gt; Males ;</t>
  </si>
  <si>
    <t>Northern Territory ;  Employed total ;  &gt; Females ;</t>
  </si>
  <si>
    <t>Northern Territory ;  &gt; Less than 1 year in main job ;  Persons ;</t>
  </si>
  <si>
    <t>Northern Territory ;  &gt; Less than 1 year in main job ;  &gt; Males ;</t>
  </si>
  <si>
    <t>Northern Territory ;  &gt; Less than 1 year in main job ;  &gt; Females ;</t>
  </si>
  <si>
    <t>Northern Territory ;  &gt;&gt; Less than 3 months in main job ;  Persons ;</t>
  </si>
  <si>
    <t>Northern Territory ;  &gt;&gt; Less than 3 months in main job ;  &gt; Males ;</t>
  </si>
  <si>
    <t>Northern Territory ;  &gt;&gt; Less than 3 months in main job ;  &gt; Females ;</t>
  </si>
  <si>
    <t>Northern Territory ;  &gt;&gt; 3-5 months in main job ;  Persons ;</t>
  </si>
  <si>
    <t>Northern Territory ;  &gt;&gt; 3-5 months in main job ;  &gt; Males ;</t>
  </si>
  <si>
    <t>Northern Territory ;  &gt;&gt; 3-5 months in main job ;  &gt; Females ;</t>
  </si>
  <si>
    <t>Northern Territory ;  &gt;&gt; 6-11 months in main job ;  Persons ;</t>
  </si>
  <si>
    <t>Northern Territory ;  &gt;&gt; 6-11 months in main job ;  &gt; Males ;</t>
  </si>
  <si>
    <t>Northern Territory ;  &gt;&gt; 6-11 months in main job ;  &gt; Females ;</t>
  </si>
  <si>
    <t>Northern Territory ;  &gt; 1 year or more in main job ;  Persons ;</t>
  </si>
  <si>
    <t>Northern Territory ;  &gt; 1 year or more in main job ;  &gt; Males ;</t>
  </si>
  <si>
    <t>Northern Territory ;  &gt; 1 year or more in main job ;  &gt; Females ;</t>
  </si>
  <si>
    <t>Northern Territory ;  &gt;&gt; 1-4 years in main job ;  Persons ;</t>
  </si>
  <si>
    <t>Northern Territory ;  &gt;&gt; 1-4 years in main job ;  &gt; Males ;</t>
  </si>
  <si>
    <t>Northern Territory ;  &gt;&gt; 1-4 years in main job ;  &gt; Females ;</t>
  </si>
  <si>
    <t>Northern Territory ;  &gt;&gt;&gt; 1 year in main job ;  Persons ;</t>
  </si>
  <si>
    <t>Northern Territory ;  &gt;&gt;&gt; 1 year in main job ;  &gt; Males ;</t>
  </si>
  <si>
    <t>Northern Territory ;  &gt;&gt;&gt; 1 year in main job ;  &gt; Females ;</t>
  </si>
  <si>
    <t>Northern Territory ;  &gt;&gt;&gt; 2 years in main job ;  Persons ;</t>
  </si>
  <si>
    <t>Northern Territory ;  &gt;&gt;&gt; 2 years in main job ;  &gt; Males ;</t>
  </si>
  <si>
    <t>A126267514L</t>
  </si>
  <si>
    <t>A126260170T</t>
  </si>
  <si>
    <t>A126252802C</t>
  </si>
  <si>
    <t>A126267490F</t>
  </si>
  <si>
    <t>A126260146T</t>
  </si>
  <si>
    <t>A126252778R</t>
  </si>
  <si>
    <t>A126267466F</t>
  </si>
  <si>
    <t>A126260122X</t>
  </si>
  <si>
    <t>A126252854F</t>
  </si>
  <si>
    <t>A126267542W</t>
  </si>
  <si>
    <t>A126260198V</t>
  </si>
  <si>
    <t>A126252830L</t>
  </si>
  <si>
    <t>A126267518W</t>
  </si>
  <si>
    <t>A126260174A</t>
  </si>
  <si>
    <t>A126252834W</t>
  </si>
  <si>
    <t>A126267522L</t>
  </si>
  <si>
    <t>A126260178K</t>
  </si>
  <si>
    <t>A126252878X</t>
  </si>
  <si>
    <t>A126267566R</t>
  </si>
  <si>
    <t>A126260222J</t>
  </si>
  <si>
    <t>A126252142J</t>
  </si>
  <si>
    <t>A126266830W</t>
  </si>
  <si>
    <t>A126259486R</t>
  </si>
  <si>
    <t>A126252178K</t>
  </si>
  <si>
    <t>A126266866X</t>
  </si>
  <si>
    <t>A126259522L</t>
  </si>
  <si>
    <t>A126252126J</t>
  </si>
  <si>
    <t>A126266814W</t>
  </si>
  <si>
    <t>A126259470W</t>
  </si>
  <si>
    <t>A126252182A</t>
  </si>
  <si>
    <t>A126266870R</t>
  </si>
  <si>
    <t>A126259526W</t>
  </si>
  <si>
    <t>A126252186K</t>
  </si>
  <si>
    <t>A126266874X</t>
  </si>
  <si>
    <t>A126259530L</t>
  </si>
  <si>
    <t>A126252130X</t>
  </si>
  <si>
    <t>A126266818F</t>
  </si>
  <si>
    <t>A126259474F</t>
  </si>
  <si>
    <t>A126252134J</t>
  </si>
  <si>
    <t>A126266822W</t>
  </si>
  <si>
    <t>A126259478R</t>
  </si>
  <si>
    <t>A126252158A</t>
  </si>
  <si>
    <t>A126266846R</t>
  </si>
  <si>
    <t>A126259502C</t>
  </si>
  <si>
    <t>A126252102R</t>
  </si>
  <si>
    <t>A126266790R</t>
  </si>
  <si>
    <t>A126259446W</t>
  </si>
  <si>
    <t>A126252190A</t>
  </si>
  <si>
    <t>A126266878J</t>
  </si>
  <si>
    <t>A126259534W</t>
  </si>
  <si>
    <t>A126252162T</t>
  </si>
  <si>
    <t>A126266850F</t>
  </si>
  <si>
    <t>A126259506L</t>
  </si>
  <si>
    <t>A126252194K</t>
  </si>
  <si>
    <t>A126266882X</t>
  </si>
  <si>
    <t>A126259538F</t>
  </si>
  <si>
    <t>A126252106X</t>
  </si>
  <si>
    <t>A126266794X</t>
  </si>
  <si>
    <t>A126259450L</t>
  </si>
  <si>
    <t>A126252066T</t>
  </si>
  <si>
    <t>A126266754F</t>
  </si>
  <si>
    <t>A126259410V</t>
  </si>
  <si>
    <t>A126252078A</t>
  </si>
  <si>
    <t>A126266766R</t>
  </si>
  <si>
    <t>A126259422C</t>
  </si>
  <si>
    <t>A126252138T</t>
  </si>
  <si>
    <t>A126266826F</t>
  </si>
  <si>
    <t>A126259482F</t>
  </si>
  <si>
    <t>A126252082T</t>
  </si>
  <si>
    <t>A126266770F</t>
  </si>
  <si>
    <t>A126259426L</t>
  </si>
  <si>
    <t>A126252074T</t>
  </si>
  <si>
    <t>A126266762F</t>
  </si>
  <si>
    <t>A126259418L</t>
  </si>
  <si>
    <t>A126252166A</t>
  </si>
  <si>
    <t>A126266854R</t>
  </si>
  <si>
    <t>A126259510C</t>
  </si>
  <si>
    <t>A126252170T</t>
  </si>
  <si>
    <t>A126266858X</t>
  </si>
  <si>
    <t>A126259514L</t>
  </si>
  <si>
    <t>A126252090T</t>
  </si>
  <si>
    <t>A126266778X</t>
  </si>
  <si>
    <t>A126259434L</t>
  </si>
  <si>
    <t>A126252070J</t>
  </si>
  <si>
    <t>A126266758R</t>
  </si>
  <si>
    <t>A126259414C</t>
  </si>
  <si>
    <t>A126252110R</t>
  </si>
  <si>
    <t>A126266798J</t>
  </si>
  <si>
    <t>A126259454W</t>
  </si>
  <si>
    <t>A126252086A</t>
  </si>
  <si>
    <t>A126266774R</t>
  </si>
  <si>
    <t>A126259430C</t>
  </si>
  <si>
    <t>A126252114X</t>
  </si>
  <si>
    <t>A126266802L</t>
  </si>
  <si>
    <t>A126259458F</t>
  </si>
  <si>
    <t>A126252094A</t>
  </si>
  <si>
    <t>A126266782R</t>
  </si>
  <si>
    <t>A126259438W</t>
  </si>
  <si>
    <t>A126252118J</t>
  </si>
  <si>
    <t>A126266806W</t>
  </si>
  <si>
    <t>A126259462W</t>
  </si>
  <si>
    <t>A126252146T</t>
  </si>
  <si>
    <t>A126266834F</t>
  </si>
  <si>
    <t>A126259490F</t>
  </si>
  <si>
    <t>A126252122X</t>
  </si>
  <si>
    <t>A126266810L</t>
  </si>
  <si>
    <t>A126259466F</t>
  </si>
  <si>
    <t>A126252098K</t>
  </si>
  <si>
    <t>A126266786X</t>
  </si>
  <si>
    <t>A126259442L</t>
  </si>
  <si>
    <t>A126252174A</t>
  </si>
  <si>
    <t>A126266862R</t>
  </si>
  <si>
    <t>A126259518W</t>
  </si>
  <si>
    <t>A126252150J</t>
  </si>
  <si>
    <t>A126266838R</t>
  </si>
  <si>
    <t>A126259494R</t>
  </si>
  <si>
    <t>A126252154T</t>
  </si>
  <si>
    <t>A126266842F</t>
  </si>
  <si>
    <t>A126259498X</t>
  </si>
  <si>
    <t>A126252198V</t>
  </si>
  <si>
    <t>A126266886J</t>
  </si>
  <si>
    <t>A126259542W</t>
  </si>
  <si>
    <t>A126252278V</t>
  </si>
  <si>
    <t>A126266966J</t>
  </si>
  <si>
    <t>A126259622W</t>
  </si>
  <si>
    <t>A126252314T</t>
  </si>
  <si>
    <t>A126267002J</t>
  </si>
  <si>
    <t>A126259658X</t>
  </si>
  <si>
    <t>A126252262A</t>
  </si>
  <si>
    <t>A126266950R</t>
  </si>
  <si>
    <t>A126259606W</t>
  </si>
  <si>
    <t>A126252318A</t>
  </si>
  <si>
    <t>A126267006T</t>
  </si>
  <si>
    <t>A126259662R</t>
  </si>
  <si>
    <t>A126252322T</t>
  </si>
  <si>
    <t>A126267010J</t>
  </si>
  <si>
    <t>A126259666X</t>
  </si>
  <si>
    <t>A126252266K</t>
  </si>
  <si>
    <t>A126266954X</t>
  </si>
  <si>
    <t>A126259610L</t>
  </si>
  <si>
    <t>A126252270A</t>
  </si>
  <si>
    <t>A126266958J</t>
  </si>
  <si>
    <t>A126259614W</t>
  </si>
  <si>
    <t>A126252294V</t>
  </si>
  <si>
    <t>A126266982J</t>
  </si>
  <si>
    <t>A126259638R</t>
  </si>
  <si>
    <t>A126252238A</t>
  </si>
  <si>
    <t>A126266926R</t>
  </si>
  <si>
    <t>A126259582R</t>
  </si>
  <si>
    <t>A126252326A</t>
  </si>
  <si>
    <t>A126267014T</t>
  </si>
  <si>
    <t>A126259670R</t>
  </si>
  <si>
    <t>A126252298C</t>
  </si>
  <si>
    <t>A126266986T</t>
  </si>
  <si>
    <t>A126259642F</t>
  </si>
  <si>
    <t>A126252330T</t>
  </si>
  <si>
    <t>A126267018A</t>
  </si>
  <si>
    <t>A126259674X</t>
  </si>
  <si>
    <t>A126252242T</t>
  </si>
  <si>
    <t>A126266930F</t>
  </si>
  <si>
    <t>A126259586X</t>
  </si>
  <si>
    <t>A126252202X</t>
  </si>
  <si>
    <t>A126266890X</t>
  </si>
  <si>
    <t>A126259546F</t>
  </si>
  <si>
    <t>A126252214J</t>
  </si>
  <si>
    <t>A126266902W</t>
  </si>
  <si>
    <t>A126259558R</t>
  </si>
  <si>
    <t>A126252274K</t>
  </si>
  <si>
    <t>A126266962X</t>
  </si>
  <si>
    <t>A126259618F</t>
  </si>
  <si>
    <t>A126252218T</t>
  </si>
  <si>
    <t>A126266906F</t>
  </si>
  <si>
    <t>A126259562F</t>
  </si>
  <si>
    <t>A126252210X</t>
  </si>
  <si>
    <t>A126266898T</t>
  </si>
  <si>
    <t>A126259554F</t>
  </si>
  <si>
    <t>A126252302J</t>
  </si>
  <si>
    <t>A126266990J</t>
  </si>
  <si>
    <t>A126259646R</t>
  </si>
  <si>
    <t>A126252306T</t>
  </si>
  <si>
    <t>A126266994T</t>
  </si>
  <si>
    <t>A126259650F</t>
  </si>
  <si>
    <t>A126252226T</t>
  </si>
  <si>
    <t>A126266914F</t>
  </si>
  <si>
    <t>A126259570F</t>
  </si>
  <si>
    <t>A126252206J</t>
  </si>
  <si>
    <t>A126266894J</t>
  </si>
  <si>
    <t>A126259550W</t>
  </si>
  <si>
    <t>A126252246A</t>
  </si>
  <si>
    <t>A126266934R</t>
  </si>
  <si>
    <t>A126259590R</t>
  </si>
  <si>
    <t>A126252222J</t>
  </si>
  <si>
    <t>A126266910W</t>
  </si>
  <si>
    <t>A126259566R</t>
  </si>
  <si>
    <t>A126252250T</t>
  </si>
  <si>
    <t>A126266938X</t>
  </si>
  <si>
    <t>A126259594X</t>
  </si>
  <si>
    <t>A126252230J</t>
  </si>
  <si>
    <t>A126266918R</t>
  </si>
  <si>
    <t>A126259574R</t>
  </si>
  <si>
    <t>A126252254A</t>
  </si>
  <si>
    <t>A126266942R</t>
  </si>
  <si>
    <t>A126259598J</t>
  </si>
  <si>
    <t>A126252282K</t>
  </si>
  <si>
    <t>A126266970X</t>
  </si>
  <si>
    <t>A126259626F</t>
  </si>
  <si>
    <t>A126252258K</t>
  </si>
  <si>
    <t>A126266946X</t>
  </si>
  <si>
    <t>A126259602L</t>
  </si>
  <si>
    <t>A126252234T</t>
  </si>
  <si>
    <t>A126266922F</t>
  </si>
  <si>
    <t>A126259578X</t>
  </si>
  <si>
    <t>A126252310J</t>
  </si>
  <si>
    <t>A126266998A</t>
  </si>
  <si>
    <t>A126259654R</t>
  </si>
  <si>
    <t>A126252286V</t>
  </si>
  <si>
    <t>A126266974J</t>
  </si>
  <si>
    <t>A126259630W</t>
  </si>
  <si>
    <t>A126252290K</t>
  </si>
  <si>
    <t>A126266978T</t>
  </si>
  <si>
    <t>A126259634F</t>
  </si>
  <si>
    <t>A126252334A</t>
  </si>
  <si>
    <t>A126267022T</t>
  </si>
  <si>
    <t>A126259678J</t>
  </si>
  <si>
    <t>A126252414A</t>
  </si>
  <si>
    <t>A126267102T</t>
  </si>
  <si>
    <t>A126259758J</t>
  </si>
  <si>
    <t>A126252450K</t>
  </si>
  <si>
    <t>A126267138V</t>
  </si>
  <si>
    <t>A126259794T</t>
  </si>
  <si>
    <t>A126252398L</t>
  </si>
  <si>
    <t>A126267086C</t>
  </si>
  <si>
    <t>A126259742R</t>
  </si>
  <si>
    <t>A126252454V</t>
  </si>
  <si>
    <t>A126267142K</t>
  </si>
  <si>
    <t>A126259798A</t>
  </si>
  <si>
    <t>A126252458C</t>
  </si>
  <si>
    <t>A126267146V</t>
  </si>
  <si>
    <t>A126259802F</t>
  </si>
  <si>
    <t>A126252402T</t>
  </si>
  <si>
    <t>A126267090V</t>
  </si>
  <si>
    <t>A126259746X</t>
  </si>
  <si>
    <t>A126252406A</t>
  </si>
  <si>
    <t>A126267094C</t>
  </si>
  <si>
    <t>A126259750R</t>
  </si>
  <si>
    <t>A126252430A</t>
  </si>
  <si>
    <t>A126267118K</t>
  </si>
  <si>
    <t>A126259774J</t>
  </si>
  <si>
    <t>A126252374V</t>
  </si>
  <si>
    <t>A126267062K</t>
  </si>
  <si>
    <t>Northern Territory ;  &gt;&gt;&gt; 2 years in main job ;  &gt; Females ;</t>
  </si>
  <si>
    <t>Northern Territory ;  &gt;&gt;&gt; 3-4 years in main job ;  Persons ;</t>
  </si>
  <si>
    <t>Northern Territory ;  &gt;&gt;&gt; 3-4 years in main job ;  &gt; Males ;</t>
  </si>
  <si>
    <t>Northern Territory ;  &gt;&gt;&gt; 3-4 years in main job ;  &gt; Females ;</t>
  </si>
  <si>
    <t>Northern Territory ;  &gt;&gt; 5 years or more in main job ;  Persons ;</t>
  </si>
  <si>
    <t>Northern Territory ;  &gt;&gt; 5 years or more in main job ;  &gt; Males ;</t>
  </si>
  <si>
    <t>Northern Territory ;  &gt;&gt; 5 years or more in main job ;  &gt; Females ;</t>
  </si>
  <si>
    <t>Northern Territory ;  &gt;&gt;&gt; 5-9 years in main job ;  Persons ;</t>
  </si>
  <si>
    <t>Northern Territory ;  &gt;&gt;&gt; 5-9 years in main job ;  &gt; Males ;</t>
  </si>
  <si>
    <t>Northern Territory ;  &gt;&gt;&gt; 5-9 years in main job ;  &gt; Females ;</t>
  </si>
  <si>
    <t>Northern Territory ;  &gt;&gt;&gt; 10 years or more in main job ;  Persons ;</t>
  </si>
  <si>
    <t>Northern Territory ;  &gt;&gt;&gt; 10 years or more in main job ;  &gt; Males ;</t>
  </si>
  <si>
    <t>Northern Territory ;  &gt;&gt;&gt; 10 years or more in main job ;  &gt; Females ;</t>
  </si>
  <si>
    <t>Northern Territory ;  &gt;&gt;&gt;&gt; 10-19 years in main job ;  Persons ;</t>
  </si>
  <si>
    <t>Northern Territory ;  &gt;&gt;&gt;&gt; 10-19 years in main job ;  &gt; Males ;</t>
  </si>
  <si>
    <t>Northern Territory ;  &gt;&gt;&gt;&gt; 10-19 years in main job ;  &gt; Females ;</t>
  </si>
  <si>
    <t>Northern Territory ;  &gt;&gt;&gt;&gt; 20 years or more in main job ;  Persons ;</t>
  </si>
  <si>
    <t>Northern Territory ;  &gt;&gt;&gt;&gt; 20 years or more in main job ;  &gt; Males ;</t>
  </si>
  <si>
    <t>Northern Territory ;  &gt;&gt;&gt;&gt; 20 years or more in main job ;  &gt; Females ;</t>
  </si>
  <si>
    <t>Northern Territory ;  &gt; Changed jobs in last 12 months ;  Persons ;</t>
  </si>
  <si>
    <t>Northern Territory ;  &gt; Changed jobs in last 12 months ;  &gt; Males ;</t>
  </si>
  <si>
    <t>Northern Territory ;  &gt; Changed jobs in last 12 months ;  &gt; Females ;</t>
  </si>
  <si>
    <t>Northern Territory ;  &gt; Did not change jobs in last 12 months ;  Persons ;</t>
  </si>
  <si>
    <t>Northern Territory ;  &gt; Did not change jobs in last 12 months ;  &gt; Males ;</t>
  </si>
  <si>
    <t>Northern Territory ;  &gt; Did not change jobs in last 12 months ;  &gt; Females ;</t>
  </si>
  <si>
    <t>Northern Territory ;  Civilian Population aged 15 and over ;  Persons ;</t>
  </si>
  <si>
    <t>Northern Territory ;  Civilian Population aged 15 and over ;  &gt; Males ;</t>
  </si>
  <si>
    <t>Northern Territory ;  Civilian Population aged 15 and over ;  &gt; Females ;</t>
  </si>
  <si>
    <t>Northern Territory ;  Left, lost or worked multiple jobs last year ;  Persons ;</t>
  </si>
  <si>
    <t>Northern Territory ;  Left, lost or worked multiple jobs last year ;  &gt; Males ;</t>
  </si>
  <si>
    <t>Northern Territory ;  Left, lost or worked multiple jobs last year ;  &gt; Females ;</t>
  </si>
  <si>
    <t>Northern Territory ;  &gt; Employed and had more than one job last year ;  Persons ;</t>
  </si>
  <si>
    <t>Northern Territory ;  &gt; Employed and had more than one job last year ;  &gt; Males ;</t>
  </si>
  <si>
    <t>Northern Territory ;  &gt; Employed and had more than one job last year ;  &gt; Females ;</t>
  </si>
  <si>
    <t>Northern Territory ;  &gt;&gt; Single job holder and had more than one job last year ;  Persons ;</t>
  </si>
  <si>
    <t>Northern Territory ;  &gt;&gt; Single job holder and had more than one job last year ;  &gt; Males ;</t>
  </si>
  <si>
    <t>Northern Territory ;  &gt;&gt; Single job holder and had more than one job last year ;  &gt; Females ;</t>
  </si>
  <si>
    <t>Northern Territory ;  &gt;&gt; Multiple job holder and had more than one job last year ;  Persons ;</t>
  </si>
  <si>
    <t>Northern Territory ;  &gt;&gt; Multiple job holder and had more than one job last year ;  &gt; Males ;</t>
  </si>
  <si>
    <t>Northern Territory ;  &gt;&gt; Multiple job holder and had more than one job last year ;  &gt; Females ;</t>
  </si>
  <si>
    <t>Northern Territory ;  &gt;&gt; Underemployed and had more than one job last year ;  Persons ;</t>
  </si>
  <si>
    <t>Northern Territory ;  &gt;&gt; Underemployed and had more than one job last year ;  &gt; Males ;</t>
  </si>
  <si>
    <t>Northern Territory ;  &gt;&gt; Underemployed and had more than one job last year ;  &gt; Females ;</t>
  </si>
  <si>
    <t>Northern Territory ;  &gt; Unemployed and had a job last year ;  Persons ;</t>
  </si>
  <si>
    <t>Northern Territory ;  &gt; Unemployed and had a job last year ;  &gt; Males ;</t>
  </si>
  <si>
    <t>Northern Territory ;  &gt; Unemployed and had a job last year ;  &gt; Females ;</t>
  </si>
  <si>
    <t>Northern Territory ;  &gt; Not in the labour force and had a job last year ;  Persons ;</t>
  </si>
  <si>
    <t>Northern Territory ;  &gt; Not in the labour force and had a job last year ;  &gt; Males ;</t>
  </si>
  <si>
    <t>Northern Territory ;  &gt; Not in the labour force and had a job last year ;  &gt; Females ;</t>
  </si>
  <si>
    <t>Northern Territory ;  Left a job last year ;  Persons ;</t>
  </si>
  <si>
    <t>Northern Territory ;  Left a job last year ;  &gt; Males ;</t>
  </si>
  <si>
    <t>Northern Territory ;  Left a job last year ;  &gt; Females ;</t>
  </si>
  <si>
    <t>Northern Territory ;  &gt; Employed in a new job since left last job ;  Persons ;</t>
  </si>
  <si>
    <t>Northern Territory ;  &gt; Employed in a new job since left last job ;  &gt; Males ;</t>
  </si>
  <si>
    <t>Northern Territory ;  &gt; Employed in a new job since left last job ;  &gt; Females ;</t>
  </si>
  <si>
    <t>Northern Territory ;  &gt;&gt; Underemployed in a new job since left last job ;  Persons ;</t>
  </si>
  <si>
    <t>Northern Territory ;  &gt;&gt; Underemployed in a new job since left last job ;  &gt; Males ;</t>
  </si>
  <si>
    <t>Northern Territory ;  &gt;&gt; Underemployed in a new job since left last job ;  &gt; Females ;</t>
  </si>
  <si>
    <t>Northern Territory ;  &gt; Not employed since left last job ;  Persons ;</t>
  </si>
  <si>
    <t>Northern Territory ;  &gt; Not employed since left last job ;  &gt; Males ;</t>
  </si>
  <si>
    <t>Northern Territory ;  &gt; Not employed since left last job ;  &gt; Females ;</t>
  </si>
  <si>
    <t>Northern Territory ;  Lost a job last year ;  Persons ;</t>
  </si>
  <si>
    <t>Northern Territory ;  Lost a job last year ;  &gt; Males ;</t>
  </si>
  <si>
    <t>Northern Territory ;  Lost a job last year ;  &gt; Females ;</t>
  </si>
  <si>
    <t>Northern Territory ;  &gt; Retrenched last year ;  Persons ;</t>
  </si>
  <si>
    <t>Northern Territory ;  &gt; Retrenched last year ;  &gt; Males ;</t>
  </si>
  <si>
    <t>Northern Territory ;  &gt; Retrenched last year ;  &gt; Females ;</t>
  </si>
  <si>
    <t>Northern Territory ;  &gt; Employed in a new job since lost last job ;  Persons ;</t>
  </si>
  <si>
    <t>Northern Territory ;  &gt; Employed in a new job since lost last job ;  &gt; Males ;</t>
  </si>
  <si>
    <t>Northern Territory ;  &gt; Employed in a new job since lost last job ;  &gt; Females ;</t>
  </si>
  <si>
    <t>Northern Territory ;  &gt;&gt; Underemployed in a new job since lost last job ;  Persons ;</t>
  </si>
  <si>
    <t>Northern Territory ;  &gt;&gt; Underemployed in a new job since lost last job ;  &gt; Males ;</t>
  </si>
  <si>
    <t>Northern Territory ;  &gt;&gt; Underemployed in a new job since lost last job ;  &gt; Females ;</t>
  </si>
  <si>
    <t>Northern Territory ;  &gt; Not employed since lost last job ;  Persons ;</t>
  </si>
  <si>
    <t>Northern Territory ;  &gt; Not employed since lost last job ;  &gt; Males ;</t>
  </si>
  <si>
    <t>Northern Territory ;  &gt; Not employed since lost last job ;  &gt; Females ;</t>
  </si>
  <si>
    <t>Australian Capital Territory ;  Employed total ;  Persons ;</t>
  </si>
  <si>
    <t>Australian Capital Territory ;  Employed total ;  &gt; Males ;</t>
  </si>
  <si>
    <t>Australian Capital Territory ;  Employed total ;  &gt; Females ;</t>
  </si>
  <si>
    <t>Australian Capital Territory ;  &gt; Less than 1 year in main job ;  Persons ;</t>
  </si>
  <si>
    <t>Australian Capital Territory ;  &gt; Less than 1 year in main job ;  &gt; Males ;</t>
  </si>
  <si>
    <t>Australian Capital Territory ;  &gt; Less than 1 year in main job ;  &gt; Females ;</t>
  </si>
  <si>
    <t>Australian Capital Territory ;  &gt;&gt; Less than 3 months in main job ;  Persons ;</t>
  </si>
  <si>
    <t>Australian Capital Territory ;  &gt;&gt; Less than 3 months in main job ;  &gt; Males ;</t>
  </si>
  <si>
    <t>Australian Capital Territory ;  &gt;&gt; Less than 3 months in main job ;  &gt; Females ;</t>
  </si>
  <si>
    <t>Australian Capital Territory ;  &gt;&gt; 3-5 months in main job ;  Persons ;</t>
  </si>
  <si>
    <t>Australian Capital Territory ;  &gt;&gt; 3-5 months in main job ;  &gt; Males ;</t>
  </si>
  <si>
    <t>Australian Capital Territory ;  &gt;&gt; 3-5 months in main job ;  &gt; Females ;</t>
  </si>
  <si>
    <t>Australian Capital Territory ;  &gt;&gt; 6-11 months in main job ;  Persons ;</t>
  </si>
  <si>
    <t>Australian Capital Territory ;  &gt;&gt; 6-11 months in main job ;  &gt; Males ;</t>
  </si>
  <si>
    <t>Australian Capital Territory ;  &gt;&gt; 6-11 months in main job ;  &gt; Females ;</t>
  </si>
  <si>
    <t>Australian Capital Territory ;  &gt; 1 year or more in main job ;  Persons ;</t>
  </si>
  <si>
    <t>Australian Capital Territory ;  &gt; 1 year or more in main job ;  &gt; Males ;</t>
  </si>
  <si>
    <t>Australian Capital Territory ;  &gt; 1 year or more in main job ;  &gt; Females ;</t>
  </si>
  <si>
    <t>Australian Capital Territory ;  &gt;&gt; 1-4 years in main job ;  Persons ;</t>
  </si>
  <si>
    <t>Australian Capital Territory ;  &gt;&gt; 1-4 years in main job ;  &gt; Males ;</t>
  </si>
  <si>
    <t>Australian Capital Territory ;  &gt;&gt; 1-4 years in main job ;  &gt; Females ;</t>
  </si>
  <si>
    <t>Australian Capital Territory ;  &gt;&gt;&gt; 1 year in main job ;  Persons ;</t>
  </si>
  <si>
    <t>Australian Capital Territory ;  &gt;&gt;&gt; 1 year in main job ;  &gt; Males ;</t>
  </si>
  <si>
    <t>Australian Capital Territory ;  &gt;&gt;&gt; 1 year in main job ;  &gt; Females ;</t>
  </si>
  <si>
    <t>Australian Capital Territory ;  &gt;&gt;&gt; 2 years in main job ;  Persons ;</t>
  </si>
  <si>
    <t>Australian Capital Territory ;  &gt;&gt;&gt; 2 years in main job ;  &gt; Males ;</t>
  </si>
  <si>
    <t>Australian Capital Territory ;  &gt;&gt;&gt; 2 years in main job ;  &gt; Females ;</t>
  </si>
  <si>
    <t>Australian Capital Territory ;  &gt;&gt;&gt; 3-4 years in main job ;  Persons ;</t>
  </si>
  <si>
    <t>Australian Capital Territory ;  &gt;&gt;&gt; 3-4 years in main job ;  &gt; Males ;</t>
  </si>
  <si>
    <t>Australian Capital Territory ;  &gt;&gt;&gt; 3-4 years in main job ;  &gt; Females ;</t>
  </si>
  <si>
    <t>Australian Capital Territory ;  &gt;&gt; 5 years or more in main job ;  Persons ;</t>
  </si>
  <si>
    <t>Australian Capital Territory ;  &gt;&gt; 5 years or more in main job ;  &gt; Males ;</t>
  </si>
  <si>
    <t>Australian Capital Territory ;  &gt;&gt; 5 years or more in main job ;  &gt; Females ;</t>
  </si>
  <si>
    <t>Australian Capital Territory ;  &gt;&gt;&gt; 5-9 years in main job ;  Persons ;</t>
  </si>
  <si>
    <t>Australian Capital Territory ;  &gt;&gt;&gt; 5-9 years in main job ;  &gt; Males ;</t>
  </si>
  <si>
    <t>Australian Capital Territory ;  &gt;&gt;&gt; 5-9 years in main job ;  &gt; Females ;</t>
  </si>
  <si>
    <t>Australian Capital Territory ;  &gt;&gt;&gt; 10 years or more in main job ;  Persons ;</t>
  </si>
  <si>
    <t>Australian Capital Territory ;  &gt;&gt;&gt; 10 years or more in main job ;  &gt; Males ;</t>
  </si>
  <si>
    <t>Australian Capital Territory ;  &gt;&gt;&gt; 10 years or more in main job ;  &gt; Females ;</t>
  </si>
  <si>
    <t>Australian Capital Territory ;  &gt;&gt;&gt;&gt; 10-19 years in main job ;  Persons ;</t>
  </si>
  <si>
    <t>Australian Capital Territory ;  &gt;&gt;&gt;&gt; 10-19 years in main job ;  &gt; Males ;</t>
  </si>
  <si>
    <t>Australian Capital Territory ;  &gt;&gt;&gt;&gt; 10-19 years in main job ;  &gt; Females ;</t>
  </si>
  <si>
    <t>Australian Capital Territory ;  &gt;&gt;&gt;&gt; 20 years or more in main job ;  Persons ;</t>
  </si>
  <si>
    <t>Australian Capital Territory ;  &gt;&gt;&gt;&gt; 20 years or more in main job ;  &gt; Males ;</t>
  </si>
  <si>
    <t>Australian Capital Territory ;  &gt;&gt;&gt;&gt; 20 years or more in main job ;  &gt; Females ;</t>
  </si>
  <si>
    <t>Australian Capital Territory ;  &gt; Changed jobs in last 12 months ;  Persons ;</t>
  </si>
  <si>
    <t>Australian Capital Territory ;  &gt; Changed jobs in last 12 months ;  &gt; Males ;</t>
  </si>
  <si>
    <t>Australian Capital Territory ;  &gt; Changed jobs in last 12 months ;  &gt; Females ;</t>
  </si>
  <si>
    <t>Australian Capital Territory ;  &gt; Did not change jobs in last 12 months ;  Persons ;</t>
  </si>
  <si>
    <t>Australian Capital Territory ;  &gt; Did not change jobs in last 12 months ;  &gt; Males ;</t>
  </si>
  <si>
    <t>Australian Capital Territory ;  &gt; Did not change jobs in last 12 months ;  &gt; Females ;</t>
  </si>
  <si>
    <t>Australian Capital Territory ;  Civilian Population aged 15 and over ;  Persons ;</t>
  </si>
  <si>
    <t>Australian Capital Territory ;  Civilian Population aged 15 and over ;  &gt; Males ;</t>
  </si>
  <si>
    <t>Australian Capital Territory ;  Civilian Population aged 15 and over ;  &gt; Females ;</t>
  </si>
  <si>
    <t>Australian Capital Territory ;  Left, lost or worked multiple jobs last year ;  Persons ;</t>
  </si>
  <si>
    <t>Australian Capital Territory ;  Left, lost or worked multiple jobs last year ;  &gt; Males ;</t>
  </si>
  <si>
    <t>Australian Capital Territory ;  Left, lost or worked multiple jobs last year ;  &gt; Females ;</t>
  </si>
  <si>
    <t>Australian Capital Territory ;  &gt; Employed and had more than one job last year ;  Persons ;</t>
  </si>
  <si>
    <t>Australian Capital Territory ;  &gt; Employed and had more than one job last year ;  &gt; Males ;</t>
  </si>
  <si>
    <t>Australian Capital Territory ;  &gt; Employed and had more than one job last year ;  &gt; Females ;</t>
  </si>
  <si>
    <t>Australian Capital Territory ;  &gt;&gt; Single job holder and had more than one job last year ;  Persons ;</t>
  </si>
  <si>
    <t>Australian Capital Territory ;  &gt;&gt; Single job holder and had more than one job last year ;  &gt; Males ;</t>
  </si>
  <si>
    <t>Australian Capital Territory ;  &gt;&gt; Single job holder and had more than one job last year ;  &gt; Females ;</t>
  </si>
  <si>
    <t>Australian Capital Territory ;  &gt;&gt; Multiple job holder and had more than one job last year ;  Persons ;</t>
  </si>
  <si>
    <t>Australian Capital Territory ;  &gt;&gt; Multiple job holder and had more than one job last year ;  &gt; Males ;</t>
  </si>
  <si>
    <t>Australian Capital Territory ;  &gt;&gt; Multiple job holder and had more than one job last year ;  &gt; Females ;</t>
  </si>
  <si>
    <t>Australian Capital Territory ;  &gt;&gt; Underemployed and had more than one job last year ;  Persons ;</t>
  </si>
  <si>
    <t>Australian Capital Territory ;  &gt;&gt; Underemployed and had more than one job last year ;  &gt; Males ;</t>
  </si>
  <si>
    <t>Australian Capital Territory ;  &gt;&gt; Underemployed and had more than one job last year ;  &gt; Females ;</t>
  </si>
  <si>
    <t>Australian Capital Territory ;  &gt; Unemployed and had a job last year ;  Persons ;</t>
  </si>
  <si>
    <t>Australian Capital Territory ;  &gt; Unemployed and had a job last year ;  &gt; Males ;</t>
  </si>
  <si>
    <t>Australian Capital Territory ;  &gt; Unemployed and had a job last year ;  &gt; Females ;</t>
  </si>
  <si>
    <t>Australian Capital Territory ;  &gt; Not in the labour force and had a job last year ;  Persons ;</t>
  </si>
  <si>
    <t>Australian Capital Territory ;  &gt; Not in the labour force and had a job last year ;  &gt; Males ;</t>
  </si>
  <si>
    <t>Australian Capital Territory ;  &gt; Not in the labour force and had a job last year ;  &gt; Females ;</t>
  </si>
  <si>
    <t>Australian Capital Territory ;  Left a job last year ;  Persons ;</t>
  </si>
  <si>
    <t>Australian Capital Territory ;  Left a job last year ;  &gt; Males ;</t>
  </si>
  <si>
    <t>Australian Capital Territory ;  Left a job last year ;  &gt; Females ;</t>
  </si>
  <si>
    <t>Australian Capital Territory ;  &gt; Employed in a new job since left last job ;  Persons ;</t>
  </si>
  <si>
    <t>Australian Capital Territory ;  &gt; Employed in a new job since left last job ;  &gt; Males ;</t>
  </si>
  <si>
    <t>Australian Capital Territory ;  &gt; Employed in a new job since left last job ;  &gt; Females ;</t>
  </si>
  <si>
    <t>Australian Capital Territory ;  &gt;&gt; Underemployed in a new job since left last job ;  Persons ;</t>
  </si>
  <si>
    <t>Australian Capital Territory ;  &gt;&gt; Underemployed in a new job since left last job ;  &gt; Males ;</t>
  </si>
  <si>
    <t>Australian Capital Territory ;  &gt;&gt; Underemployed in a new job since left last job ;  &gt; Females ;</t>
  </si>
  <si>
    <t>Australian Capital Territory ;  &gt; Not employed since left last job ;  Persons ;</t>
  </si>
  <si>
    <t>Australian Capital Territory ;  &gt; Not employed since left last job ;  &gt; Males ;</t>
  </si>
  <si>
    <t>Australian Capital Territory ;  &gt; Not employed since left last job ;  &gt; Females ;</t>
  </si>
  <si>
    <t>Australian Capital Territory ;  Lost a job last year ;  Persons ;</t>
  </si>
  <si>
    <t>Australian Capital Territory ;  Lost a job last year ;  &gt; Males ;</t>
  </si>
  <si>
    <t>Australian Capital Territory ;  Lost a job last year ;  &gt; Females ;</t>
  </si>
  <si>
    <t>Australian Capital Territory ;  &gt; Retrenched last year ;  Persons ;</t>
  </si>
  <si>
    <t>Australian Capital Territory ;  &gt; Retrenched last year ;  &gt; Males ;</t>
  </si>
  <si>
    <t>Australian Capital Territory ;  &gt; Retrenched last year ;  &gt; Females ;</t>
  </si>
  <si>
    <t>Australian Capital Territory ;  &gt; Employed in a new job since lost last job ;  Persons ;</t>
  </si>
  <si>
    <t>Australian Capital Territory ;  &gt; Employed in a new job since lost last job ;  &gt; Males ;</t>
  </si>
  <si>
    <t>Australian Capital Territory ;  &gt; Employed in a new job since lost last job ;  &gt; Females ;</t>
  </si>
  <si>
    <t>Australian Capital Territory ;  &gt;&gt; Underemployed in a new job since lost last job ;  Persons ;</t>
  </si>
  <si>
    <t>Australian Capital Territory ;  &gt;&gt; Underemployed in a new job since lost last job ;  &gt; Males ;</t>
  </si>
  <si>
    <t>Australian Capital Territory ;  &gt;&gt; Underemployed in a new job since lost last job ;  &gt; Females ;</t>
  </si>
  <si>
    <t>Australian Capital Territory ;  &gt; Not employed since lost last job ;  Persons ;</t>
  </si>
  <si>
    <t>Australian Capital Territory ;  &gt; Not employed since lost last job ;  &gt; Males ;</t>
  </si>
  <si>
    <t>Australian Capital Territory ;  &gt; Not employed since lost last job ;  &gt; Females ;</t>
  </si>
  <si>
    <t>A126259718R</t>
  </si>
  <si>
    <t>A126252462V</t>
  </si>
  <si>
    <t>A126267150K</t>
  </si>
  <si>
    <t>A126259806R</t>
  </si>
  <si>
    <t>A126252434K</t>
  </si>
  <si>
    <t>A126267122A</t>
  </si>
  <si>
    <t>A126259778T</t>
  </si>
  <si>
    <t>A126252466C</t>
  </si>
  <si>
    <t>A126267154V</t>
  </si>
  <si>
    <t>A126259810F</t>
  </si>
  <si>
    <t>A126252378C</t>
  </si>
  <si>
    <t>A126267066V</t>
  </si>
  <si>
    <t>A126259722F</t>
  </si>
  <si>
    <t>A126252338K</t>
  </si>
  <si>
    <t>A126267026A</t>
  </si>
  <si>
    <t>A126259682X</t>
  </si>
  <si>
    <t>A126252350A</t>
  </si>
  <si>
    <t>A126267038K</t>
  </si>
  <si>
    <t>A126259694J</t>
  </si>
  <si>
    <t>A126252410T</t>
  </si>
  <si>
    <t>A126267098L</t>
  </si>
  <si>
    <t>A126259754X</t>
  </si>
  <si>
    <t>A126252354K</t>
  </si>
  <si>
    <t>A126267042A</t>
  </si>
  <si>
    <t>A126259698T</t>
  </si>
  <si>
    <t>A126252346K</t>
  </si>
  <si>
    <t>A126267034A</t>
  </si>
  <si>
    <t>A126259690X</t>
  </si>
  <si>
    <t>A126252438V</t>
  </si>
  <si>
    <t>A126267126K</t>
  </si>
  <si>
    <t>A126259782J</t>
  </si>
  <si>
    <t>A126252442K</t>
  </si>
  <si>
    <t>A126267130A</t>
  </si>
  <si>
    <t>A126259786T</t>
  </si>
  <si>
    <t>A126252362K</t>
  </si>
  <si>
    <t>A126267050A</t>
  </si>
  <si>
    <t>A126259706F</t>
  </si>
  <si>
    <t>A126252342A</t>
  </si>
  <si>
    <t>A126267030T</t>
  </si>
  <si>
    <t>A126259686J</t>
  </si>
  <si>
    <t>A126252382V</t>
  </si>
  <si>
    <t>A126267070K</t>
  </si>
  <si>
    <t>A126259726R</t>
  </si>
  <si>
    <t>A126252358V</t>
  </si>
  <si>
    <t>A126267046K</t>
  </si>
  <si>
    <t>A126259702W</t>
  </si>
  <si>
    <t>A126252386C</t>
  </si>
  <si>
    <t>A126267074V</t>
  </si>
  <si>
    <t>A126259730F</t>
  </si>
  <si>
    <t>A126252366V</t>
  </si>
  <si>
    <t>A126267054K</t>
  </si>
  <si>
    <t>A126259710W</t>
  </si>
  <si>
    <t>A126252390V</t>
  </si>
  <si>
    <t>A126267078C</t>
  </si>
  <si>
    <t>A126259734R</t>
  </si>
  <si>
    <t>A126252418K</t>
  </si>
  <si>
    <t>A126267106A</t>
  </si>
  <si>
    <t>A126259762X</t>
  </si>
  <si>
    <t>A126252394C</t>
  </si>
  <si>
    <t>A126267082V</t>
  </si>
  <si>
    <t>A126259738X</t>
  </si>
  <si>
    <t>A126252370K</t>
  </si>
  <si>
    <t>A126267058V</t>
  </si>
  <si>
    <t>A126259714F</t>
  </si>
  <si>
    <t>A126252446V</t>
  </si>
  <si>
    <t>A126267134K</t>
  </si>
  <si>
    <t>A126259790J</t>
  </si>
  <si>
    <t>A126252422A</t>
  </si>
  <si>
    <t>A126267110T</t>
  </si>
  <si>
    <t>A126259766J</t>
  </si>
  <si>
    <t>A126252426K</t>
  </si>
  <si>
    <t>A126267114A</t>
  </si>
  <si>
    <t>A126259770X</t>
  </si>
  <si>
    <t>A126252470V</t>
  </si>
  <si>
    <t>A126267158C</t>
  </si>
  <si>
    <t>A126259814R</t>
  </si>
  <si>
    <t>A126251870L</t>
  </si>
  <si>
    <t>A126266558W</t>
  </si>
  <si>
    <t>A126259214K</t>
  </si>
  <si>
    <t>A126251906C</t>
  </si>
  <si>
    <t>A126266594F</t>
  </si>
  <si>
    <t>A126259250V</t>
  </si>
  <si>
    <t>A126251854L</t>
  </si>
  <si>
    <t>A126266542C</t>
  </si>
  <si>
    <t>A126259198W</t>
  </si>
  <si>
    <t>A126251910V</t>
  </si>
  <si>
    <t>A126266598R</t>
  </si>
  <si>
    <t>A126259254C</t>
  </si>
  <si>
    <t>A126251914C</t>
  </si>
  <si>
    <t>A126266602V</t>
  </si>
  <si>
    <t>A126259258L</t>
  </si>
  <si>
    <t>A126251858W</t>
  </si>
  <si>
    <t>A126266546L</t>
  </si>
  <si>
    <t>A126259202A</t>
  </si>
  <si>
    <t>A126251862L</t>
  </si>
  <si>
    <t>A126266550C</t>
  </si>
  <si>
    <t>A126259206K</t>
  </si>
  <si>
    <t>A126251886F</t>
  </si>
  <si>
    <t>A126266574W</t>
  </si>
  <si>
    <t>A126259230K</t>
  </si>
  <si>
    <t>A126251830V</t>
  </si>
  <si>
    <t>A126266518C</t>
  </si>
  <si>
    <t>A126259174C</t>
  </si>
  <si>
    <t>A126251918L</t>
  </si>
  <si>
    <t>A126266606C</t>
  </si>
  <si>
    <t>A126259262C</t>
  </si>
  <si>
    <t>A126251890W</t>
  </si>
  <si>
    <t>A126266578F</t>
  </si>
  <si>
    <t>A126259234V</t>
  </si>
  <si>
    <t>A126251922C</t>
  </si>
  <si>
    <t>A126266610V</t>
  </si>
  <si>
    <t>A126259266L</t>
  </si>
  <si>
    <t>A126251834C</t>
  </si>
  <si>
    <t>A126266522V</t>
  </si>
  <si>
    <t>A126259178L</t>
  </si>
  <si>
    <t>A126251794W</t>
  </si>
  <si>
    <t>A126266482L</t>
  </si>
  <si>
    <t>A126259138V</t>
  </si>
  <si>
    <t>A126251806V</t>
  </si>
  <si>
    <t>A126266494W</t>
  </si>
  <si>
    <t>A126259150K</t>
  </si>
  <si>
    <t>A126251866W</t>
  </si>
  <si>
    <t>A126266554L</t>
  </si>
  <si>
    <t>A126259210A</t>
  </si>
  <si>
    <t>A126251810K</t>
  </si>
  <si>
    <t>A126266498F</t>
  </si>
  <si>
    <t>A126259154V</t>
  </si>
  <si>
    <t>A126251802K</t>
  </si>
  <si>
    <t>A126266490L</t>
  </si>
  <si>
    <t>A126259146V</t>
  </si>
  <si>
    <t>A126251894F</t>
  </si>
  <si>
    <t>A126266582W</t>
  </si>
  <si>
    <t>A126259238C</t>
  </si>
  <si>
    <t>A126251898R</t>
  </si>
  <si>
    <t>A126266586F</t>
  </si>
  <si>
    <t>A126259242V</t>
  </si>
  <si>
    <t>A126251818C</t>
  </si>
  <si>
    <t>A126266506V</t>
  </si>
  <si>
    <t>A126259162V</t>
  </si>
  <si>
    <t>A126251798F</t>
  </si>
  <si>
    <t>A126266486W</t>
  </si>
  <si>
    <t>A126259142K</t>
  </si>
  <si>
    <t>A126251838L</t>
  </si>
  <si>
    <t>A126266526C</t>
  </si>
  <si>
    <t>A126259182C</t>
  </si>
  <si>
    <t>A126251814V</t>
  </si>
  <si>
    <t>A126266502K</t>
  </si>
  <si>
    <t>A126259158C</t>
  </si>
  <si>
    <t>A126251842C</t>
  </si>
  <si>
    <t>A126266530V</t>
  </si>
  <si>
    <t>A126259186L</t>
  </si>
  <si>
    <t>A126251822V</t>
  </si>
  <si>
    <t>A126266510K</t>
  </si>
  <si>
    <t>A126259166C</t>
  </si>
  <si>
    <t>A126251846L</t>
  </si>
  <si>
    <t>A126266534C</t>
  </si>
  <si>
    <t>A126259190C</t>
  </si>
  <si>
    <t>A126251874W</t>
  </si>
  <si>
    <t>A126266562L</t>
  </si>
  <si>
    <t>A126259218V</t>
  </si>
  <si>
    <t>A126251850C</t>
  </si>
  <si>
    <t>A126266538L</t>
  </si>
  <si>
    <t>A126259194L</t>
  </si>
  <si>
    <t>A126251826C</t>
  </si>
  <si>
    <t>A126266514V</t>
  </si>
  <si>
    <t>A126259170V</t>
  </si>
  <si>
    <t>A126251902V</t>
  </si>
  <si>
    <t>A126266590W</t>
  </si>
  <si>
    <t>A126259246C</t>
  </si>
  <si>
    <t>A126251878F</t>
  </si>
  <si>
    <t>A126266566W</t>
  </si>
  <si>
    <t>A126259222K</t>
  </si>
  <si>
    <t>A126251882W</t>
  </si>
  <si>
    <t>A126266570L</t>
  </si>
  <si>
    <t>A126259226V</t>
  </si>
  <si>
    <t>A126251926L</t>
  </si>
  <si>
    <t>A126266614C</t>
  </si>
  <si>
    <t>A126259270C</t>
  </si>
  <si>
    <t>Time Series Workbook</t>
  </si>
  <si>
    <t>6223.0 Job mobility</t>
  </si>
  <si>
    <t>Table 1. Labour mobility, retrenchments and duration of employment</t>
  </si>
  <si>
    <t>E N Q U I R I E S</t>
  </si>
  <si>
    <t>Enquiries</t>
  </si>
  <si>
    <t>Data Item Description</t>
  </si>
  <si>
    <t>No. Obs.</t>
  </si>
  <si>
    <t>Freq.</t>
  </si>
  <si>
    <t>© Commonwealth of Australia  2022</t>
  </si>
  <si>
    <t>Annual</t>
  </si>
  <si>
    <t>6223.0 Job Mobility</t>
  </si>
  <si>
    <t>Released at 11:30 am (Canberra time) Fri 29 Apr 2022</t>
  </si>
  <si>
    <t>Contents</t>
  </si>
  <si>
    <t>Tables</t>
  </si>
  <si>
    <t>Table 1.1 - Labour mobility, retrenchments and duration of employment by age, February 2021</t>
  </si>
  <si>
    <t>Table 1.2 - Labour mobility, retrenchments and duration of employment by state and territory, February 2021</t>
  </si>
  <si>
    <t>Index</t>
  </si>
  <si>
    <t>Time Series Index</t>
  </si>
  <si>
    <r>
      <t xml:space="preserve">More information available from the </t>
    </r>
    <r>
      <rPr>
        <b/>
        <sz val="12"/>
        <color indexed="12"/>
        <rFont val="Arial"/>
        <family val="2"/>
      </rPr>
      <t>ABS website</t>
    </r>
  </si>
  <si>
    <t>Job mobility, February 2021</t>
  </si>
  <si>
    <t>Summary</t>
  </si>
  <si>
    <t>Methodology</t>
  </si>
  <si>
    <r>
      <t xml:space="preserve">For further information about these and related statistics visit </t>
    </r>
    <r>
      <rPr>
        <sz val="8"/>
        <color rgb="FF0000FF"/>
        <rFont val="Arial"/>
        <family val="2"/>
      </rPr>
      <t>www.abs.gov.au/about/contact-us</t>
    </r>
  </si>
  <si>
    <r>
      <t xml:space="preserve">or contact the Labour Surveys Branch at </t>
    </r>
    <r>
      <rPr>
        <sz val="8"/>
        <color rgb="FF0000FF"/>
        <rFont val="Arial"/>
        <family val="2"/>
      </rPr>
      <t>labour.statistics@abs.gov.au</t>
    </r>
    <r>
      <rPr>
        <sz val="8"/>
        <color theme="1"/>
        <rFont val="Arial"/>
        <family val="2"/>
      </rPr>
      <t>.</t>
    </r>
  </si>
  <si>
    <t>Select an age group:</t>
  </si>
  <si>
    <t>15 years and over</t>
  </si>
  <si>
    <t>Time Series IDs</t>
  </si>
  <si>
    <t>Persons</t>
  </si>
  <si>
    <t>Males</t>
  </si>
  <si>
    <t>Females</t>
  </si>
  <si>
    <t>'000</t>
  </si>
  <si>
    <t>Employed</t>
  </si>
  <si>
    <t>Duration of employment in current main job</t>
  </si>
  <si>
    <t>Less than 1 year</t>
  </si>
  <si>
    <t>Less than 3 months</t>
  </si>
  <si>
    <t>3–5 months</t>
  </si>
  <si>
    <t>6–11 months</t>
  </si>
  <si>
    <t>1 year and over</t>
  </si>
  <si>
    <t>1–4 years</t>
  </si>
  <si>
    <t>1 year</t>
  </si>
  <si>
    <t>2 years</t>
  </si>
  <si>
    <t>3–4 years</t>
  </si>
  <si>
    <t>5 years and over</t>
  </si>
  <si>
    <t>5–9 years</t>
  </si>
  <si>
    <t>10 years and over</t>
  </si>
  <si>
    <t>10–19 years</t>
  </si>
  <si>
    <t>20 years and over</t>
  </si>
  <si>
    <t>Whether changed jobs in last 12 months</t>
  </si>
  <si>
    <t>Changed jobs in last 12 months</t>
  </si>
  <si>
    <t>Did not change jobs in last 12 months</t>
  </si>
  <si>
    <t>Total</t>
  </si>
  <si>
    <t>Civilian population aged 15 and over</t>
  </si>
  <si>
    <t>Left, lost or worked multiple jobs last year</t>
  </si>
  <si>
    <t xml:space="preserve">Employed and had more than one job last year </t>
  </si>
  <si>
    <t xml:space="preserve">Single job holder and had more than one job last year </t>
  </si>
  <si>
    <t xml:space="preserve">Multiple job holder and had more than one job last year </t>
  </si>
  <si>
    <t xml:space="preserve">Underemployed and had more than one job last year </t>
  </si>
  <si>
    <t xml:space="preserve">Unemployed and had a job last year </t>
  </si>
  <si>
    <t xml:space="preserve">Not in the labour force and had a job last year </t>
  </si>
  <si>
    <t xml:space="preserve">Left a job last year </t>
  </si>
  <si>
    <t xml:space="preserve">Employed in a new job since left last job </t>
  </si>
  <si>
    <t xml:space="preserve">Underemployed in a new job since left last job </t>
  </si>
  <si>
    <t xml:space="preserve">Not employed since left last job </t>
  </si>
  <si>
    <t xml:space="preserve">Lost a job last year </t>
  </si>
  <si>
    <t xml:space="preserve">Retrenched last year </t>
  </si>
  <si>
    <t xml:space="preserve">Employed in a new job since lost last job </t>
  </si>
  <si>
    <t xml:space="preserve">Underemployed in a new job since lost last job </t>
  </si>
  <si>
    <t xml:space="preserve">Not employed since lost last job </t>
  </si>
  <si>
    <t>15 to 64 years</t>
  </si>
  <si>
    <t>15 to 24 years</t>
  </si>
  <si>
    <t>25 to 44 years</t>
  </si>
  <si>
    <t>45 to 64 years</t>
  </si>
  <si>
    <t>65 years and over</t>
  </si>
  <si>
    <t>Select a state or territory:</t>
  </si>
  <si>
    <t>Australia</t>
  </si>
  <si>
    <t>New South Wales</t>
  </si>
  <si>
    <t>Victoria</t>
  </si>
  <si>
    <t>Queensland</t>
  </si>
  <si>
    <t>South Australia</t>
  </si>
  <si>
    <t>Western Australia</t>
  </si>
  <si>
    <t>Tasmania</t>
  </si>
  <si>
    <t>Northern Territory</t>
  </si>
  <si>
    <t>Australian Capital Territory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</si>
</sst>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mmm\-yyyy"/>
    <numFmt numFmtId="165" formatCode="0.0;\-0.0;0.0;@"/>
    <numFmt numFmtId="166" formatCode="#,##0.0"/>
  </numFmts>
  <fonts count="36"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sz val="9"/>
      <color indexed="81"/>
      <name val="Tahoma"/>
      <family val="2"/>
    </font>
    <font>
      <b/>
      <sz val="10"/>
      <color theme="1"/>
      <name val="Arial"/>
      <family val="2"/>
    </font>
    <font>
      <b/>
      <sz val="10"/>
      <color rgb="FFFFFFFF"/>
      <name val="Arial"/>
      <family val="2"/>
    </font>
    <font>
      <b/>
      <sz val="12"/>
      <color theme="1"/>
      <name val="Arial"/>
      <family val="2"/>
    </font>
    <font>
      <u/>
      <sz val="11"/>
      <color theme="10"/>
      <name val="Calibri"/>
      <family val="2"/>
      <scheme val="minor"/>
    </font>
    <font>
      <u/>
      <sz val="8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10"/>
      <name val="Tahoma"/>
      <family val="2"/>
    </font>
    <font>
      <sz val="11"/>
      <color theme="1"/>
      <name val="Arial"/>
      <family val="2"/>
    </font>
    <font>
      <b/>
      <sz val="12"/>
      <color rgb="FF000000"/>
      <name val="Arial"/>
      <family val="2"/>
    </font>
    <font>
      <b/>
      <sz val="8"/>
      <color rgb="FF000000"/>
      <name val="Arial"/>
      <family val="2"/>
    </font>
    <font>
      <u/>
      <sz val="10"/>
      <color indexed="12"/>
      <name val="Tahoma"/>
      <family val="2"/>
    </font>
    <font>
      <sz val="8"/>
      <color indexed="12"/>
      <name val="Arial"/>
      <family val="2"/>
    </font>
    <font>
      <sz val="8"/>
      <color rgb="FF000000"/>
      <name val="Arial"/>
      <family val="2"/>
    </font>
    <font>
      <sz val="12"/>
      <color rgb="FF000000"/>
      <name val="Arial"/>
      <family val="2"/>
    </font>
    <font>
      <b/>
      <sz val="12"/>
      <color indexed="12"/>
      <name val="Arial"/>
      <family val="2"/>
    </font>
    <font>
      <b/>
      <sz val="10"/>
      <color rgb="FF000000"/>
      <name val="Arial"/>
      <family val="2"/>
    </font>
    <font>
      <sz val="8"/>
      <color rgb="FF0000FF"/>
      <name val="Arial"/>
      <family val="2"/>
    </font>
    <font>
      <i/>
      <sz val="8"/>
      <name val="FrnkGothITC Bk BT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sz val="8"/>
      <name val="Microsoft Sans Serif"/>
      <family val="2"/>
    </font>
    <font>
      <b/>
      <sz val="8"/>
      <name val="Arial"/>
      <family val="2"/>
    </font>
    <font>
      <b/>
      <sz val="9"/>
      <name val="Arial"/>
      <family val="2"/>
    </font>
    <font>
      <b/>
      <sz val="8"/>
      <color rgb="FFFF0000"/>
      <name val="Arial"/>
      <family val="2"/>
    </font>
    <font>
      <u/>
      <sz val="8"/>
      <color theme="10"/>
      <name val="Arial"/>
      <family val="2"/>
    </font>
    <font>
      <b/>
      <sz val="10"/>
      <name val="Tahoma"/>
      <family val="2"/>
    </font>
    <font>
      <sz val="8"/>
      <color rgb="FFFF0000"/>
      <name val="Arial"/>
      <family val="2"/>
    </font>
    <font>
      <b/>
      <sz val="10"/>
      <color rgb="FFFF0000"/>
      <name val="Tahoma"/>
      <family val="2"/>
    </font>
    <font>
      <sz val="10"/>
      <color rgb="FFFF0000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2">
    <xf numFmtId="0" fontId="0" fillId="0" borderId="0"/>
    <xf numFmtId="0" fontId="7" fillId="0" borderId="0" applyNumberFormat="0" applyFill="0" applyBorder="0" applyAlignment="0" applyProtection="0"/>
    <xf numFmtId="0" fontId="11" fillId="0" borderId="0"/>
    <xf numFmtId="0" fontId="13" fillId="0" borderId="0"/>
    <xf numFmtId="0" fontId="14" fillId="0" borderId="0"/>
    <xf numFmtId="0" fontId="17" fillId="0" borderId="0"/>
    <xf numFmtId="0" fontId="24" fillId="0" borderId="0">
      <alignment horizontal="left"/>
    </xf>
    <xf numFmtId="0" fontId="13" fillId="0" borderId="0"/>
    <xf numFmtId="0" fontId="27" fillId="0" borderId="0">
      <alignment horizontal="center"/>
    </xf>
    <xf numFmtId="0" fontId="27" fillId="0" borderId="0">
      <alignment horizontal="center" vertical="center" wrapText="1"/>
    </xf>
    <xf numFmtId="0" fontId="11" fillId="0" borderId="0">
      <alignment horizontal="left" vertical="center" wrapText="1"/>
    </xf>
    <xf numFmtId="0" fontId="9" fillId="0" borderId="0"/>
  </cellStyleXfs>
  <cellXfs count="87">
    <xf numFmtId="0" fontId="0" fillId="0" borderId="0" xfId="0"/>
    <xf numFmtId="0" fontId="1" fillId="0" borderId="0" xfId="0" applyFont="1" applyAlignment="1"/>
    <xf numFmtId="0" fontId="1" fillId="0" borderId="0" xfId="0" applyFont="1" applyAlignment="1">
      <alignment wrapText="1"/>
    </xf>
    <xf numFmtId="0" fontId="1" fillId="0" borderId="0" xfId="0" applyFont="1" applyAlignment="1">
      <alignment horizontal="right" wrapText="1"/>
    </xf>
    <xf numFmtId="0" fontId="2" fillId="0" borderId="0" xfId="0" applyFont="1" applyAlignment="1"/>
    <xf numFmtId="164" fontId="2" fillId="0" borderId="0" xfId="0" applyNumberFormat="1" applyFont="1" applyAlignment="1"/>
    <xf numFmtId="164" fontId="1" fillId="0" borderId="0" xfId="0" applyNumberFormat="1" applyFont="1" applyAlignment="1"/>
    <xf numFmtId="0" fontId="1" fillId="0" borderId="0" xfId="0" quotePrefix="1" applyFont="1" applyAlignment="1">
      <alignment horizontal="right"/>
    </xf>
    <xf numFmtId="0" fontId="1" fillId="0" borderId="0" xfId="0" applyFont="1" applyAlignment="1">
      <alignment horizontal="right"/>
    </xf>
    <xf numFmtId="165" fontId="1" fillId="0" borderId="0" xfId="0" applyNumberFormat="1" applyFont="1" applyAlignment="1"/>
    <xf numFmtId="164" fontId="1" fillId="0" borderId="0" xfId="0" applyNumberFormat="1" applyFont="1" applyAlignment="1">
      <alignment horizontal="left"/>
    </xf>
    <xf numFmtId="0" fontId="1" fillId="0" borderId="0" xfId="0" applyFont="1" applyAlignment="1">
      <alignment horizontal="left"/>
    </xf>
    <xf numFmtId="0" fontId="1" fillId="2" borderId="0" xfId="0" applyFont="1" applyFill="1" applyAlignment="1">
      <alignment horizontal="left"/>
    </xf>
    <xf numFmtId="0" fontId="5" fillId="2" borderId="0" xfId="0" applyFont="1" applyFill="1" applyAlignment="1">
      <alignment horizontal="left"/>
    </xf>
    <xf numFmtId="49" fontId="6" fillId="0" borderId="0" xfId="0" applyNumberFormat="1" applyFont="1" applyAlignment="1">
      <alignment horizontal="left"/>
    </xf>
    <xf numFmtId="0" fontId="4" fillId="0" borderId="0" xfId="0" applyFont="1" applyAlignment="1">
      <alignment horizontal="left"/>
    </xf>
    <xf numFmtId="0" fontId="7" fillId="0" borderId="0" xfId="1" applyAlignment="1">
      <alignment horizontal="left"/>
    </xf>
    <xf numFmtId="0" fontId="1" fillId="0" borderId="1" xfId="0" applyFont="1" applyBorder="1" applyAlignment="1">
      <alignment horizontal="left"/>
    </xf>
    <xf numFmtId="0" fontId="2" fillId="0" borderId="0" xfId="0" applyFont="1" applyAlignment="1">
      <alignment horizontal="left" wrapText="1"/>
    </xf>
    <xf numFmtId="0" fontId="8" fillId="0" borderId="0" xfId="1" applyFont="1" applyAlignment="1">
      <alignment horizontal="left"/>
    </xf>
    <xf numFmtId="0" fontId="1" fillId="0" borderId="0" xfId="0" quotePrefix="1" applyFont="1" applyAlignment="1">
      <alignment horizontal="left"/>
    </xf>
    <xf numFmtId="0" fontId="1" fillId="0" borderId="0" xfId="0" applyFont="1" applyAlignment="1">
      <alignment horizontal="left"/>
    </xf>
    <xf numFmtId="0" fontId="12" fillId="0" borderId="0" xfId="2" applyFont="1" applyAlignment="1">
      <alignment horizontal="left" vertical="center"/>
    </xf>
    <xf numFmtId="0" fontId="13" fillId="0" borderId="0" xfId="3"/>
    <xf numFmtId="0" fontId="14" fillId="0" borderId="0" xfId="4"/>
    <xf numFmtId="0" fontId="15" fillId="0" borderId="0" xfId="4" applyFont="1" applyAlignment="1">
      <alignment horizontal="left"/>
    </xf>
    <xf numFmtId="0" fontId="16" fillId="0" borderId="0" xfId="4" applyFont="1" applyAlignment="1">
      <alignment horizontal="left"/>
    </xf>
    <xf numFmtId="0" fontId="18" fillId="0" borderId="0" xfId="5" applyFont="1" applyAlignment="1">
      <alignment horizontal="center"/>
    </xf>
    <xf numFmtId="0" fontId="19" fillId="0" borderId="0" xfId="4" applyFont="1" applyAlignment="1">
      <alignment horizontal="left"/>
    </xf>
    <xf numFmtId="0" fontId="22" fillId="0" borderId="0" xfId="4" applyFont="1" applyAlignment="1">
      <alignment horizontal="left"/>
    </xf>
    <xf numFmtId="0" fontId="23" fillId="0" borderId="0" xfId="4" applyFont="1" applyAlignment="1">
      <alignment horizontal="left"/>
    </xf>
    <xf numFmtId="0" fontId="1" fillId="3" borderId="0" xfId="0" applyFont="1" applyFill="1" applyAlignment="1">
      <alignment horizontal="left"/>
    </xf>
    <xf numFmtId="0" fontId="5" fillId="2" borderId="0" xfId="0" applyFont="1" applyFill="1" applyAlignment="1">
      <alignment horizontal="left" indent="11"/>
    </xf>
    <xf numFmtId="49" fontId="6" fillId="3" borderId="0" xfId="0" applyNumberFormat="1" applyFont="1" applyFill="1" applyAlignment="1">
      <alignment horizontal="left" indent="11"/>
    </xf>
    <xf numFmtId="0" fontId="12" fillId="3" borderId="0" xfId="2" applyFont="1" applyFill="1" applyAlignment="1">
      <alignment horizontal="left" vertical="center" indent="11"/>
    </xf>
    <xf numFmtId="1" fontId="26" fillId="3" borderId="1" xfId="6" applyNumberFormat="1" applyFont="1" applyFill="1" applyBorder="1" applyAlignment="1">
      <alignment horizontal="center" vertical="center" wrapText="1"/>
    </xf>
    <xf numFmtId="0" fontId="25" fillId="3" borderId="1" xfId="7" applyFont="1" applyFill="1" applyBorder="1" applyAlignment="1">
      <alignment vertical="center"/>
    </xf>
    <xf numFmtId="0" fontId="27" fillId="0" borderId="0" xfId="8">
      <alignment horizontal="center"/>
    </xf>
    <xf numFmtId="17" fontId="28" fillId="0" borderId="0" xfId="9" quotePrefix="1" applyNumberFormat="1" applyFont="1" applyAlignment="1">
      <alignment horizontal="right" wrapText="1"/>
    </xf>
    <xf numFmtId="0" fontId="29" fillId="4" borderId="3" xfId="7" applyFont="1" applyFill="1" applyBorder="1" applyAlignment="1">
      <alignment horizontal="center"/>
    </xf>
    <xf numFmtId="17" fontId="28" fillId="0" borderId="0" xfId="9" quotePrefix="1" applyNumberFormat="1" applyFont="1" applyAlignment="1">
      <alignment wrapText="1"/>
    </xf>
    <xf numFmtId="0" fontId="11" fillId="0" borderId="0" xfId="3" applyFont="1" applyAlignment="1">
      <alignment horizontal="right"/>
    </xf>
    <xf numFmtId="0" fontId="28" fillId="3" borderId="4" xfId="8" applyFont="1" applyFill="1" applyBorder="1" applyAlignment="1">
      <alignment horizontal="left"/>
    </xf>
    <xf numFmtId="0" fontId="11" fillId="3" borderId="4" xfId="8" applyFont="1" applyFill="1" applyBorder="1">
      <alignment horizontal="center"/>
    </xf>
    <xf numFmtId="1" fontId="30" fillId="0" borderId="0" xfId="4" quotePrefix="1" applyNumberFormat="1" applyFont="1" applyAlignment="1">
      <alignment horizontal="center"/>
    </xf>
    <xf numFmtId="166" fontId="28" fillId="0" borderId="0" xfId="10" applyNumberFormat="1" applyFont="1" applyAlignment="1">
      <alignment horizontal="left" vertical="center" indent="1"/>
    </xf>
    <xf numFmtId="0" fontId="11" fillId="0" borderId="0" xfId="7" applyFont="1" applyAlignment="1">
      <alignment horizontal="left" indent="1"/>
    </xf>
    <xf numFmtId="166" fontId="19" fillId="0" borderId="0" xfId="7" applyNumberFormat="1" applyFont="1" applyAlignment="1">
      <alignment horizontal="right"/>
    </xf>
    <xf numFmtId="0" fontId="11" fillId="0" borderId="0" xfId="11" applyFont="1" applyAlignment="1">
      <alignment horizontal="left" indent="1"/>
    </xf>
    <xf numFmtId="0" fontId="11" fillId="0" borderId="0" xfId="11" applyFont="1" applyAlignment="1">
      <alignment horizontal="left" indent="2"/>
    </xf>
    <xf numFmtId="0" fontId="1" fillId="0" borderId="0" xfId="11" applyFont="1" applyAlignment="1">
      <alignment horizontal="left" indent="1"/>
    </xf>
    <xf numFmtId="0" fontId="1" fillId="0" borderId="0" xfId="11" applyFont="1" applyAlignment="1">
      <alignment horizontal="left" indent="2"/>
    </xf>
    <xf numFmtId="0" fontId="1" fillId="0" borderId="0" xfId="11" applyFont="1" applyAlignment="1">
      <alignment horizontal="left" indent="3"/>
    </xf>
    <xf numFmtId="0" fontId="11" fillId="0" borderId="0" xfId="11" applyFont="1" applyAlignment="1">
      <alignment horizontal="left" indent="3"/>
    </xf>
    <xf numFmtId="0" fontId="28" fillId="0" borderId="0" xfId="7" applyFont="1" applyAlignment="1">
      <alignment horizontal="left" indent="1"/>
    </xf>
    <xf numFmtId="0" fontId="1" fillId="0" borderId="0" xfId="11" applyFont="1" applyAlignment="1">
      <alignment horizontal="left" indent="4"/>
    </xf>
    <xf numFmtId="0" fontId="1" fillId="0" borderId="0" xfId="11" applyFont="1" applyAlignment="1">
      <alignment horizontal="left" indent="5"/>
    </xf>
    <xf numFmtId="166" fontId="16" fillId="0" borderId="0" xfId="7" applyNumberFormat="1" applyFont="1" applyAlignment="1">
      <alignment horizontal="right"/>
    </xf>
    <xf numFmtId="0" fontId="28" fillId="0" borderId="0" xfId="8" applyFont="1" applyAlignment="1">
      <alignment horizontal="left" indent="1"/>
    </xf>
    <xf numFmtId="0" fontId="1" fillId="0" borderId="0" xfId="0" applyFont="1" applyAlignment="1">
      <alignment horizontal="left" indent="1"/>
    </xf>
    <xf numFmtId="0" fontId="28" fillId="0" borderId="0" xfId="8" applyFont="1" applyAlignment="1">
      <alignment horizontal="left" indent="48"/>
    </xf>
    <xf numFmtId="0" fontId="1" fillId="0" borderId="0" xfId="0" applyFont="1" applyAlignment="1">
      <alignment horizontal="left" indent="2"/>
    </xf>
    <xf numFmtId="0" fontId="2" fillId="0" borderId="0" xfId="0" applyFont="1" applyAlignment="1">
      <alignment horizontal="left" indent="1"/>
    </xf>
    <xf numFmtId="0" fontId="11" fillId="0" borderId="0" xfId="8" applyFont="1" applyAlignment="1">
      <alignment horizontal="left" indent="1"/>
    </xf>
    <xf numFmtId="0" fontId="12" fillId="0" borderId="0" xfId="7" applyFont="1"/>
    <xf numFmtId="0" fontId="31" fillId="0" borderId="0" xfId="1" applyFont="1" applyAlignment="1">
      <alignment horizontal="left"/>
    </xf>
    <xf numFmtId="0" fontId="32" fillId="0" borderId="0" xfId="7" applyFont="1"/>
    <xf numFmtId="0" fontId="13" fillId="0" borderId="0" xfId="7"/>
    <xf numFmtId="0" fontId="10" fillId="0" borderId="0" xfId="0" applyFont="1"/>
    <xf numFmtId="3" fontId="33" fillId="0" borderId="0" xfId="7" applyNumberFormat="1" applyFont="1" applyAlignment="1">
      <alignment horizontal="right"/>
    </xf>
    <xf numFmtId="166" fontId="33" fillId="0" borderId="0" xfId="7" applyNumberFormat="1" applyFont="1" applyAlignment="1">
      <alignment horizontal="right"/>
    </xf>
    <xf numFmtId="0" fontId="34" fillId="0" borderId="0" xfId="7" applyFont="1"/>
    <xf numFmtId="0" fontId="35" fillId="0" borderId="0" xfId="7" applyFont="1"/>
    <xf numFmtId="0" fontId="16" fillId="0" borderId="0" xfId="4" quotePrefix="1" applyFont="1" applyAlignment="1">
      <alignment horizontal="right"/>
    </xf>
    <xf numFmtId="0" fontId="28" fillId="0" borderId="4" xfId="8" applyFont="1" applyBorder="1" applyAlignment="1">
      <alignment horizontal="left"/>
    </xf>
    <xf numFmtId="0" fontId="11" fillId="0" borderId="4" xfId="8" applyFont="1" applyBorder="1">
      <alignment horizontal="center"/>
    </xf>
    <xf numFmtId="0" fontId="11" fillId="0" borderId="0" xfId="8" applyFont="1">
      <alignment horizontal="center"/>
    </xf>
    <xf numFmtId="0" fontId="1" fillId="0" borderId="0" xfId="0" applyFont="1" applyAlignment="1">
      <alignment horizontal="left"/>
    </xf>
    <xf numFmtId="0" fontId="6" fillId="0" borderId="0" xfId="0" applyFont="1" applyAlignment="1">
      <alignment horizontal="left" vertical="top" wrapText="1"/>
    </xf>
    <xf numFmtId="0" fontId="20" fillId="0" borderId="2" xfId="4" applyFont="1" applyBorder="1" applyAlignment="1">
      <alignment horizontal="left"/>
    </xf>
    <xf numFmtId="0" fontId="15" fillId="0" borderId="0" xfId="4" applyFont="1" applyAlignment="1">
      <alignment horizontal="left"/>
    </xf>
    <xf numFmtId="0" fontId="18" fillId="0" borderId="0" xfId="5" applyFont="1"/>
    <xf numFmtId="17" fontId="28" fillId="0" borderId="5" xfId="9" quotePrefix="1" applyNumberFormat="1" applyFont="1" applyBorder="1" applyAlignment="1">
      <alignment horizontal="center" wrapText="1"/>
    </xf>
    <xf numFmtId="0" fontId="6" fillId="3" borderId="0" xfId="0" applyFont="1" applyFill="1" applyAlignment="1">
      <alignment horizontal="left" vertical="top" wrapText="1" indent="11"/>
    </xf>
    <xf numFmtId="0" fontId="25" fillId="3" borderId="1" xfId="6" applyFont="1" applyFill="1" applyBorder="1" applyAlignment="1">
      <alignment horizontal="left" vertical="center" indent="13"/>
    </xf>
    <xf numFmtId="17" fontId="29" fillId="4" borderId="3" xfId="9" quotePrefix="1" applyNumberFormat="1" applyFont="1" applyFill="1" applyBorder="1" applyAlignment="1">
      <alignment horizontal="center" wrapText="1"/>
    </xf>
    <xf numFmtId="17" fontId="28" fillId="4" borderId="3" xfId="9" quotePrefix="1" applyNumberFormat="1" applyFont="1" applyFill="1" applyBorder="1" applyAlignment="1">
      <alignment horizontal="center" wrapText="1"/>
    </xf>
  </cellXfs>
  <cellStyles count="12">
    <cellStyle name="Hyperlink" xfId="1" builtinId="8"/>
    <cellStyle name="Hyperlink 2" xfId="5" xr:uid="{6A44D8AC-4A5F-4103-9971-F2447E66BFED}"/>
    <cellStyle name="Normal" xfId="0" builtinId="0"/>
    <cellStyle name="Normal 10" xfId="3" xr:uid="{0B7540A5-F835-48EB-BD98-C2AE702D2E9C}"/>
    <cellStyle name="Normal 2" xfId="7" xr:uid="{E4892C5C-C692-46C0-928F-F2E40013B323}"/>
    <cellStyle name="Normal 2 2 2" xfId="11" xr:uid="{7737F48A-C431-4200-B9F3-0F069418CAD5}"/>
    <cellStyle name="Normal 2 4" xfId="4" xr:uid="{789C80A5-3FF4-4B36-AD27-34F32AA069C7}"/>
    <cellStyle name="Normal 3 5 4" xfId="2" xr:uid="{B2D98127-97DF-4569-857F-6325005D1231}"/>
    <cellStyle name="Style1" xfId="6" xr:uid="{3B9677FD-91F7-422E-B2D3-9795E8159A7F}"/>
    <cellStyle name="Style4" xfId="8" xr:uid="{2A0D9B7F-D8D0-4E83-9AB6-3B7F1FF1261C}"/>
    <cellStyle name="Style5" xfId="9" xr:uid="{011D50D8-2162-45FE-A344-AA1C018C5299}"/>
    <cellStyle name="Style9" xfId="10" xr:uid="{9C33FB6D-A942-4E9E-9428-F7E6A33DD03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0</xdr:col>
      <xdr:colOff>1171575</xdr:colOff>
      <xdr:row>5</xdr:row>
      <xdr:rowOff>95250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B1564A7-B817-46E4-ABC0-49FE54CC2CAE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0"/>
          <a:ext cx="1143000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1</xdr:col>
      <xdr:colOff>971550</xdr:colOff>
      <xdr:row>5</xdr:row>
      <xdr:rowOff>190500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D3F2353-3834-4B9C-B15E-F7FB54C25F44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0"/>
          <a:ext cx="1143000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1</xdr:col>
      <xdr:colOff>971550</xdr:colOff>
      <xdr:row>5</xdr:row>
      <xdr:rowOff>190500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789D171-0BCF-4BAA-B6FB-157DE962091D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0"/>
          <a:ext cx="1143000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25400</xdr:colOff>
      <xdr:row>0</xdr:row>
      <xdr:rowOff>0</xdr:rowOff>
    </xdr:from>
    <xdr:to>
      <xdr:col>0</xdr:col>
      <xdr:colOff>1168400</xdr:colOff>
      <xdr:row>6</xdr:row>
      <xdr:rowOff>25400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400" y="0"/>
          <a:ext cx="1143000" cy="101600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workgroup/Labour%20Sup%20Suvys/HSF/PJSM22/Timeseries/templates/62230_Table01_tem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Table 1.1"/>
      <sheetName val="Table 1.2"/>
      <sheetName val="Index"/>
      <sheetName val="Data1"/>
      <sheetName val="Data2"/>
      <sheetName val="Data3"/>
      <sheetName val="Data4"/>
      <sheetName val="Data5"/>
      <sheetName val="Data6"/>
    </sheetNames>
    <sheetDataSet>
      <sheetData sheetId="0"/>
      <sheetData sheetId="1"/>
      <sheetData sheetId="2"/>
      <sheetData sheetId="3"/>
      <sheetData sheetId="4">
        <row r="1">
          <cell r="B1" t="str">
            <v>Employed total ;  Persons ;</v>
          </cell>
          <cell r="C1" t="str">
            <v>Employed total ;  &gt; Males ;</v>
          </cell>
          <cell r="D1" t="str">
            <v>Employed total ;  &gt; Females ;</v>
          </cell>
          <cell r="E1" t="str">
            <v>&gt; Less than 1 year in main job ;  Persons ;</v>
          </cell>
          <cell r="F1" t="str">
            <v>&gt; Less than 1 year in main job ;  &gt; Males ;</v>
          </cell>
          <cell r="G1" t="str">
            <v>&gt; Less than 1 year in main job ;  &gt; Females ;</v>
          </cell>
          <cell r="H1" t="str">
            <v>&gt;&gt; Less than 3 months in main job ;  Persons ;</v>
          </cell>
          <cell r="I1" t="str">
            <v>&gt;&gt; Less than 3 months in main job ;  &gt; Males ;</v>
          </cell>
          <cell r="J1" t="str">
            <v>&gt;&gt; Less than 3 months in main job ;  &gt; Females ;</v>
          </cell>
          <cell r="K1" t="str">
            <v>&gt;&gt; 3-5 months in main job ;  Persons ;</v>
          </cell>
          <cell r="L1" t="str">
            <v>&gt;&gt; 3-5 months in main job ;  &gt; Males ;</v>
          </cell>
          <cell r="M1" t="str">
            <v>&gt;&gt; 3-5 months in main job ;  &gt; Females ;</v>
          </cell>
          <cell r="N1" t="str">
            <v>&gt;&gt; 6-11 months in main job ;  Persons ;</v>
          </cell>
          <cell r="O1" t="str">
            <v>&gt;&gt; 6-11 months in main job ;  &gt; Males ;</v>
          </cell>
          <cell r="P1" t="str">
            <v>&gt;&gt; 6-11 months in main job ;  &gt; Females ;</v>
          </cell>
          <cell r="Q1" t="str">
            <v>&gt; 1 year or more in main job ;  Persons ;</v>
          </cell>
          <cell r="R1" t="str">
            <v>&gt; 1 year or more in main job ;  &gt; Males ;</v>
          </cell>
          <cell r="S1" t="str">
            <v>&gt; 1 year or more in main job ;  &gt; Females ;</v>
          </cell>
          <cell r="T1" t="str">
            <v>&gt;&gt; 1-4 years in main job ;  Persons ;</v>
          </cell>
          <cell r="U1" t="str">
            <v>&gt;&gt; 1-4 years in main job ;  &gt; Males ;</v>
          </cell>
          <cell r="V1" t="str">
            <v>&gt;&gt; 1-4 years in main job ;  &gt; Females ;</v>
          </cell>
          <cell r="W1" t="str">
            <v>&gt;&gt;&gt; 1 year in main job ;  Persons ;</v>
          </cell>
          <cell r="X1" t="str">
            <v>&gt;&gt;&gt; 1 year in main job ;  &gt; Males ;</v>
          </cell>
          <cell r="Y1" t="str">
            <v>&gt;&gt;&gt; 1 year in main job ;  &gt; Females ;</v>
          </cell>
          <cell r="Z1" t="str">
            <v>&gt;&gt;&gt; 2 years in main job ;  Persons ;</v>
          </cell>
          <cell r="AA1" t="str">
            <v>&gt;&gt;&gt; 2 years in main job ;  &gt; Males ;</v>
          </cell>
          <cell r="AB1" t="str">
            <v>&gt;&gt;&gt; 2 years in main job ;  &gt; Females ;</v>
          </cell>
          <cell r="AC1" t="str">
            <v>&gt;&gt;&gt; 3-4 years in main job ;  Persons ;</v>
          </cell>
          <cell r="AD1" t="str">
            <v>&gt;&gt;&gt; 3-4 years in main job ;  &gt; Males ;</v>
          </cell>
          <cell r="AE1" t="str">
            <v>&gt;&gt;&gt; 3-4 years in main job ;  &gt; Females ;</v>
          </cell>
          <cell r="AF1" t="str">
            <v>&gt;&gt; 5 years or more in main job ;  Persons ;</v>
          </cell>
          <cell r="AG1" t="str">
            <v>&gt;&gt; 5 years or more in main job ;  &gt; Males ;</v>
          </cell>
          <cell r="AH1" t="str">
            <v>&gt;&gt; 5 years or more in main job ;  &gt; Females ;</v>
          </cell>
          <cell r="AI1" t="str">
            <v>&gt;&gt;&gt; 5-9 years in main job ;  Persons ;</v>
          </cell>
          <cell r="AJ1" t="str">
            <v>&gt;&gt;&gt; 5-9 years in main job ;  &gt; Males ;</v>
          </cell>
          <cell r="AK1" t="str">
            <v>&gt;&gt;&gt; 5-9 years in main job ;  &gt; Females ;</v>
          </cell>
          <cell r="AL1" t="str">
            <v>&gt;&gt;&gt; 10 years or more in main job ;  Persons ;</v>
          </cell>
          <cell r="AM1" t="str">
            <v>&gt;&gt;&gt; 10 years or more in main job ;  &gt; Males ;</v>
          </cell>
          <cell r="AN1" t="str">
            <v>&gt;&gt;&gt; 10 years or more in main job ;  &gt; Females ;</v>
          </cell>
          <cell r="AO1" t="str">
            <v>&gt;&gt;&gt;&gt; 10-19 years in main job ;  Persons ;</v>
          </cell>
          <cell r="AP1" t="str">
            <v>&gt;&gt;&gt;&gt; 10-19 years in main job ;  &gt; Males ;</v>
          </cell>
          <cell r="AQ1" t="str">
            <v>&gt;&gt;&gt;&gt; 10-19 years in main job ;  &gt; Females ;</v>
          </cell>
          <cell r="AR1" t="str">
            <v>&gt;&gt;&gt;&gt; 20 years or more in main job ;  Persons ;</v>
          </cell>
          <cell r="AS1" t="str">
            <v>&gt;&gt;&gt;&gt; 20 years or more in main job ;  &gt; Males ;</v>
          </cell>
          <cell r="AT1" t="str">
            <v>&gt;&gt;&gt;&gt; 20 years or more in main job ;  &gt; Females ;</v>
          </cell>
          <cell r="AU1" t="str">
            <v>&gt; Changed jobs in last 12 months ;  Persons ;</v>
          </cell>
          <cell r="AV1" t="str">
            <v>&gt; Changed jobs in last 12 months ;  &gt; Males ;</v>
          </cell>
          <cell r="AW1" t="str">
            <v>&gt; Changed jobs in last 12 months ;  &gt; Females ;</v>
          </cell>
          <cell r="AX1" t="str">
            <v>&gt; Did not change jobs in last 12 months ;  Persons ;</v>
          </cell>
          <cell r="AY1" t="str">
            <v>&gt; Did not change jobs in last 12 months ;  &gt; Males ;</v>
          </cell>
          <cell r="AZ1" t="str">
            <v>&gt; Did not change jobs in last 12 months ;  &gt; Females ;</v>
          </cell>
          <cell r="BA1" t="str">
            <v>Civilian Population aged 15 and over ;  Persons ;</v>
          </cell>
          <cell r="BB1" t="str">
            <v>Civilian Population aged 15 and over ;  &gt; Males ;</v>
          </cell>
          <cell r="BC1" t="str">
            <v>Civilian Population aged 15 and over ;  &gt; Females ;</v>
          </cell>
          <cell r="BD1" t="str">
            <v>Left, lost or worked multiple jobs last year ;  Persons ;</v>
          </cell>
          <cell r="BE1" t="str">
            <v>Left, lost or worked multiple jobs last year ;  &gt; Males ;</v>
          </cell>
          <cell r="BF1" t="str">
            <v>Left, lost or worked multiple jobs last year ;  &gt; Females ;</v>
          </cell>
          <cell r="BG1" t="str">
            <v>&gt; Employed and had more than one job last year ;  Persons ;</v>
          </cell>
          <cell r="BH1" t="str">
            <v>&gt; Employed and had more than one job last year ;  &gt; Males ;</v>
          </cell>
          <cell r="BI1" t="str">
            <v>&gt; Employed and had more than one job last year ;  &gt; Females ;</v>
          </cell>
          <cell r="BJ1" t="str">
            <v>&gt;&gt; Single job holder and had more than one job last year ;  Persons ;</v>
          </cell>
          <cell r="BK1" t="str">
            <v>&gt;&gt; Single job holder and had more than one job last year ;  &gt; Males ;</v>
          </cell>
          <cell r="BL1" t="str">
            <v>&gt;&gt; Single job holder and had more than one job last year ;  &gt; Females ;</v>
          </cell>
          <cell r="BM1" t="str">
            <v>&gt;&gt; Multiple job holder and had more than one job last year ;  Persons ;</v>
          </cell>
          <cell r="BN1" t="str">
            <v>&gt;&gt; Multiple job holder and had more than one job last year ;  &gt; Males ;</v>
          </cell>
          <cell r="BO1" t="str">
            <v>&gt;&gt; Multiple job holder and had more than one job last year ;  &gt; Females ;</v>
          </cell>
          <cell r="BP1" t="str">
            <v>&gt;&gt; Underemployed and had more than one job last year ;  Persons ;</v>
          </cell>
          <cell r="BQ1" t="str">
            <v>&gt;&gt; Underemployed and had more than one job last year ;  &gt; Males ;</v>
          </cell>
          <cell r="BR1" t="str">
            <v>&gt;&gt; Underemployed and had more than one job last year ;  &gt; Females ;</v>
          </cell>
          <cell r="BS1" t="str">
            <v>&gt; Unemployed and had a job last year ;  Persons ;</v>
          </cell>
          <cell r="BT1" t="str">
            <v>&gt; Unemployed and had a job last year ;  &gt; Males ;</v>
          </cell>
          <cell r="BU1" t="str">
            <v>&gt; Unemployed and had a job last year ;  &gt; Females ;</v>
          </cell>
          <cell r="BV1" t="str">
            <v>&gt; Not in the labour force and had a job last year ;  Persons ;</v>
          </cell>
          <cell r="BW1" t="str">
            <v>&gt; Not in the labour force and had a job last year ;  &gt; Males ;</v>
          </cell>
          <cell r="BX1" t="str">
            <v>&gt; Not in the labour force and had a job last year ;  &gt; Females ;</v>
          </cell>
          <cell r="BY1" t="str">
            <v>Left a job last year ;  Persons ;</v>
          </cell>
          <cell r="BZ1" t="str">
            <v>Left a job last year ;  &gt; Males ;</v>
          </cell>
          <cell r="CA1" t="str">
            <v>Left a job last year ;  &gt; Females ;</v>
          </cell>
          <cell r="CB1" t="str">
            <v>&gt; Employed in a new job since left last job ;  Persons ;</v>
          </cell>
          <cell r="CC1" t="str">
            <v>&gt; Employed in a new job since left last job ;  &gt; Males ;</v>
          </cell>
          <cell r="CD1" t="str">
            <v>&gt; Employed in a new job since left last job ;  &gt; Females ;</v>
          </cell>
          <cell r="CE1" t="str">
            <v>&gt;&gt; Underemployed in a new job since left last job ;  Persons ;</v>
          </cell>
          <cell r="CF1" t="str">
            <v>&gt;&gt; Underemployed in a new job since left last job ;  &gt; Males ;</v>
          </cell>
          <cell r="CG1" t="str">
            <v>&gt;&gt; Underemployed in a new job since left last job ;  &gt; Females ;</v>
          </cell>
          <cell r="CH1" t="str">
            <v>&gt; Not employed since left last job ;  Persons ;</v>
          </cell>
          <cell r="CI1" t="str">
            <v>&gt; Not employed since left last job ;  &gt; Males ;</v>
          </cell>
          <cell r="CJ1" t="str">
            <v>&gt; Not employed since left last job ;  &gt; Females ;</v>
          </cell>
          <cell r="CK1" t="str">
            <v>Lost a job last year ;  Persons ;</v>
          </cell>
          <cell r="CL1" t="str">
            <v>Lost a job last year ;  &gt; Males ;</v>
          </cell>
          <cell r="CM1" t="str">
            <v>Lost a job last year ;  &gt; Females ;</v>
          </cell>
          <cell r="CN1" t="str">
            <v>&gt; Retrenched last year ;  Persons ;</v>
          </cell>
          <cell r="CO1" t="str">
            <v>&gt; Retrenched last year ;  &gt; Males ;</v>
          </cell>
          <cell r="CP1" t="str">
            <v>&gt; Retrenched last year ;  &gt; Females ;</v>
          </cell>
          <cell r="CQ1" t="str">
            <v>&gt; Employed in a new job since lost last job ;  Persons ;</v>
          </cell>
          <cell r="CR1" t="str">
            <v>&gt; Employed in a new job since lost last job ;  &gt; Males ;</v>
          </cell>
          <cell r="CS1" t="str">
            <v>&gt; Employed in a new job since lost last job ;  &gt; Females ;</v>
          </cell>
          <cell r="CT1" t="str">
            <v>&gt;&gt; Underemployed in a new job since lost last job ;  Persons ;</v>
          </cell>
          <cell r="CU1" t="str">
            <v>&gt;&gt; Underemployed in a new job since lost last job ;  &gt; Males ;</v>
          </cell>
          <cell r="CV1" t="str">
            <v>&gt;&gt; Underemployed in a new job since lost last job ;  &gt; Females ;</v>
          </cell>
          <cell r="CW1" t="str">
            <v>&gt; Not employed since lost last job ;  Persons ;</v>
          </cell>
          <cell r="CX1" t="str">
            <v>&gt; Not employed since lost last job ;  &gt; Males ;</v>
          </cell>
          <cell r="CY1" t="str">
            <v>&gt; Not employed since lost last job ;  &gt; Females ;</v>
          </cell>
          <cell r="CZ1" t="str">
            <v>15-64 years ;  Employed total ;  Persons ;</v>
          </cell>
          <cell r="DA1" t="str">
            <v>15-64 years ;  Employed total ;  &gt; Males ;</v>
          </cell>
          <cell r="DB1" t="str">
            <v>15-64 years ;  Employed total ;  &gt; Females ;</v>
          </cell>
          <cell r="DC1" t="str">
            <v>15-64 years ;  &gt; Less than 1 year in main job ;  Persons ;</v>
          </cell>
          <cell r="DD1" t="str">
            <v>15-64 years ;  &gt; Less than 1 year in main job ;  &gt; Males ;</v>
          </cell>
          <cell r="DE1" t="str">
            <v>15-64 years ;  &gt; Less than 1 year in main job ;  &gt; Females ;</v>
          </cell>
          <cell r="DF1" t="str">
            <v>15-64 years ;  &gt;&gt; Less than 3 months in main job ;  Persons ;</v>
          </cell>
          <cell r="DG1" t="str">
            <v>15-64 years ;  &gt;&gt; Less than 3 months in main job ;  &gt; Males ;</v>
          </cell>
          <cell r="DH1" t="str">
            <v>15-64 years ;  &gt;&gt; Less than 3 months in main job ;  &gt; Females ;</v>
          </cell>
          <cell r="DI1" t="str">
            <v>15-64 years ;  &gt;&gt; 3-5 months in main job ;  Persons ;</v>
          </cell>
          <cell r="DJ1" t="str">
            <v>15-64 years ;  &gt;&gt; 3-5 months in main job ;  &gt; Males ;</v>
          </cell>
          <cell r="DK1" t="str">
            <v>15-64 years ;  &gt;&gt; 3-5 months in main job ;  &gt; Females ;</v>
          </cell>
          <cell r="DL1" t="str">
            <v>15-64 years ;  &gt;&gt; 6-11 months in main job ;  Persons ;</v>
          </cell>
          <cell r="DM1" t="str">
            <v>15-64 years ;  &gt;&gt; 6-11 months in main job ;  &gt; Males ;</v>
          </cell>
          <cell r="DN1" t="str">
            <v>15-64 years ;  &gt;&gt; 6-11 months in main job ;  &gt; Females ;</v>
          </cell>
          <cell r="DO1" t="str">
            <v>15-64 years ;  &gt; 1 year or more in main job ;  Persons ;</v>
          </cell>
          <cell r="DP1" t="str">
            <v>15-64 years ;  &gt; 1 year or more in main job ;  &gt; Males ;</v>
          </cell>
          <cell r="DQ1" t="str">
            <v>15-64 years ;  &gt; 1 year or more in main job ;  &gt; Females ;</v>
          </cell>
          <cell r="DR1" t="str">
            <v>15-64 years ;  &gt;&gt; 1-4 years in main job ;  Persons ;</v>
          </cell>
          <cell r="DS1" t="str">
            <v>15-64 years ;  &gt;&gt; 1-4 years in main job ;  &gt; Males ;</v>
          </cell>
          <cell r="DT1" t="str">
            <v>15-64 years ;  &gt;&gt; 1-4 years in main job ;  &gt; Females ;</v>
          </cell>
          <cell r="DU1" t="str">
            <v>15-64 years ;  &gt;&gt;&gt; 1 year in main job ;  Persons ;</v>
          </cell>
          <cell r="DV1" t="str">
            <v>15-64 years ;  &gt;&gt;&gt; 1 year in main job ;  &gt; Males ;</v>
          </cell>
          <cell r="DW1" t="str">
            <v>15-64 years ;  &gt;&gt;&gt; 1 year in main job ;  &gt; Females ;</v>
          </cell>
          <cell r="DX1" t="str">
            <v>15-64 years ;  &gt;&gt;&gt; 2 years in main job ;  Persons ;</v>
          </cell>
          <cell r="DY1" t="str">
            <v>15-64 years ;  &gt;&gt;&gt; 2 years in main job ;  &gt; Males ;</v>
          </cell>
          <cell r="DZ1" t="str">
            <v>15-64 years ;  &gt;&gt;&gt; 2 years in main job ;  &gt; Females ;</v>
          </cell>
          <cell r="EA1" t="str">
            <v>15-64 years ;  &gt;&gt;&gt; 3-4 years in main job ;  Persons ;</v>
          </cell>
          <cell r="EB1" t="str">
            <v>15-64 years ;  &gt;&gt;&gt; 3-4 years in main job ;  &gt; Males ;</v>
          </cell>
          <cell r="EC1" t="str">
            <v>15-64 years ;  &gt;&gt;&gt; 3-4 years in main job ;  &gt; Females ;</v>
          </cell>
          <cell r="ED1" t="str">
            <v>15-64 years ;  &gt;&gt; 5 years or more in main job ;  Persons ;</v>
          </cell>
          <cell r="EE1" t="str">
            <v>15-64 years ;  &gt;&gt; 5 years or more in main job ;  &gt; Males ;</v>
          </cell>
          <cell r="EF1" t="str">
            <v>15-64 years ;  &gt;&gt; 5 years or more in main job ;  &gt; Females ;</v>
          </cell>
          <cell r="EG1" t="str">
            <v>15-64 years ;  &gt;&gt;&gt; 5-9 years in main job ;  Persons ;</v>
          </cell>
          <cell r="EH1" t="str">
            <v>15-64 years ;  &gt;&gt;&gt; 5-9 years in main job ;  &gt; Males ;</v>
          </cell>
          <cell r="EI1" t="str">
            <v>15-64 years ;  &gt;&gt;&gt; 5-9 years in main job ;  &gt; Females ;</v>
          </cell>
          <cell r="EJ1" t="str">
            <v>15-64 years ;  &gt;&gt;&gt; 10 years or more in main job ;  Persons ;</v>
          </cell>
          <cell r="EK1" t="str">
            <v>15-64 years ;  &gt;&gt;&gt; 10 years or more in main job ;  &gt; Males ;</v>
          </cell>
          <cell r="EL1" t="str">
            <v>15-64 years ;  &gt;&gt;&gt; 10 years or more in main job ;  &gt; Females ;</v>
          </cell>
          <cell r="EM1" t="str">
            <v>15-64 years ;  &gt;&gt;&gt;&gt; 10-19 years in main job ;  Persons ;</v>
          </cell>
          <cell r="EN1" t="str">
            <v>15-64 years ;  &gt;&gt;&gt;&gt; 10-19 years in main job ;  &gt; Males ;</v>
          </cell>
          <cell r="EO1" t="str">
            <v>15-64 years ;  &gt;&gt;&gt;&gt; 10-19 years in main job ;  &gt; Females ;</v>
          </cell>
          <cell r="EP1" t="str">
            <v>15-64 years ;  &gt;&gt;&gt;&gt; 20 years or more in main job ;  Persons ;</v>
          </cell>
          <cell r="EQ1" t="str">
            <v>15-64 years ;  &gt;&gt;&gt;&gt; 20 years or more in main job ;  &gt; Males ;</v>
          </cell>
          <cell r="ER1" t="str">
            <v>15-64 years ;  &gt;&gt;&gt;&gt; 20 years or more in main job ;  &gt; Females ;</v>
          </cell>
          <cell r="ES1" t="str">
            <v>15-64 years ;  &gt; Changed jobs in last 12 months ;  Persons ;</v>
          </cell>
          <cell r="ET1" t="str">
            <v>15-64 years ;  &gt; Changed jobs in last 12 months ;  &gt; Males ;</v>
          </cell>
          <cell r="EU1" t="str">
            <v>15-64 years ;  &gt; Changed jobs in last 12 months ;  &gt; Females ;</v>
          </cell>
          <cell r="EV1" t="str">
            <v>15-64 years ;  &gt; Did not change jobs in last 12 months ;  Persons ;</v>
          </cell>
          <cell r="EW1" t="str">
            <v>15-64 years ;  &gt; Did not change jobs in last 12 months ;  &gt; Males ;</v>
          </cell>
          <cell r="EX1" t="str">
            <v>15-64 years ;  &gt; Did not change jobs in last 12 months ;  &gt; Females ;</v>
          </cell>
          <cell r="EY1" t="str">
            <v>15-64 years ;  Civilian Population aged 15 and over ;  Persons ;</v>
          </cell>
          <cell r="EZ1" t="str">
            <v>15-64 years ;  Civilian Population aged 15 and over ;  &gt; Males ;</v>
          </cell>
          <cell r="FA1" t="str">
            <v>15-64 years ;  Civilian Population aged 15 and over ;  &gt; Females ;</v>
          </cell>
          <cell r="FB1" t="str">
            <v>15-64 years ;  Left, lost or worked multiple jobs last year ;  Persons ;</v>
          </cell>
          <cell r="FC1" t="str">
            <v>15-64 years ;  Left, lost or worked multiple jobs last year ;  &gt; Males ;</v>
          </cell>
          <cell r="FD1" t="str">
            <v>15-64 years ;  Left, lost or worked multiple jobs last year ;  &gt; Females ;</v>
          </cell>
          <cell r="FE1" t="str">
            <v>15-64 years ;  &gt; Employed and had more than one job last year ;  Persons ;</v>
          </cell>
          <cell r="FF1" t="str">
            <v>15-64 years ;  &gt; Employed and had more than one job last year ;  &gt; Males ;</v>
          </cell>
          <cell r="FG1" t="str">
            <v>15-64 years ;  &gt; Employed and had more than one job last year ;  &gt; Females ;</v>
          </cell>
          <cell r="FH1" t="str">
            <v>15-64 years ;  &gt;&gt; Single job holder and had more than one job last year ;  Persons ;</v>
          </cell>
          <cell r="FI1" t="str">
            <v>15-64 years ;  &gt;&gt; Single job holder and had more than one job last year ;  &gt; Males ;</v>
          </cell>
          <cell r="FJ1" t="str">
            <v>15-64 years ;  &gt;&gt; Single job holder and had more than one job last year ;  &gt; Females ;</v>
          </cell>
          <cell r="FK1" t="str">
            <v>15-64 years ;  &gt;&gt; Multiple job holder and had more than one job last year ;  Persons ;</v>
          </cell>
          <cell r="FL1" t="str">
            <v>15-64 years ;  &gt;&gt; Multiple job holder and had more than one job last year ;  &gt; Males ;</v>
          </cell>
          <cell r="FM1" t="str">
            <v>15-64 years ;  &gt;&gt; Multiple job holder and had more than one job last year ;  &gt; Females ;</v>
          </cell>
          <cell r="FN1" t="str">
            <v>15-64 years ;  &gt;&gt; Underemployed and had more than one job last year ;  Persons ;</v>
          </cell>
          <cell r="FO1" t="str">
            <v>15-64 years ;  &gt;&gt; Underemployed and had more than one job last year ;  &gt; Males ;</v>
          </cell>
          <cell r="FP1" t="str">
            <v>15-64 years ;  &gt;&gt; Underemployed and had more than one job last year ;  &gt; Females ;</v>
          </cell>
          <cell r="FQ1" t="str">
            <v>15-64 years ;  &gt; Unemployed and had a job last year ;  Persons ;</v>
          </cell>
          <cell r="FR1" t="str">
            <v>15-64 years ;  &gt; Unemployed and had a job last year ;  &gt; Males ;</v>
          </cell>
          <cell r="FS1" t="str">
            <v>15-64 years ;  &gt; Unemployed and had a job last year ;  &gt; Females ;</v>
          </cell>
          <cell r="FT1" t="str">
            <v>15-64 years ;  &gt; Not in the labour force and had a job last year ;  Persons ;</v>
          </cell>
          <cell r="FU1" t="str">
            <v>15-64 years ;  &gt; Not in the labour force and had a job last year ;  &gt; Males ;</v>
          </cell>
          <cell r="FV1" t="str">
            <v>15-64 years ;  &gt; Not in the labour force and had a job last year ;  &gt; Females ;</v>
          </cell>
          <cell r="FW1" t="str">
            <v>15-64 years ;  Left a job last year ;  Persons ;</v>
          </cell>
          <cell r="FX1" t="str">
            <v>15-64 years ;  Left a job last year ;  &gt; Males ;</v>
          </cell>
          <cell r="FY1" t="str">
            <v>15-64 years ;  Left a job last year ;  &gt; Females ;</v>
          </cell>
          <cell r="FZ1" t="str">
            <v>15-64 years ;  &gt; Employed in a new job since left last job ;  Persons ;</v>
          </cell>
          <cell r="GA1" t="str">
            <v>15-64 years ;  &gt; Employed in a new job since left last job ;  &gt; Males ;</v>
          </cell>
          <cell r="GB1" t="str">
            <v>15-64 years ;  &gt; Employed in a new job since left last job ;  &gt; Females ;</v>
          </cell>
          <cell r="GC1" t="str">
            <v>15-64 years ;  &gt;&gt; Underemployed in a new job since left last job ;  Persons ;</v>
          </cell>
          <cell r="GD1" t="str">
            <v>15-64 years ;  &gt;&gt; Underemployed in a new job since left last job ;  &gt; Males ;</v>
          </cell>
          <cell r="GE1" t="str">
            <v>15-64 years ;  &gt;&gt; Underemployed in a new job since left last job ;  &gt; Females ;</v>
          </cell>
          <cell r="GF1" t="str">
            <v>15-64 years ;  &gt; Not employed since left last job ;  Persons ;</v>
          </cell>
          <cell r="GG1" t="str">
            <v>15-64 years ;  &gt; Not employed since left last job ;  &gt; Males ;</v>
          </cell>
          <cell r="GH1" t="str">
            <v>15-64 years ;  &gt; Not employed since left last job ;  &gt; Females ;</v>
          </cell>
          <cell r="GI1" t="str">
            <v>15-64 years ;  Lost a job last year ;  Persons ;</v>
          </cell>
          <cell r="GJ1" t="str">
            <v>15-64 years ;  Lost a job last year ;  &gt; Males ;</v>
          </cell>
          <cell r="GK1" t="str">
            <v>15-64 years ;  Lost a job last year ;  &gt; Females ;</v>
          </cell>
          <cell r="GL1" t="str">
            <v>15-64 years ;  &gt; Retrenched last year ;  Persons ;</v>
          </cell>
          <cell r="GM1" t="str">
            <v>15-64 years ;  &gt; Retrenched last year ;  &gt; Males ;</v>
          </cell>
          <cell r="GN1" t="str">
            <v>15-64 years ;  &gt; Retrenched last year ;  &gt; Females ;</v>
          </cell>
          <cell r="GO1" t="str">
            <v>15-64 years ;  &gt; Employed in a new job since lost last job ;  Persons ;</v>
          </cell>
          <cell r="GP1" t="str">
            <v>15-64 years ;  &gt; Employed in a new job since lost last job ;  &gt; Males ;</v>
          </cell>
          <cell r="GQ1" t="str">
            <v>15-64 years ;  &gt; Employed in a new job since lost last job ;  &gt; Females ;</v>
          </cell>
          <cell r="GR1" t="str">
            <v>15-64 years ;  &gt;&gt; Underemployed in a new job since lost last job ;  Persons ;</v>
          </cell>
          <cell r="GS1" t="str">
            <v>15-64 years ;  &gt;&gt; Underemployed in a new job since lost last job ;  &gt; Males ;</v>
          </cell>
          <cell r="GT1" t="str">
            <v>15-64 years ;  &gt;&gt; Underemployed in a new job since lost last job ;  &gt; Females ;</v>
          </cell>
          <cell r="GU1" t="str">
            <v>15-64 years ;  &gt; Not employed since lost last job ;  Persons ;</v>
          </cell>
          <cell r="GV1" t="str">
            <v>15-64 years ;  &gt; Not employed since lost last job ;  &gt; Males ;</v>
          </cell>
          <cell r="GW1" t="str">
            <v>15-64 years ;  &gt; Not employed since lost last job ;  &gt; Females ;</v>
          </cell>
          <cell r="GX1" t="str">
            <v>&gt; 15-24 years ;  Employed total ;  Persons ;</v>
          </cell>
          <cell r="GY1" t="str">
            <v>&gt; 15-24 years ;  Employed total ;  &gt; Males ;</v>
          </cell>
          <cell r="GZ1" t="str">
            <v>&gt; 15-24 years ;  Employed total ;  &gt; Females ;</v>
          </cell>
          <cell r="HA1" t="str">
            <v>&gt; 15-24 years ;  &gt; Less than 1 year in main job ;  Persons ;</v>
          </cell>
          <cell r="HB1" t="str">
            <v>&gt; 15-24 years ;  &gt; Less than 1 year in main job ;  &gt; Males ;</v>
          </cell>
          <cell r="HC1" t="str">
            <v>&gt; 15-24 years ;  &gt; Less than 1 year in main job ;  &gt; Females ;</v>
          </cell>
          <cell r="HD1" t="str">
            <v>&gt; 15-24 years ;  &gt;&gt; Less than 3 months in main job ;  Persons ;</v>
          </cell>
          <cell r="HE1" t="str">
            <v>&gt; 15-24 years ;  &gt;&gt; Less than 3 months in main job ;  &gt; Males ;</v>
          </cell>
          <cell r="HF1" t="str">
            <v>&gt; 15-24 years ;  &gt;&gt; Less than 3 months in main job ;  &gt; Females ;</v>
          </cell>
          <cell r="HG1" t="str">
            <v>&gt; 15-24 years ;  &gt;&gt; 3-5 months in main job ;  Persons ;</v>
          </cell>
          <cell r="HH1" t="str">
            <v>&gt; 15-24 years ;  &gt;&gt; 3-5 months in main job ;  &gt; Males ;</v>
          </cell>
          <cell r="HI1" t="str">
            <v>&gt; 15-24 years ;  &gt;&gt; 3-5 months in main job ;  &gt; Females ;</v>
          </cell>
          <cell r="HJ1" t="str">
            <v>&gt; 15-24 years ;  &gt;&gt; 6-11 months in main job ;  Persons ;</v>
          </cell>
          <cell r="HK1" t="str">
            <v>&gt; 15-24 years ;  &gt;&gt; 6-11 months in main job ;  &gt; Males ;</v>
          </cell>
          <cell r="HL1" t="str">
            <v>&gt; 15-24 years ;  &gt;&gt; 6-11 months in main job ;  &gt; Females ;</v>
          </cell>
          <cell r="HM1" t="str">
            <v>&gt; 15-24 years ;  &gt; 1 year or more in main job ;  Persons ;</v>
          </cell>
          <cell r="HN1" t="str">
            <v>&gt; 15-24 years ;  &gt; 1 year or more in main job ;  &gt; Males ;</v>
          </cell>
          <cell r="HO1" t="str">
            <v>&gt; 15-24 years ;  &gt; 1 year or more in main job ;  &gt; Females ;</v>
          </cell>
          <cell r="HP1" t="str">
            <v>&gt; 15-24 years ;  &gt;&gt; 1-4 years in main job ;  Persons ;</v>
          </cell>
          <cell r="HQ1" t="str">
            <v>&gt; 15-24 years ;  &gt;&gt; 1-4 years in main job ;  &gt; Males ;</v>
          </cell>
          <cell r="HR1" t="str">
            <v>&gt; 15-24 years ;  &gt;&gt; 1-4 years in main job ;  &gt; Females ;</v>
          </cell>
          <cell r="HS1" t="str">
            <v>&gt; 15-24 years ;  &gt;&gt;&gt; 1 year in main job ;  Persons ;</v>
          </cell>
          <cell r="HT1" t="str">
            <v>&gt; 15-24 years ;  &gt;&gt;&gt; 1 year in main job ;  &gt; Males ;</v>
          </cell>
          <cell r="HU1" t="str">
            <v>&gt; 15-24 years ;  &gt;&gt;&gt; 1 year in main job ;  &gt; Females ;</v>
          </cell>
          <cell r="HV1" t="str">
            <v>&gt; 15-24 years ;  &gt;&gt;&gt; 2 years in main job ;  Persons ;</v>
          </cell>
          <cell r="HW1" t="str">
            <v>&gt; 15-24 years ;  &gt;&gt;&gt; 2 years in main job ;  &gt; Males ;</v>
          </cell>
          <cell r="HX1" t="str">
            <v>&gt; 15-24 years ;  &gt;&gt;&gt; 2 years in main job ;  &gt; Females ;</v>
          </cell>
          <cell r="HY1" t="str">
            <v>&gt; 15-24 years ;  &gt;&gt;&gt; 3-4 years in main job ;  Persons ;</v>
          </cell>
          <cell r="HZ1" t="str">
            <v>&gt; 15-24 years ;  &gt;&gt;&gt; 3-4 years in main job ;  &gt; Males ;</v>
          </cell>
          <cell r="IA1" t="str">
            <v>&gt; 15-24 years ;  &gt;&gt;&gt; 3-4 years in main job ;  &gt; Females ;</v>
          </cell>
          <cell r="IB1" t="str">
            <v>&gt; 15-24 years ;  &gt;&gt; 5 years or more in main job ;  Persons ;</v>
          </cell>
          <cell r="IC1" t="str">
            <v>&gt; 15-24 years ;  &gt;&gt; 5 years or more in main job ;  &gt; Males ;</v>
          </cell>
          <cell r="ID1" t="str">
            <v>&gt; 15-24 years ;  &gt;&gt; 5 years or more in main job ;  &gt; Females ;</v>
          </cell>
          <cell r="IE1" t="str">
            <v>&gt; 15-24 years ;  &gt;&gt;&gt; 5-9 years in main job ;  Persons ;</v>
          </cell>
          <cell r="IF1" t="str">
            <v>&gt; 15-24 years ;  &gt;&gt;&gt; 5-9 years in main job ;  &gt; Males ;</v>
          </cell>
          <cell r="IG1" t="str">
            <v>&gt; 15-24 years ;  &gt;&gt;&gt; 5-9 years in main job ;  &gt; Females ;</v>
          </cell>
          <cell r="IH1" t="str">
            <v>&gt; 15-24 years ;  &gt;&gt;&gt; 10 years or more in main job ;  Persons ;</v>
          </cell>
          <cell r="II1" t="str">
            <v>&gt; 15-24 years ;  &gt;&gt;&gt; 10 years or more in main job ;  &gt; Males ;</v>
          </cell>
          <cell r="IJ1" t="str">
            <v>&gt; 15-24 years ;  &gt;&gt;&gt; 10 years or more in main job ;  &gt; Females ;</v>
          </cell>
          <cell r="IK1" t="str">
            <v>&gt; 15-24 years ;  &gt;&gt;&gt;&gt; 10-19 years in main job ;  Persons ;</v>
          </cell>
          <cell r="IL1" t="str">
            <v>&gt; 15-24 years ;  &gt;&gt;&gt;&gt; 10-19 years in main job ;  &gt; Males ;</v>
          </cell>
          <cell r="IM1" t="str">
            <v>&gt; 15-24 years ;  &gt;&gt;&gt;&gt; 10-19 years in main job ;  &gt; Females ;</v>
          </cell>
          <cell r="IN1" t="str">
            <v>&gt; 15-24 years ;  &gt;&gt;&gt;&gt; 20 years or more in main job ;  Persons ;</v>
          </cell>
          <cell r="IO1" t="str">
            <v>&gt; 15-24 years ;  &gt;&gt;&gt;&gt; 20 years or more in main job ;  &gt; Males ;</v>
          </cell>
          <cell r="IP1" t="str">
            <v>&gt; 15-24 years ;  &gt;&gt;&gt;&gt; 20 years or more in main job ;  &gt; Females ;</v>
          </cell>
          <cell r="IQ1" t="str">
            <v>&gt; 15-24 years ;  &gt; Changed jobs in last 12 months ;  Persons ;</v>
          </cell>
        </row>
        <row r="2">
          <cell r="B2" t="str">
            <v>000</v>
          </cell>
          <cell r="C2" t="str">
            <v>000</v>
          </cell>
          <cell r="D2" t="str">
            <v>000</v>
          </cell>
          <cell r="E2" t="str">
            <v>000</v>
          </cell>
          <cell r="F2" t="str">
            <v>000</v>
          </cell>
          <cell r="G2" t="str">
            <v>000</v>
          </cell>
          <cell r="H2" t="str">
            <v>000</v>
          </cell>
          <cell r="I2" t="str">
            <v>000</v>
          </cell>
          <cell r="J2" t="str">
            <v>000</v>
          </cell>
          <cell r="K2" t="str">
            <v>000</v>
          </cell>
          <cell r="L2" t="str">
            <v>000</v>
          </cell>
          <cell r="M2" t="str">
            <v>000</v>
          </cell>
          <cell r="N2" t="str">
            <v>000</v>
          </cell>
          <cell r="O2" t="str">
            <v>000</v>
          </cell>
          <cell r="P2" t="str">
            <v>000</v>
          </cell>
          <cell r="Q2" t="str">
            <v>000</v>
          </cell>
          <cell r="R2" t="str">
            <v>000</v>
          </cell>
          <cell r="S2" t="str">
            <v>000</v>
          </cell>
          <cell r="T2" t="str">
            <v>000</v>
          </cell>
          <cell r="U2" t="str">
            <v>000</v>
          </cell>
          <cell r="V2" t="str">
            <v>000</v>
          </cell>
          <cell r="W2" t="str">
            <v>000</v>
          </cell>
          <cell r="X2" t="str">
            <v>000</v>
          </cell>
          <cell r="Y2" t="str">
            <v>000</v>
          </cell>
          <cell r="Z2" t="str">
            <v>000</v>
          </cell>
          <cell r="AA2" t="str">
            <v>000</v>
          </cell>
          <cell r="AB2" t="str">
            <v>000</v>
          </cell>
          <cell r="AC2" t="str">
            <v>000</v>
          </cell>
          <cell r="AD2" t="str">
            <v>000</v>
          </cell>
          <cell r="AE2" t="str">
            <v>000</v>
          </cell>
          <cell r="AF2" t="str">
            <v>000</v>
          </cell>
          <cell r="AG2" t="str">
            <v>000</v>
          </cell>
          <cell r="AH2" t="str">
            <v>000</v>
          </cell>
          <cell r="AI2" t="str">
            <v>000</v>
          </cell>
          <cell r="AJ2" t="str">
            <v>000</v>
          </cell>
          <cell r="AK2" t="str">
            <v>000</v>
          </cell>
          <cell r="AL2" t="str">
            <v>000</v>
          </cell>
          <cell r="AM2" t="str">
            <v>000</v>
          </cell>
          <cell r="AN2" t="str">
            <v>000</v>
          </cell>
          <cell r="AO2" t="str">
            <v>000</v>
          </cell>
          <cell r="AP2" t="str">
            <v>000</v>
          </cell>
          <cell r="AQ2" t="str">
            <v>000</v>
          </cell>
          <cell r="AR2" t="str">
            <v>000</v>
          </cell>
          <cell r="AS2" t="str">
            <v>000</v>
          </cell>
          <cell r="AT2" t="str">
            <v>000</v>
          </cell>
          <cell r="AU2" t="str">
            <v>000</v>
          </cell>
          <cell r="AV2" t="str">
            <v>000</v>
          </cell>
          <cell r="AW2" t="str">
            <v>000</v>
          </cell>
          <cell r="AX2" t="str">
            <v>000</v>
          </cell>
          <cell r="AY2" t="str">
            <v>000</v>
          </cell>
          <cell r="AZ2" t="str">
            <v>000</v>
          </cell>
          <cell r="BA2" t="str">
            <v>000</v>
          </cell>
          <cell r="BB2" t="str">
            <v>000</v>
          </cell>
          <cell r="BC2" t="str">
            <v>000</v>
          </cell>
          <cell r="BD2" t="str">
            <v>000</v>
          </cell>
          <cell r="BE2" t="str">
            <v>000</v>
          </cell>
          <cell r="BF2" t="str">
            <v>000</v>
          </cell>
          <cell r="BG2" t="str">
            <v>000</v>
          </cell>
          <cell r="BH2" t="str">
            <v>000</v>
          </cell>
          <cell r="BI2" t="str">
            <v>000</v>
          </cell>
          <cell r="BJ2" t="str">
            <v>000</v>
          </cell>
          <cell r="BK2" t="str">
            <v>000</v>
          </cell>
          <cell r="BL2" t="str">
            <v>000</v>
          </cell>
          <cell r="BM2" t="str">
            <v>000</v>
          </cell>
          <cell r="BN2" t="str">
            <v>000</v>
          </cell>
          <cell r="BO2" t="str">
            <v>000</v>
          </cell>
          <cell r="BP2" t="str">
            <v>000</v>
          </cell>
          <cell r="BQ2" t="str">
            <v>000</v>
          </cell>
          <cell r="BR2" t="str">
            <v>000</v>
          </cell>
          <cell r="BS2" t="str">
            <v>000</v>
          </cell>
          <cell r="BT2" t="str">
            <v>000</v>
          </cell>
          <cell r="BU2" t="str">
            <v>000</v>
          </cell>
          <cell r="BV2" t="str">
            <v>000</v>
          </cell>
          <cell r="BW2" t="str">
            <v>000</v>
          </cell>
          <cell r="BX2" t="str">
            <v>000</v>
          </cell>
          <cell r="BY2" t="str">
            <v>000</v>
          </cell>
          <cell r="BZ2" t="str">
            <v>000</v>
          </cell>
          <cell r="CA2" t="str">
            <v>000</v>
          </cell>
          <cell r="CB2" t="str">
            <v>000</v>
          </cell>
          <cell r="CC2" t="str">
            <v>000</v>
          </cell>
          <cell r="CD2" t="str">
            <v>000</v>
          </cell>
          <cell r="CE2" t="str">
            <v>000</v>
          </cell>
          <cell r="CF2" t="str">
            <v>000</v>
          </cell>
          <cell r="CG2" t="str">
            <v>000</v>
          </cell>
          <cell r="CH2" t="str">
            <v>000</v>
          </cell>
          <cell r="CI2" t="str">
            <v>000</v>
          </cell>
          <cell r="CJ2" t="str">
            <v>000</v>
          </cell>
          <cell r="CK2" t="str">
            <v>000</v>
          </cell>
          <cell r="CL2" t="str">
            <v>000</v>
          </cell>
          <cell r="CM2" t="str">
            <v>000</v>
          </cell>
          <cell r="CN2" t="str">
            <v>000</v>
          </cell>
          <cell r="CO2" t="str">
            <v>000</v>
          </cell>
          <cell r="CP2" t="str">
            <v>000</v>
          </cell>
          <cell r="CQ2" t="str">
            <v>000</v>
          </cell>
          <cell r="CR2" t="str">
            <v>000</v>
          </cell>
          <cell r="CS2" t="str">
            <v>000</v>
          </cell>
          <cell r="CT2" t="str">
            <v>000</v>
          </cell>
          <cell r="CU2" t="str">
            <v>000</v>
          </cell>
          <cell r="CV2" t="str">
            <v>000</v>
          </cell>
          <cell r="CW2" t="str">
            <v>000</v>
          </cell>
          <cell r="CX2" t="str">
            <v>000</v>
          </cell>
          <cell r="CY2" t="str">
            <v>000</v>
          </cell>
          <cell r="CZ2" t="str">
            <v>000</v>
          </cell>
          <cell r="DA2" t="str">
            <v>000</v>
          </cell>
          <cell r="DB2" t="str">
            <v>000</v>
          </cell>
          <cell r="DC2" t="str">
            <v>000</v>
          </cell>
          <cell r="DD2" t="str">
            <v>000</v>
          </cell>
          <cell r="DE2" t="str">
            <v>000</v>
          </cell>
          <cell r="DF2" t="str">
            <v>000</v>
          </cell>
          <cell r="DG2" t="str">
            <v>000</v>
          </cell>
          <cell r="DH2" t="str">
            <v>000</v>
          </cell>
          <cell r="DI2" t="str">
            <v>000</v>
          </cell>
          <cell r="DJ2" t="str">
            <v>000</v>
          </cell>
          <cell r="DK2" t="str">
            <v>000</v>
          </cell>
          <cell r="DL2" t="str">
            <v>000</v>
          </cell>
          <cell r="DM2" t="str">
            <v>000</v>
          </cell>
          <cell r="DN2" t="str">
            <v>000</v>
          </cell>
          <cell r="DO2" t="str">
            <v>000</v>
          </cell>
          <cell r="DP2" t="str">
            <v>000</v>
          </cell>
          <cell r="DQ2" t="str">
            <v>000</v>
          </cell>
          <cell r="DR2" t="str">
            <v>000</v>
          </cell>
          <cell r="DS2" t="str">
            <v>000</v>
          </cell>
          <cell r="DT2" t="str">
            <v>000</v>
          </cell>
          <cell r="DU2" t="str">
            <v>000</v>
          </cell>
          <cell r="DV2" t="str">
            <v>000</v>
          </cell>
          <cell r="DW2" t="str">
            <v>000</v>
          </cell>
          <cell r="DX2" t="str">
            <v>000</v>
          </cell>
          <cell r="DY2" t="str">
            <v>000</v>
          </cell>
          <cell r="DZ2" t="str">
            <v>000</v>
          </cell>
          <cell r="EA2" t="str">
            <v>000</v>
          </cell>
          <cell r="EB2" t="str">
            <v>000</v>
          </cell>
          <cell r="EC2" t="str">
            <v>000</v>
          </cell>
          <cell r="ED2" t="str">
            <v>000</v>
          </cell>
          <cell r="EE2" t="str">
            <v>000</v>
          </cell>
          <cell r="EF2" t="str">
            <v>000</v>
          </cell>
          <cell r="EG2" t="str">
            <v>000</v>
          </cell>
          <cell r="EH2" t="str">
            <v>000</v>
          </cell>
          <cell r="EI2" t="str">
            <v>000</v>
          </cell>
          <cell r="EJ2" t="str">
            <v>000</v>
          </cell>
          <cell r="EK2" t="str">
            <v>000</v>
          </cell>
          <cell r="EL2" t="str">
            <v>000</v>
          </cell>
          <cell r="EM2" t="str">
            <v>000</v>
          </cell>
          <cell r="EN2" t="str">
            <v>000</v>
          </cell>
          <cell r="EO2" t="str">
            <v>000</v>
          </cell>
          <cell r="EP2" t="str">
            <v>000</v>
          </cell>
          <cell r="EQ2" t="str">
            <v>000</v>
          </cell>
          <cell r="ER2" t="str">
            <v>000</v>
          </cell>
          <cell r="ES2" t="str">
            <v>000</v>
          </cell>
          <cell r="ET2" t="str">
            <v>000</v>
          </cell>
          <cell r="EU2" t="str">
            <v>000</v>
          </cell>
          <cell r="EV2" t="str">
            <v>000</v>
          </cell>
          <cell r="EW2" t="str">
            <v>000</v>
          </cell>
          <cell r="EX2" t="str">
            <v>000</v>
          </cell>
          <cell r="EY2" t="str">
            <v>000</v>
          </cell>
          <cell r="EZ2" t="str">
            <v>000</v>
          </cell>
          <cell r="FA2" t="str">
            <v>000</v>
          </cell>
          <cell r="FB2" t="str">
            <v>000</v>
          </cell>
          <cell r="FC2" t="str">
            <v>000</v>
          </cell>
          <cell r="FD2" t="str">
            <v>000</v>
          </cell>
          <cell r="FE2" t="str">
            <v>000</v>
          </cell>
          <cell r="FF2" t="str">
            <v>000</v>
          </cell>
          <cell r="FG2" t="str">
            <v>000</v>
          </cell>
          <cell r="FH2" t="str">
            <v>000</v>
          </cell>
          <cell r="FI2" t="str">
            <v>000</v>
          </cell>
          <cell r="FJ2" t="str">
            <v>000</v>
          </cell>
          <cell r="FK2" t="str">
            <v>000</v>
          </cell>
          <cell r="FL2" t="str">
            <v>000</v>
          </cell>
          <cell r="FM2" t="str">
            <v>000</v>
          </cell>
          <cell r="FN2" t="str">
            <v>000</v>
          </cell>
          <cell r="FO2" t="str">
            <v>000</v>
          </cell>
          <cell r="FP2" t="str">
            <v>000</v>
          </cell>
          <cell r="FQ2" t="str">
            <v>000</v>
          </cell>
          <cell r="FR2" t="str">
            <v>000</v>
          </cell>
          <cell r="FS2" t="str">
            <v>000</v>
          </cell>
          <cell r="FT2" t="str">
            <v>000</v>
          </cell>
          <cell r="FU2" t="str">
            <v>000</v>
          </cell>
          <cell r="FV2" t="str">
            <v>000</v>
          </cell>
          <cell r="FW2" t="str">
            <v>000</v>
          </cell>
          <cell r="FX2" t="str">
            <v>000</v>
          </cell>
          <cell r="FY2" t="str">
            <v>000</v>
          </cell>
          <cell r="FZ2" t="str">
            <v>000</v>
          </cell>
          <cell r="GA2" t="str">
            <v>000</v>
          </cell>
          <cell r="GB2" t="str">
            <v>000</v>
          </cell>
          <cell r="GC2" t="str">
            <v>000</v>
          </cell>
          <cell r="GD2" t="str">
            <v>000</v>
          </cell>
          <cell r="GE2" t="str">
            <v>000</v>
          </cell>
          <cell r="GF2" t="str">
            <v>000</v>
          </cell>
          <cell r="GG2" t="str">
            <v>000</v>
          </cell>
          <cell r="GH2" t="str">
            <v>000</v>
          </cell>
          <cell r="GI2" t="str">
            <v>000</v>
          </cell>
          <cell r="GJ2" t="str">
            <v>000</v>
          </cell>
          <cell r="GK2" t="str">
            <v>000</v>
          </cell>
          <cell r="GL2" t="str">
            <v>000</v>
          </cell>
          <cell r="GM2" t="str">
            <v>000</v>
          </cell>
          <cell r="GN2" t="str">
            <v>000</v>
          </cell>
          <cell r="GO2" t="str">
            <v>000</v>
          </cell>
          <cell r="GP2" t="str">
            <v>000</v>
          </cell>
          <cell r="GQ2" t="str">
            <v>000</v>
          </cell>
          <cell r="GR2" t="str">
            <v>000</v>
          </cell>
          <cell r="GS2" t="str">
            <v>000</v>
          </cell>
          <cell r="GT2" t="str">
            <v>000</v>
          </cell>
          <cell r="GU2" t="str">
            <v>000</v>
          </cell>
          <cell r="GV2" t="str">
            <v>000</v>
          </cell>
          <cell r="GW2" t="str">
            <v>000</v>
          </cell>
          <cell r="GX2" t="str">
            <v>000</v>
          </cell>
          <cell r="GY2" t="str">
            <v>000</v>
          </cell>
          <cell r="GZ2" t="str">
            <v>000</v>
          </cell>
          <cell r="HA2" t="str">
            <v>000</v>
          </cell>
          <cell r="HB2" t="str">
            <v>000</v>
          </cell>
          <cell r="HC2" t="str">
            <v>000</v>
          </cell>
          <cell r="HD2" t="str">
            <v>000</v>
          </cell>
          <cell r="HE2" t="str">
            <v>000</v>
          </cell>
          <cell r="HF2" t="str">
            <v>000</v>
          </cell>
          <cell r="HG2" t="str">
            <v>000</v>
          </cell>
          <cell r="HH2" t="str">
            <v>000</v>
          </cell>
          <cell r="HI2" t="str">
            <v>000</v>
          </cell>
          <cell r="HJ2" t="str">
            <v>000</v>
          </cell>
          <cell r="HK2" t="str">
            <v>000</v>
          </cell>
          <cell r="HL2" t="str">
            <v>000</v>
          </cell>
          <cell r="HM2" t="str">
            <v>000</v>
          </cell>
          <cell r="HN2" t="str">
            <v>000</v>
          </cell>
          <cell r="HO2" t="str">
            <v>000</v>
          </cell>
          <cell r="HP2" t="str">
            <v>000</v>
          </cell>
          <cell r="HQ2" t="str">
            <v>000</v>
          </cell>
          <cell r="HR2" t="str">
            <v>000</v>
          </cell>
          <cell r="HS2" t="str">
            <v>000</v>
          </cell>
          <cell r="HT2" t="str">
            <v>000</v>
          </cell>
          <cell r="HU2" t="str">
            <v>000</v>
          </cell>
          <cell r="HV2" t="str">
            <v>000</v>
          </cell>
          <cell r="HW2" t="str">
            <v>000</v>
          </cell>
          <cell r="HX2" t="str">
            <v>000</v>
          </cell>
          <cell r="HY2" t="str">
            <v>000</v>
          </cell>
          <cell r="HZ2" t="str">
            <v>000</v>
          </cell>
          <cell r="IA2" t="str">
            <v>000</v>
          </cell>
          <cell r="IB2" t="str">
            <v>000</v>
          </cell>
          <cell r="IC2" t="str">
            <v>000</v>
          </cell>
          <cell r="ID2" t="str">
            <v>000</v>
          </cell>
          <cell r="IE2" t="str">
            <v>000</v>
          </cell>
          <cell r="IF2" t="str">
            <v>000</v>
          </cell>
          <cell r="IG2" t="str">
            <v>000</v>
          </cell>
          <cell r="IH2" t="str">
            <v>000</v>
          </cell>
          <cell r="II2" t="str">
            <v>000</v>
          </cell>
          <cell r="IJ2" t="str">
            <v>000</v>
          </cell>
          <cell r="IK2" t="str">
            <v>000</v>
          </cell>
          <cell r="IL2" t="str">
            <v>000</v>
          </cell>
          <cell r="IM2" t="str">
            <v>000</v>
          </cell>
          <cell r="IN2" t="str">
            <v>000</v>
          </cell>
          <cell r="IO2" t="str">
            <v>000</v>
          </cell>
          <cell r="IP2" t="str">
            <v>000</v>
          </cell>
          <cell r="IQ2" t="str">
            <v>000</v>
          </cell>
        </row>
        <row r="3">
          <cell r="B3" t="str">
            <v>Original</v>
          </cell>
          <cell r="C3" t="str">
            <v>Original</v>
          </cell>
          <cell r="D3" t="str">
            <v>Original</v>
          </cell>
          <cell r="E3" t="str">
            <v>Original</v>
          </cell>
          <cell r="F3" t="str">
            <v>Original</v>
          </cell>
          <cell r="G3" t="str">
            <v>Original</v>
          </cell>
          <cell r="H3" t="str">
            <v>Original</v>
          </cell>
          <cell r="I3" t="str">
            <v>Original</v>
          </cell>
          <cell r="J3" t="str">
            <v>Original</v>
          </cell>
          <cell r="K3" t="str">
            <v>Original</v>
          </cell>
          <cell r="L3" t="str">
            <v>Original</v>
          </cell>
          <cell r="M3" t="str">
            <v>Original</v>
          </cell>
          <cell r="N3" t="str">
            <v>Original</v>
          </cell>
          <cell r="O3" t="str">
            <v>Original</v>
          </cell>
          <cell r="P3" t="str">
            <v>Original</v>
          </cell>
          <cell r="Q3" t="str">
            <v>Original</v>
          </cell>
          <cell r="R3" t="str">
            <v>Original</v>
          </cell>
          <cell r="S3" t="str">
            <v>Original</v>
          </cell>
          <cell r="T3" t="str">
            <v>Original</v>
          </cell>
          <cell r="U3" t="str">
            <v>Original</v>
          </cell>
          <cell r="V3" t="str">
            <v>Original</v>
          </cell>
          <cell r="W3" t="str">
            <v>Original</v>
          </cell>
          <cell r="X3" t="str">
            <v>Original</v>
          </cell>
          <cell r="Y3" t="str">
            <v>Original</v>
          </cell>
          <cell r="Z3" t="str">
            <v>Original</v>
          </cell>
          <cell r="AA3" t="str">
            <v>Original</v>
          </cell>
          <cell r="AB3" t="str">
            <v>Original</v>
          </cell>
          <cell r="AC3" t="str">
            <v>Original</v>
          </cell>
          <cell r="AD3" t="str">
            <v>Original</v>
          </cell>
          <cell r="AE3" t="str">
            <v>Original</v>
          </cell>
          <cell r="AF3" t="str">
            <v>Original</v>
          </cell>
          <cell r="AG3" t="str">
            <v>Original</v>
          </cell>
          <cell r="AH3" t="str">
            <v>Original</v>
          </cell>
          <cell r="AI3" t="str">
            <v>Original</v>
          </cell>
          <cell r="AJ3" t="str">
            <v>Original</v>
          </cell>
          <cell r="AK3" t="str">
            <v>Original</v>
          </cell>
          <cell r="AL3" t="str">
            <v>Original</v>
          </cell>
          <cell r="AM3" t="str">
            <v>Original</v>
          </cell>
          <cell r="AN3" t="str">
            <v>Original</v>
          </cell>
          <cell r="AO3" t="str">
            <v>Original</v>
          </cell>
          <cell r="AP3" t="str">
            <v>Original</v>
          </cell>
          <cell r="AQ3" t="str">
            <v>Original</v>
          </cell>
          <cell r="AR3" t="str">
            <v>Original</v>
          </cell>
          <cell r="AS3" t="str">
            <v>Original</v>
          </cell>
          <cell r="AT3" t="str">
            <v>Original</v>
          </cell>
          <cell r="AU3" t="str">
            <v>Original</v>
          </cell>
          <cell r="AV3" t="str">
            <v>Original</v>
          </cell>
          <cell r="AW3" t="str">
            <v>Original</v>
          </cell>
          <cell r="AX3" t="str">
            <v>Original</v>
          </cell>
          <cell r="AY3" t="str">
            <v>Original</v>
          </cell>
          <cell r="AZ3" t="str">
            <v>Original</v>
          </cell>
          <cell r="BA3" t="str">
            <v>Original</v>
          </cell>
          <cell r="BB3" t="str">
            <v>Original</v>
          </cell>
          <cell r="BC3" t="str">
            <v>Original</v>
          </cell>
          <cell r="BD3" t="str">
            <v>Original</v>
          </cell>
          <cell r="BE3" t="str">
            <v>Original</v>
          </cell>
          <cell r="BF3" t="str">
            <v>Original</v>
          </cell>
          <cell r="BG3" t="str">
            <v>Original</v>
          </cell>
          <cell r="BH3" t="str">
            <v>Original</v>
          </cell>
          <cell r="BI3" t="str">
            <v>Original</v>
          </cell>
          <cell r="BJ3" t="str">
            <v>Original</v>
          </cell>
          <cell r="BK3" t="str">
            <v>Original</v>
          </cell>
          <cell r="BL3" t="str">
            <v>Original</v>
          </cell>
          <cell r="BM3" t="str">
            <v>Original</v>
          </cell>
          <cell r="BN3" t="str">
            <v>Original</v>
          </cell>
          <cell r="BO3" t="str">
            <v>Original</v>
          </cell>
          <cell r="BP3" t="str">
            <v>Original</v>
          </cell>
          <cell r="BQ3" t="str">
            <v>Original</v>
          </cell>
          <cell r="BR3" t="str">
            <v>Original</v>
          </cell>
          <cell r="BS3" t="str">
            <v>Original</v>
          </cell>
          <cell r="BT3" t="str">
            <v>Original</v>
          </cell>
          <cell r="BU3" t="str">
            <v>Original</v>
          </cell>
          <cell r="BV3" t="str">
            <v>Original</v>
          </cell>
          <cell r="BW3" t="str">
            <v>Original</v>
          </cell>
          <cell r="BX3" t="str">
            <v>Original</v>
          </cell>
          <cell r="BY3" t="str">
            <v>Original</v>
          </cell>
          <cell r="BZ3" t="str">
            <v>Original</v>
          </cell>
          <cell r="CA3" t="str">
            <v>Original</v>
          </cell>
          <cell r="CB3" t="str">
            <v>Original</v>
          </cell>
          <cell r="CC3" t="str">
            <v>Original</v>
          </cell>
          <cell r="CD3" t="str">
            <v>Original</v>
          </cell>
          <cell r="CE3" t="str">
            <v>Original</v>
          </cell>
          <cell r="CF3" t="str">
            <v>Original</v>
          </cell>
          <cell r="CG3" t="str">
            <v>Original</v>
          </cell>
          <cell r="CH3" t="str">
            <v>Original</v>
          </cell>
          <cell r="CI3" t="str">
            <v>Original</v>
          </cell>
          <cell r="CJ3" t="str">
            <v>Original</v>
          </cell>
          <cell r="CK3" t="str">
            <v>Original</v>
          </cell>
          <cell r="CL3" t="str">
            <v>Original</v>
          </cell>
          <cell r="CM3" t="str">
            <v>Original</v>
          </cell>
          <cell r="CN3" t="str">
            <v>Original</v>
          </cell>
          <cell r="CO3" t="str">
            <v>Original</v>
          </cell>
          <cell r="CP3" t="str">
            <v>Original</v>
          </cell>
          <cell r="CQ3" t="str">
            <v>Original</v>
          </cell>
          <cell r="CR3" t="str">
            <v>Original</v>
          </cell>
          <cell r="CS3" t="str">
            <v>Original</v>
          </cell>
          <cell r="CT3" t="str">
            <v>Original</v>
          </cell>
          <cell r="CU3" t="str">
            <v>Original</v>
          </cell>
          <cell r="CV3" t="str">
            <v>Original</v>
          </cell>
          <cell r="CW3" t="str">
            <v>Original</v>
          </cell>
          <cell r="CX3" t="str">
            <v>Original</v>
          </cell>
          <cell r="CY3" t="str">
            <v>Original</v>
          </cell>
          <cell r="CZ3" t="str">
            <v>Original</v>
          </cell>
          <cell r="DA3" t="str">
            <v>Original</v>
          </cell>
          <cell r="DB3" t="str">
            <v>Original</v>
          </cell>
          <cell r="DC3" t="str">
            <v>Original</v>
          </cell>
          <cell r="DD3" t="str">
            <v>Original</v>
          </cell>
          <cell r="DE3" t="str">
            <v>Original</v>
          </cell>
          <cell r="DF3" t="str">
            <v>Original</v>
          </cell>
          <cell r="DG3" t="str">
            <v>Original</v>
          </cell>
          <cell r="DH3" t="str">
            <v>Original</v>
          </cell>
          <cell r="DI3" t="str">
            <v>Original</v>
          </cell>
          <cell r="DJ3" t="str">
            <v>Original</v>
          </cell>
          <cell r="DK3" t="str">
            <v>Original</v>
          </cell>
          <cell r="DL3" t="str">
            <v>Original</v>
          </cell>
          <cell r="DM3" t="str">
            <v>Original</v>
          </cell>
          <cell r="DN3" t="str">
            <v>Original</v>
          </cell>
          <cell r="DO3" t="str">
            <v>Original</v>
          </cell>
          <cell r="DP3" t="str">
            <v>Original</v>
          </cell>
          <cell r="DQ3" t="str">
            <v>Original</v>
          </cell>
          <cell r="DR3" t="str">
            <v>Original</v>
          </cell>
          <cell r="DS3" t="str">
            <v>Original</v>
          </cell>
          <cell r="DT3" t="str">
            <v>Original</v>
          </cell>
          <cell r="DU3" t="str">
            <v>Original</v>
          </cell>
          <cell r="DV3" t="str">
            <v>Original</v>
          </cell>
          <cell r="DW3" t="str">
            <v>Original</v>
          </cell>
          <cell r="DX3" t="str">
            <v>Original</v>
          </cell>
          <cell r="DY3" t="str">
            <v>Original</v>
          </cell>
          <cell r="DZ3" t="str">
            <v>Original</v>
          </cell>
          <cell r="EA3" t="str">
            <v>Original</v>
          </cell>
          <cell r="EB3" t="str">
            <v>Original</v>
          </cell>
          <cell r="EC3" t="str">
            <v>Original</v>
          </cell>
          <cell r="ED3" t="str">
            <v>Original</v>
          </cell>
          <cell r="EE3" t="str">
            <v>Original</v>
          </cell>
          <cell r="EF3" t="str">
            <v>Original</v>
          </cell>
          <cell r="EG3" t="str">
            <v>Original</v>
          </cell>
          <cell r="EH3" t="str">
            <v>Original</v>
          </cell>
          <cell r="EI3" t="str">
            <v>Original</v>
          </cell>
          <cell r="EJ3" t="str">
            <v>Original</v>
          </cell>
          <cell r="EK3" t="str">
            <v>Original</v>
          </cell>
          <cell r="EL3" t="str">
            <v>Original</v>
          </cell>
          <cell r="EM3" t="str">
            <v>Original</v>
          </cell>
          <cell r="EN3" t="str">
            <v>Original</v>
          </cell>
          <cell r="EO3" t="str">
            <v>Original</v>
          </cell>
          <cell r="EP3" t="str">
            <v>Original</v>
          </cell>
          <cell r="EQ3" t="str">
            <v>Original</v>
          </cell>
          <cell r="ER3" t="str">
            <v>Original</v>
          </cell>
          <cell r="ES3" t="str">
            <v>Original</v>
          </cell>
          <cell r="ET3" t="str">
            <v>Original</v>
          </cell>
          <cell r="EU3" t="str">
            <v>Original</v>
          </cell>
          <cell r="EV3" t="str">
            <v>Original</v>
          </cell>
          <cell r="EW3" t="str">
            <v>Original</v>
          </cell>
          <cell r="EX3" t="str">
            <v>Original</v>
          </cell>
          <cell r="EY3" t="str">
            <v>Original</v>
          </cell>
          <cell r="EZ3" t="str">
            <v>Original</v>
          </cell>
          <cell r="FA3" t="str">
            <v>Original</v>
          </cell>
          <cell r="FB3" t="str">
            <v>Original</v>
          </cell>
          <cell r="FC3" t="str">
            <v>Original</v>
          </cell>
          <cell r="FD3" t="str">
            <v>Original</v>
          </cell>
          <cell r="FE3" t="str">
            <v>Original</v>
          </cell>
          <cell r="FF3" t="str">
            <v>Original</v>
          </cell>
          <cell r="FG3" t="str">
            <v>Original</v>
          </cell>
          <cell r="FH3" t="str">
            <v>Original</v>
          </cell>
          <cell r="FI3" t="str">
            <v>Original</v>
          </cell>
          <cell r="FJ3" t="str">
            <v>Original</v>
          </cell>
          <cell r="FK3" t="str">
            <v>Original</v>
          </cell>
          <cell r="FL3" t="str">
            <v>Original</v>
          </cell>
          <cell r="FM3" t="str">
            <v>Original</v>
          </cell>
          <cell r="FN3" t="str">
            <v>Original</v>
          </cell>
          <cell r="FO3" t="str">
            <v>Original</v>
          </cell>
          <cell r="FP3" t="str">
            <v>Original</v>
          </cell>
          <cell r="FQ3" t="str">
            <v>Original</v>
          </cell>
          <cell r="FR3" t="str">
            <v>Original</v>
          </cell>
          <cell r="FS3" t="str">
            <v>Original</v>
          </cell>
          <cell r="FT3" t="str">
            <v>Original</v>
          </cell>
          <cell r="FU3" t="str">
            <v>Original</v>
          </cell>
          <cell r="FV3" t="str">
            <v>Original</v>
          </cell>
          <cell r="FW3" t="str">
            <v>Original</v>
          </cell>
          <cell r="FX3" t="str">
            <v>Original</v>
          </cell>
          <cell r="FY3" t="str">
            <v>Original</v>
          </cell>
          <cell r="FZ3" t="str">
            <v>Original</v>
          </cell>
          <cell r="GA3" t="str">
            <v>Original</v>
          </cell>
          <cell r="GB3" t="str">
            <v>Original</v>
          </cell>
          <cell r="GC3" t="str">
            <v>Original</v>
          </cell>
          <cell r="GD3" t="str">
            <v>Original</v>
          </cell>
          <cell r="GE3" t="str">
            <v>Original</v>
          </cell>
          <cell r="GF3" t="str">
            <v>Original</v>
          </cell>
          <cell r="GG3" t="str">
            <v>Original</v>
          </cell>
          <cell r="GH3" t="str">
            <v>Original</v>
          </cell>
          <cell r="GI3" t="str">
            <v>Original</v>
          </cell>
          <cell r="GJ3" t="str">
            <v>Original</v>
          </cell>
          <cell r="GK3" t="str">
            <v>Original</v>
          </cell>
          <cell r="GL3" t="str">
            <v>Original</v>
          </cell>
          <cell r="GM3" t="str">
            <v>Original</v>
          </cell>
          <cell r="GN3" t="str">
            <v>Original</v>
          </cell>
          <cell r="GO3" t="str">
            <v>Original</v>
          </cell>
          <cell r="GP3" t="str">
            <v>Original</v>
          </cell>
          <cell r="GQ3" t="str">
            <v>Original</v>
          </cell>
          <cell r="GR3" t="str">
            <v>Original</v>
          </cell>
          <cell r="GS3" t="str">
            <v>Original</v>
          </cell>
          <cell r="GT3" t="str">
            <v>Original</v>
          </cell>
          <cell r="GU3" t="str">
            <v>Original</v>
          </cell>
          <cell r="GV3" t="str">
            <v>Original</v>
          </cell>
          <cell r="GW3" t="str">
            <v>Original</v>
          </cell>
          <cell r="GX3" t="str">
            <v>Original</v>
          </cell>
          <cell r="GY3" t="str">
            <v>Original</v>
          </cell>
          <cell r="GZ3" t="str">
            <v>Original</v>
          </cell>
          <cell r="HA3" t="str">
            <v>Original</v>
          </cell>
          <cell r="HB3" t="str">
            <v>Original</v>
          </cell>
          <cell r="HC3" t="str">
            <v>Original</v>
          </cell>
          <cell r="HD3" t="str">
            <v>Original</v>
          </cell>
          <cell r="HE3" t="str">
            <v>Original</v>
          </cell>
          <cell r="HF3" t="str">
            <v>Original</v>
          </cell>
          <cell r="HG3" t="str">
            <v>Original</v>
          </cell>
          <cell r="HH3" t="str">
            <v>Original</v>
          </cell>
          <cell r="HI3" t="str">
            <v>Original</v>
          </cell>
          <cell r="HJ3" t="str">
            <v>Original</v>
          </cell>
          <cell r="HK3" t="str">
            <v>Original</v>
          </cell>
          <cell r="HL3" t="str">
            <v>Original</v>
          </cell>
          <cell r="HM3" t="str">
            <v>Original</v>
          </cell>
          <cell r="HN3" t="str">
            <v>Original</v>
          </cell>
          <cell r="HO3" t="str">
            <v>Original</v>
          </cell>
          <cell r="HP3" t="str">
            <v>Original</v>
          </cell>
          <cell r="HQ3" t="str">
            <v>Original</v>
          </cell>
          <cell r="HR3" t="str">
            <v>Original</v>
          </cell>
          <cell r="HS3" t="str">
            <v>Original</v>
          </cell>
          <cell r="HT3" t="str">
            <v>Original</v>
          </cell>
          <cell r="HU3" t="str">
            <v>Original</v>
          </cell>
          <cell r="HV3" t="str">
            <v>Original</v>
          </cell>
          <cell r="HW3" t="str">
            <v>Original</v>
          </cell>
          <cell r="HX3" t="str">
            <v>Original</v>
          </cell>
          <cell r="HY3" t="str">
            <v>Original</v>
          </cell>
          <cell r="HZ3" t="str">
            <v>Original</v>
          </cell>
          <cell r="IA3" t="str">
            <v>Original</v>
          </cell>
          <cell r="IB3" t="str">
            <v>Original</v>
          </cell>
          <cell r="IC3" t="str">
            <v>Original</v>
          </cell>
          <cell r="ID3" t="str">
            <v>Original</v>
          </cell>
          <cell r="IE3" t="str">
            <v>Original</v>
          </cell>
          <cell r="IF3" t="str">
            <v>Original</v>
          </cell>
          <cell r="IG3" t="str">
            <v>Original</v>
          </cell>
          <cell r="IH3" t="str">
            <v>Original</v>
          </cell>
          <cell r="II3" t="str">
            <v>Original</v>
          </cell>
          <cell r="IJ3" t="str">
            <v>Original</v>
          </cell>
          <cell r="IK3" t="str">
            <v>Original</v>
          </cell>
          <cell r="IL3" t="str">
            <v>Original</v>
          </cell>
          <cell r="IM3" t="str">
            <v>Original</v>
          </cell>
          <cell r="IN3" t="str">
            <v>Original</v>
          </cell>
          <cell r="IO3" t="str">
            <v>Original</v>
          </cell>
          <cell r="IP3" t="str">
            <v>Original</v>
          </cell>
          <cell r="IQ3" t="str">
            <v>Original</v>
          </cell>
        </row>
        <row r="4">
          <cell r="B4" t="str">
            <v>STOCK</v>
          </cell>
          <cell r="C4" t="str">
            <v>STOCK</v>
          </cell>
          <cell r="D4" t="str">
            <v>STOCK</v>
          </cell>
          <cell r="E4" t="str">
            <v>STOCK</v>
          </cell>
          <cell r="F4" t="str">
            <v>STOCK</v>
          </cell>
          <cell r="G4" t="str">
            <v>STOCK</v>
          </cell>
          <cell r="H4" t="str">
            <v>STOCK</v>
          </cell>
          <cell r="I4" t="str">
            <v>STOCK</v>
          </cell>
          <cell r="J4" t="str">
            <v>STOCK</v>
          </cell>
          <cell r="K4" t="str">
            <v>STOCK</v>
          </cell>
          <cell r="L4" t="str">
            <v>STOCK</v>
          </cell>
          <cell r="M4" t="str">
            <v>STOCK</v>
          </cell>
          <cell r="N4" t="str">
            <v>STOCK</v>
          </cell>
          <cell r="O4" t="str">
            <v>STOCK</v>
          </cell>
          <cell r="P4" t="str">
            <v>STOCK</v>
          </cell>
          <cell r="Q4" t="str">
            <v>STOCK</v>
          </cell>
          <cell r="R4" t="str">
            <v>STOCK</v>
          </cell>
          <cell r="S4" t="str">
            <v>STOCK</v>
          </cell>
          <cell r="T4" t="str">
            <v>STOCK</v>
          </cell>
          <cell r="U4" t="str">
            <v>STOCK</v>
          </cell>
          <cell r="V4" t="str">
            <v>STOCK</v>
          </cell>
          <cell r="W4" t="str">
            <v>STOCK</v>
          </cell>
          <cell r="X4" t="str">
            <v>STOCK</v>
          </cell>
          <cell r="Y4" t="str">
            <v>STOCK</v>
          </cell>
          <cell r="Z4" t="str">
            <v>STOCK</v>
          </cell>
          <cell r="AA4" t="str">
            <v>STOCK</v>
          </cell>
          <cell r="AB4" t="str">
            <v>STOCK</v>
          </cell>
          <cell r="AC4" t="str">
            <v>STOCK</v>
          </cell>
          <cell r="AD4" t="str">
            <v>STOCK</v>
          </cell>
          <cell r="AE4" t="str">
            <v>STOCK</v>
          </cell>
          <cell r="AF4" t="str">
            <v>STOCK</v>
          </cell>
          <cell r="AG4" t="str">
            <v>STOCK</v>
          </cell>
          <cell r="AH4" t="str">
            <v>STOCK</v>
          </cell>
          <cell r="AI4" t="str">
            <v>STOCK</v>
          </cell>
          <cell r="AJ4" t="str">
            <v>STOCK</v>
          </cell>
          <cell r="AK4" t="str">
            <v>STOCK</v>
          </cell>
          <cell r="AL4" t="str">
            <v>STOCK</v>
          </cell>
          <cell r="AM4" t="str">
            <v>STOCK</v>
          </cell>
          <cell r="AN4" t="str">
            <v>STOCK</v>
          </cell>
          <cell r="AO4" t="str">
            <v>STOCK</v>
          </cell>
          <cell r="AP4" t="str">
            <v>STOCK</v>
          </cell>
          <cell r="AQ4" t="str">
            <v>STOCK</v>
          </cell>
          <cell r="AR4" t="str">
            <v>STOCK</v>
          </cell>
          <cell r="AS4" t="str">
            <v>STOCK</v>
          </cell>
          <cell r="AT4" t="str">
            <v>STOCK</v>
          </cell>
          <cell r="AU4" t="str">
            <v>STOCK</v>
          </cell>
          <cell r="AV4" t="str">
            <v>STOCK</v>
          </cell>
          <cell r="AW4" t="str">
            <v>STOCK</v>
          </cell>
          <cell r="AX4" t="str">
            <v>STOCK</v>
          </cell>
          <cell r="AY4" t="str">
            <v>STOCK</v>
          </cell>
          <cell r="AZ4" t="str">
            <v>STOCK</v>
          </cell>
          <cell r="BA4" t="str">
            <v>STOCK</v>
          </cell>
          <cell r="BB4" t="str">
            <v>STOCK</v>
          </cell>
          <cell r="BC4" t="str">
            <v>STOCK</v>
          </cell>
          <cell r="BD4" t="str">
            <v>STOCK</v>
          </cell>
          <cell r="BE4" t="str">
            <v>STOCK</v>
          </cell>
          <cell r="BF4" t="str">
            <v>STOCK</v>
          </cell>
          <cell r="BG4" t="str">
            <v>STOCK</v>
          </cell>
          <cell r="BH4" t="str">
            <v>STOCK</v>
          </cell>
          <cell r="BI4" t="str">
            <v>STOCK</v>
          </cell>
          <cell r="BJ4" t="str">
            <v>STOCK</v>
          </cell>
          <cell r="BK4" t="str">
            <v>STOCK</v>
          </cell>
          <cell r="BL4" t="str">
            <v>STOCK</v>
          </cell>
          <cell r="BM4" t="str">
            <v>STOCK</v>
          </cell>
          <cell r="BN4" t="str">
            <v>STOCK</v>
          </cell>
          <cell r="BO4" t="str">
            <v>STOCK</v>
          </cell>
          <cell r="BP4" t="str">
            <v>STOCK</v>
          </cell>
          <cell r="BQ4" t="str">
            <v>STOCK</v>
          </cell>
          <cell r="BR4" t="str">
            <v>STOCK</v>
          </cell>
          <cell r="BS4" t="str">
            <v>STOCK</v>
          </cell>
          <cell r="BT4" t="str">
            <v>STOCK</v>
          </cell>
          <cell r="BU4" t="str">
            <v>STOCK</v>
          </cell>
          <cell r="BV4" t="str">
            <v>STOCK</v>
          </cell>
          <cell r="BW4" t="str">
            <v>STOCK</v>
          </cell>
          <cell r="BX4" t="str">
            <v>STOCK</v>
          </cell>
          <cell r="BY4" t="str">
            <v>STOCK</v>
          </cell>
          <cell r="BZ4" t="str">
            <v>STOCK</v>
          </cell>
          <cell r="CA4" t="str">
            <v>STOCK</v>
          </cell>
          <cell r="CB4" t="str">
            <v>STOCK</v>
          </cell>
          <cell r="CC4" t="str">
            <v>STOCK</v>
          </cell>
          <cell r="CD4" t="str">
            <v>STOCK</v>
          </cell>
          <cell r="CE4" t="str">
            <v>STOCK</v>
          </cell>
          <cell r="CF4" t="str">
            <v>STOCK</v>
          </cell>
          <cell r="CG4" t="str">
            <v>STOCK</v>
          </cell>
          <cell r="CH4" t="str">
            <v>STOCK</v>
          </cell>
          <cell r="CI4" t="str">
            <v>STOCK</v>
          </cell>
          <cell r="CJ4" t="str">
            <v>STOCK</v>
          </cell>
          <cell r="CK4" t="str">
            <v>STOCK</v>
          </cell>
          <cell r="CL4" t="str">
            <v>STOCK</v>
          </cell>
          <cell r="CM4" t="str">
            <v>STOCK</v>
          </cell>
          <cell r="CN4" t="str">
            <v>STOCK</v>
          </cell>
          <cell r="CO4" t="str">
            <v>STOCK</v>
          </cell>
          <cell r="CP4" t="str">
            <v>STOCK</v>
          </cell>
          <cell r="CQ4" t="str">
            <v>STOCK</v>
          </cell>
          <cell r="CR4" t="str">
            <v>STOCK</v>
          </cell>
          <cell r="CS4" t="str">
            <v>STOCK</v>
          </cell>
          <cell r="CT4" t="str">
            <v>STOCK</v>
          </cell>
          <cell r="CU4" t="str">
            <v>STOCK</v>
          </cell>
          <cell r="CV4" t="str">
            <v>STOCK</v>
          </cell>
          <cell r="CW4" t="str">
            <v>STOCK</v>
          </cell>
          <cell r="CX4" t="str">
            <v>STOCK</v>
          </cell>
          <cell r="CY4" t="str">
            <v>STOCK</v>
          </cell>
          <cell r="CZ4" t="str">
            <v>STOCK</v>
          </cell>
          <cell r="DA4" t="str">
            <v>STOCK</v>
          </cell>
          <cell r="DB4" t="str">
            <v>STOCK</v>
          </cell>
          <cell r="DC4" t="str">
            <v>STOCK</v>
          </cell>
          <cell r="DD4" t="str">
            <v>STOCK</v>
          </cell>
          <cell r="DE4" t="str">
            <v>STOCK</v>
          </cell>
          <cell r="DF4" t="str">
            <v>STOCK</v>
          </cell>
          <cell r="DG4" t="str">
            <v>STOCK</v>
          </cell>
          <cell r="DH4" t="str">
            <v>STOCK</v>
          </cell>
          <cell r="DI4" t="str">
            <v>STOCK</v>
          </cell>
          <cell r="DJ4" t="str">
            <v>STOCK</v>
          </cell>
          <cell r="DK4" t="str">
            <v>STOCK</v>
          </cell>
          <cell r="DL4" t="str">
            <v>STOCK</v>
          </cell>
          <cell r="DM4" t="str">
            <v>STOCK</v>
          </cell>
          <cell r="DN4" t="str">
            <v>STOCK</v>
          </cell>
          <cell r="DO4" t="str">
            <v>STOCK</v>
          </cell>
          <cell r="DP4" t="str">
            <v>STOCK</v>
          </cell>
          <cell r="DQ4" t="str">
            <v>STOCK</v>
          </cell>
          <cell r="DR4" t="str">
            <v>STOCK</v>
          </cell>
          <cell r="DS4" t="str">
            <v>STOCK</v>
          </cell>
          <cell r="DT4" t="str">
            <v>STOCK</v>
          </cell>
          <cell r="DU4" t="str">
            <v>STOCK</v>
          </cell>
          <cell r="DV4" t="str">
            <v>STOCK</v>
          </cell>
          <cell r="DW4" t="str">
            <v>STOCK</v>
          </cell>
          <cell r="DX4" t="str">
            <v>STOCK</v>
          </cell>
          <cell r="DY4" t="str">
            <v>STOCK</v>
          </cell>
          <cell r="DZ4" t="str">
            <v>STOCK</v>
          </cell>
          <cell r="EA4" t="str">
            <v>STOCK</v>
          </cell>
          <cell r="EB4" t="str">
            <v>STOCK</v>
          </cell>
          <cell r="EC4" t="str">
            <v>STOCK</v>
          </cell>
          <cell r="ED4" t="str">
            <v>STOCK</v>
          </cell>
          <cell r="EE4" t="str">
            <v>STOCK</v>
          </cell>
          <cell r="EF4" t="str">
            <v>STOCK</v>
          </cell>
          <cell r="EG4" t="str">
            <v>STOCK</v>
          </cell>
          <cell r="EH4" t="str">
            <v>STOCK</v>
          </cell>
          <cell r="EI4" t="str">
            <v>STOCK</v>
          </cell>
          <cell r="EJ4" t="str">
            <v>STOCK</v>
          </cell>
          <cell r="EK4" t="str">
            <v>STOCK</v>
          </cell>
          <cell r="EL4" t="str">
            <v>STOCK</v>
          </cell>
          <cell r="EM4" t="str">
            <v>STOCK</v>
          </cell>
          <cell r="EN4" t="str">
            <v>STOCK</v>
          </cell>
          <cell r="EO4" t="str">
            <v>STOCK</v>
          </cell>
          <cell r="EP4" t="str">
            <v>STOCK</v>
          </cell>
          <cell r="EQ4" t="str">
            <v>STOCK</v>
          </cell>
          <cell r="ER4" t="str">
            <v>STOCK</v>
          </cell>
          <cell r="ES4" t="str">
            <v>STOCK</v>
          </cell>
          <cell r="ET4" t="str">
            <v>STOCK</v>
          </cell>
          <cell r="EU4" t="str">
            <v>STOCK</v>
          </cell>
          <cell r="EV4" t="str">
            <v>STOCK</v>
          </cell>
          <cell r="EW4" t="str">
            <v>STOCK</v>
          </cell>
          <cell r="EX4" t="str">
            <v>STOCK</v>
          </cell>
          <cell r="EY4" t="str">
            <v>STOCK</v>
          </cell>
          <cell r="EZ4" t="str">
            <v>STOCK</v>
          </cell>
          <cell r="FA4" t="str">
            <v>STOCK</v>
          </cell>
          <cell r="FB4" t="str">
            <v>STOCK</v>
          </cell>
          <cell r="FC4" t="str">
            <v>STOCK</v>
          </cell>
          <cell r="FD4" t="str">
            <v>STOCK</v>
          </cell>
          <cell r="FE4" t="str">
            <v>STOCK</v>
          </cell>
          <cell r="FF4" t="str">
            <v>STOCK</v>
          </cell>
          <cell r="FG4" t="str">
            <v>STOCK</v>
          </cell>
          <cell r="FH4" t="str">
            <v>STOCK</v>
          </cell>
          <cell r="FI4" t="str">
            <v>STOCK</v>
          </cell>
          <cell r="FJ4" t="str">
            <v>STOCK</v>
          </cell>
          <cell r="FK4" t="str">
            <v>STOCK</v>
          </cell>
          <cell r="FL4" t="str">
            <v>STOCK</v>
          </cell>
          <cell r="FM4" t="str">
            <v>STOCK</v>
          </cell>
          <cell r="FN4" t="str">
            <v>STOCK</v>
          </cell>
          <cell r="FO4" t="str">
            <v>STOCK</v>
          </cell>
          <cell r="FP4" t="str">
            <v>STOCK</v>
          </cell>
          <cell r="FQ4" t="str">
            <v>STOCK</v>
          </cell>
          <cell r="FR4" t="str">
            <v>STOCK</v>
          </cell>
          <cell r="FS4" t="str">
            <v>STOCK</v>
          </cell>
          <cell r="FT4" t="str">
            <v>STOCK</v>
          </cell>
          <cell r="FU4" t="str">
            <v>STOCK</v>
          </cell>
          <cell r="FV4" t="str">
            <v>STOCK</v>
          </cell>
          <cell r="FW4" t="str">
            <v>STOCK</v>
          </cell>
          <cell r="FX4" t="str">
            <v>STOCK</v>
          </cell>
          <cell r="FY4" t="str">
            <v>STOCK</v>
          </cell>
          <cell r="FZ4" t="str">
            <v>STOCK</v>
          </cell>
          <cell r="GA4" t="str">
            <v>STOCK</v>
          </cell>
          <cell r="GB4" t="str">
            <v>STOCK</v>
          </cell>
          <cell r="GC4" t="str">
            <v>STOCK</v>
          </cell>
          <cell r="GD4" t="str">
            <v>STOCK</v>
          </cell>
          <cell r="GE4" t="str">
            <v>STOCK</v>
          </cell>
          <cell r="GF4" t="str">
            <v>STOCK</v>
          </cell>
          <cell r="GG4" t="str">
            <v>STOCK</v>
          </cell>
          <cell r="GH4" t="str">
            <v>STOCK</v>
          </cell>
          <cell r="GI4" t="str">
            <v>STOCK</v>
          </cell>
          <cell r="GJ4" t="str">
            <v>STOCK</v>
          </cell>
          <cell r="GK4" t="str">
            <v>STOCK</v>
          </cell>
          <cell r="GL4" t="str">
            <v>STOCK</v>
          </cell>
          <cell r="GM4" t="str">
            <v>STOCK</v>
          </cell>
          <cell r="GN4" t="str">
            <v>STOCK</v>
          </cell>
          <cell r="GO4" t="str">
            <v>STOCK</v>
          </cell>
          <cell r="GP4" t="str">
            <v>STOCK</v>
          </cell>
          <cell r="GQ4" t="str">
            <v>STOCK</v>
          </cell>
          <cell r="GR4" t="str">
            <v>STOCK</v>
          </cell>
          <cell r="GS4" t="str">
            <v>STOCK</v>
          </cell>
          <cell r="GT4" t="str">
            <v>STOCK</v>
          </cell>
          <cell r="GU4" t="str">
            <v>STOCK</v>
          </cell>
          <cell r="GV4" t="str">
            <v>STOCK</v>
          </cell>
          <cell r="GW4" t="str">
            <v>STOCK</v>
          </cell>
          <cell r="GX4" t="str">
            <v>STOCK</v>
          </cell>
          <cell r="GY4" t="str">
            <v>STOCK</v>
          </cell>
          <cell r="GZ4" t="str">
            <v>STOCK</v>
          </cell>
          <cell r="HA4" t="str">
            <v>STOCK</v>
          </cell>
          <cell r="HB4" t="str">
            <v>STOCK</v>
          </cell>
          <cell r="HC4" t="str">
            <v>STOCK</v>
          </cell>
          <cell r="HD4" t="str">
            <v>STOCK</v>
          </cell>
          <cell r="HE4" t="str">
            <v>STOCK</v>
          </cell>
          <cell r="HF4" t="str">
            <v>STOCK</v>
          </cell>
          <cell r="HG4" t="str">
            <v>STOCK</v>
          </cell>
          <cell r="HH4" t="str">
            <v>STOCK</v>
          </cell>
          <cell r="HI4" t="str">
            <v>STOCK</v>
          </cell>
          <cell r="HJ4" t="str">
            <v>STOCK</v>
          </cell>
          <cell r="HK4" t="str">
            <v>STOCK</v>
          </cell>
          <cell r="HL4" t="str">
            <v>STOCK</v>
          </cell>
          <cell r="HM4" t="str">
            <v>STOCK</v>
          </cell>
          <cell r="HN4" t="str">
            <v>STOCK</v>
          </cell>
          <cell r="HO4" t="str">
            <v>STOCK</v>
          </cell>
          <cell r="HP4" t="str">
            <v>STOCK</v>
          </cell>
          <cell r="HQ4" t="str">
            <v>STOCK</v>
          </cell>
          <cell r="HR4" t="str">
            <v>STOCK</v>
          </cell>
          <cell r="HS4" t="str">
            <v>STOCK</v>
          </cell>
          <cell r="HT4" t="str">
            <v>STOCK</v>
          </cell>
          <cell r="HU4" t="str">
            <v>STOCK</v>
          </cell>
          <cell r="HV4" t="str">
            <v>STOCK</v>
          </cell>
          <cell r="HW4" t="str">
            <v>STOCK</v>
          </cell>
          <cell r="HX4" t="str">
            <v>STOCK</v>
          </cell>
          <cell r="HY4" t="str">
            <v>STOCK</v>
          </cell>
          <cell r="HZ4" t="str">
            <v>STOCK</v>
          </cell>
          <cell r="IA4" t="str">
            <v>STOCK</v>
          </cell>
          <cell r="IB4" t="str">
            <v>STOCK</v>
          </cell>
          <cell r="IC4" t="str">
            <v>STOCK</v>
          </cell>
          <cell r="ID4" t="str">
            <v>STOCK</v>
          </cell>
          <cell r="IE4" t="str">
            <v>STOCK</v>
          </cell>
          <cell r="IF4" t="str">
            <v>STOCK</v>
          </cell>
          <cell r="IG4" t="str">
            <v>STOCK</v>
          </cell>
          <cell r="IH4" t="str">
            <v>STOCK</v>
          </cell>
          <cell r="II4" t="str">
            <v>STOCK</v>
          </cell>
          <cell r="IJ4" t="str">
            <v>STOCK</v>
          </cell>
          <cell r="IK4" t="str">
            <v>STOCK</v>
          </cell>
          <cell r="IL4" t="str">
            <v>STOCK</v>
          </cell>
          <cell r="IM4" t="str">
            <v>STOCK</v>
          </cell>
          <cell r="IN4" t="str">
            <v>STOCK</v>
          </cell>
          <cell r="IO4" t="str">
            <v>STOCK</v>
          </cell>
          <cell r="IP4" t="str">
            <v>STOCK</v>
          </cell>
          <cell r="IQ4" t="str">
            <v>STOCK</v>
          </cell>
        </row>
        <row r="5">
          <cell r="B5" t="str">
            <v>Month</v>
          </cell>
          <cell r="C5" t="str">
            <v>Month</v>
          </cell>
          <cell r="D5" t="str">
            <v>Month</v>
          </cell>
          <cell r="E5" t="str">
            <v>Month</v>
          </cell>
          <cell r="F5" t="str">
            <v>Month</v>
          </cell>
          <cell r="G5" t="str">
            <v>Month</v>
          </cell>
          <cell r="H5" t="str">
            <v>Month</v>
          </cell>
          <cell r="I5" t="str">
            <v>Month</v>
          </cell>
          <cell r="J5" t="str">
            <v>Month</v>
          </cell>
          <cell r="K5" t="str">
            <v>Month</v>
          </cell>
          <cell r="L5" t="str">
            <v>Month</v>
          </cell>
          <cell r="M5" t="str">
            <v>Month</v>
          </cell>
          <cell r="N5" t="str">
            <v>Month</v>
          </cell>
          <cell r="O5" t="str">
            <v>Month</v>
          </cell>
          <cell r="P5" t="str">
            <v>Month</v>
          </cell>
          <cell r="Q5" t="str">
            <v>Month</v>
          </cell>
          <cell r="R5" t="str">
            <v>Month</v>
          </cell>
          <cell r="S5" t="str">
            <v>Month</v>
          </cell>
          <cell r="T5" t="str">
            <v>Month</v>
          </cell>
          <cell r="U5" t="str">
            <v>Month</v>
          </cell>
          <cell r="V5" t="str">
            <v>Month</v>
          </cell>
          <cell r="W5" t="str">
            <v>Month</v>
          </cell>
          <cell r="X5" t="str">
            <v>Month</v>
          </cell>
          <cell r="Y5" t="str">
            <v>Month</v>
          </cell>
          <cell r="Z5" t="str">
            <v>Month</v>
          </cell>
          <cell r="AA5" t="str">
            <v>Month</v>
          </cell>
          <cell r="AB5" t="str">
            <v>Month</v>
          </cell>
          <cell r="AC5" t="str">
            <v>Month</v>
          </cell>
          <cell r="AD5" t="str">
            <v>Month</v>
          </cell>
          <cell r="AE5" t="str">
            <v>Month</v>
          </cell>
          <cell r="AF5" t="str">
            <v>Month</v>
          </cell>
          <cell r="AG5" t="str">
            <v>Month</v>
          </cell>
          <cell r="AH5" t="str">
            <v>Month</v>
          </cell>
          <cell r="AI5" t="str">
            <v>Month</v>
          </cell>
          <cell r="AJ5" t="str">
            <v>Month</v>
          </cell>
          <cell r="AK5" t="str">
            <v>Month</v>
          </cell>
          <cell r="AL5" t="str">
            <v>Month</v>
          </cell>
          <cell r="AM5" t="str">
            <v>Month</v>
          </cell>
          <cell r="AN5" t="str">
            <v>Month</v>
          </cell>
          <cell r="AO5" t="str">
            <v>Month</v>
          </cell>
          <cell r="AP5" t="str">
            <v>Month</v>
          </cell>
          <cell r="AQ5" t="str">
            <v>Month</v>
          </cell>
          <cell r="AR5" t="str">
            <v>Month</v>
          </cell>
          <cell r="AS5" t="str">
            <v>Month</v>
          </cell>
          <cell r="AT5" t="str">
            <v>Month</v>
          </cell>
          <cell r="AU5" t="str">
            <v>Month</v>
          </cell>
          <cell r="AV5" t="str">
            <v>Month</v>
          </cell>
          <cell r="AW5" t="str">
            <v>Month</v>
          </cell>
          <cell r="AX5" t="str">
            <v>Month</v>
          </cell>
          <cell r="AY5" t="str">
            <v>Month</v>
          </cell>
          <cell r="AZ5" t="str">
            <v>Month</v>
          </cell>
          <cell r="BA5" t="str">
            <v>Month</v>
          </cell>
          <cell r="BB5" t="str">
            <v>Month</v>
          </cell>
          <cell r="BC5" t="str">
            <v>Month</v>
          </cell>
          <cell r="BD5" t="str">
            <v>Month</v>
          </cell>
          <cell r="BE5" t="str">
            <v>Month</v>
          </cell>
          <cell r="BF5" t="str">
            <v>Month</v>
          </cell>
          <cell r="BG5" t="str">
            <v>Month</v>
          </cell>
          <cell r="BH5" t="str">
            <v>Month</v>
          </cell>
          <cell r="BI5" t="str">
            <v>Month</v>
          </cell>
          <cell r="BJ5" t="str">
            <v>Month</v>
          </cell>
          <cell r="BK5" t="str">
            <v>Month</v>
          </cell>
          <cell r="BL5" t="str">
            <v>Month</v>
          </cell>
          <cell r="BM5" t="str">
            <v>Month</v>
          </cell>
          <cell r="BN5" t="str">
            <v>Month</v>
          </cell>
          <cell r="BO5" t="str">
            <v>Month</v>
          </cell>
          <cell r="BP5" t="str">
            <v>Month</v>
          </cell>
          <cell r="BQ5" t="str">
            <v>Month</v>
          </cell>
          <cell r="BR5" t="str">
            <v>Month</v>
          </cell>
          <cell r="BS5" t="str">
            <v>Month</v>
          </cell>
          <cell r="BT5" t="str">
            <v>Month</v>
          </cell>
          <cell r="BU5" t="str">
            <v>Month</v>
          </cell>
          <cell r="BV5" t="str">
            <v>Month</v>
          </cell>
          <cell r="BW5" t="str">
            <v>Month</v>
          </cell>
          <cell r="BX5" t="str">
            <v>Month</v>
          </cell>
          <cell r="BY5" t="str">
            <v>Month</v>
          </cell>
          <cell r="BZ5" t="str">
            <v>Month</v>
          </cell>
          <cell r="CA5" t="str">
            <v>Month</v>
          </cell>
          <cell r="CB5" t="str">
            <v>Month</v>
          </cell>
          <cell r="CC5" t="str">
            <v>Month</v>
          </cell>
          <cell r="CD5" t="str">
            <v>Month</v>
          </cell>
          <cell r="CE5" t="str">
            <v>Month</v>
          </cell>
          <cell r="CF5" t="str">
            <v>Month</v>
          </cell>
          <cell r="CG5" t="str">
            <v>Month</v>
          </cell>
          <cell r="CH5" t="str">
            <v>Month</v>
          </cell>
          <cell r="CI5" t="str">
            <v>Month</v>
          </cell>
          <cell r="CJ5" t="str">
            <v>Month</v>
          </cell>
          <cell r="CK5" t="str">
            <v>Month</v>
          </cell>
          <cell r="CL5" t="str">
            <v>Month</v>
          </cell>
          <cell r="CM5" t="str">
            <v>Month</v>
          </cell>
          <cell r="CN5" t="str">
            <v>Month</v>
          </cell>
          <cell r="CO5" t="str">
            <v>Month</v>
          </cell>
          <cell r="CP5" t="str">
            <v>Month</v>
          </cell>
          <cell r="CQ5" t="str">
            <v>Month</v>
          </cell>
          <cell r="CR5" t="str">
            <v>Month</v>
          </cell>
          <cell r="CS5" t="str">
            <v>Month</v>
          </cell>
          <cell r="CT5" t="str">
            <v>Month</v>
          </cell>
          <cell r="CU5" t="str">
            <v>Month</v>
          </cell>
          <cell r="CV5" t="str">
            <v>Month</v>
          </cell>
          <cell r="CW5" t="str">
            <v>Month</v>
          </cell>
          <cell r="CX5" t="str">
            <v>Month</v>
          </cell>
          <cell r="CY5" t="str">
            <v>Month</v>
          </cell>
          <cell r="CZ5" t="str">
            <v>Month</v>
          </cell>
          <cell r="DA5" t="str">
            <v>Month</v>
          </cell>
          <cell r="DB5" t="str">
            <v>Month</v>
          </cell>
          <cell r="DC5" t="str">
            <v>Month</v>
          </cell>
          <cell r="DD5" t="str">
            <v>Month</v>
          </cell>
          <cell r="DE5" t="str">
            <v>Month</v>
          </cell>
          <cell r="DF5" t="str">
            <v>Month</v>
          </cell>
          <cell r="DG5" t="str">
            <v>Month</v>
          </cell>
          <cell r="DH5" t="str">
            <v>Month</v>
          </cell>
          <cell r="DI5" t="str">
            <v>Month</v>
          </cell>
          <cell r="DJ5" t="str">
            <v>Month</v>
          </cell>
          <cell r="DK5" t="str">
            <v>Month</v>
          </cell>
          <cell r="DL5" t="str">
            <v>Month</v>
          </cell>
          <cell r="DM5" t="str">
            <v>Month</v>
          </cell>
          <cell r="DN5" t="str">
            <v>Month</v>
          </cell>
          <cell r="DO5" t="str">
            <v>Month</v>
          </cell>
          <cell r="DP5" t="str">
            <v>Month</v>
          </cell>
          <cell r="DQ5" t="str">
            <v>Month</v>
          </cell>
          <cell r="DR5" t="str">
            <v>Month</v>
          </cell>
          <cell r="DS5" t="str">
            <v>Month</v>
          </cell>
          <cell r="DT5" t="str">
            <v>Month</v>
          </cell>
          <cell r="DU5" t="str">
            <v>Month</v>
          </cell>
          <cell r="DV5" t="str">
            <v>Month</v>
          </cell>
          <cell r="DW5" t="str">
            <v>Month</v>
          </cell>
          <cell r="DX5" t="str">
            <v>Month</v>
          </cell>
          <cell r="DY5" t="str">
            <v>Month</v>
          </cell>
          <cell r="DZ5" t="str">
            <v>Month</v>
          </cell>
          <cell r="EA5" t="str">
            <v>Month</v>
          </cell>
          <cell r="EB5" t="str">
            <v>Month</v>
          </cell>
          <cell r="EC5" t="str">
            <v>Month</v>
          </cell>
          <cell r="ED5" t="str">
            <v>Month</v>
          </cell>
          <cell r="EE5" t="str">
            <v>Month</v>
          </cell>
          <cell r="EF5" t="str">
            <v>Month</v>
          </cell>
          <cell r="EG5" t="str">
            <v>Month</v>
          </cell>
          <cell r="EH5" t="str">
            <v>Month</v>
          </cell>
          <cell r="EI5" t="str">
            <v>Month</v>
          </cell>
          <cell r="EJ5" t="str">
            <v>Month</v>
          </cell>
          <cell r="EK5" t="str">
            <v>Month</v>
          </cell>
          <cell r="EL5" t="str">
            <v>Month</v>
          </cell>
          <cell r="EM5" t="str">
            <v>Month</v>
          </cell>
          <cell r="EN5" t="str">
            <v>Month</v>
          </cell>
          <cell r="EO5" t="str">
            <v>Month</v>
          </cell>
          <cell r="EP5" t="str">
            <v>Month</v>
          </cell>
          <cell r="EQ5" t="str">
            <v>Month</v>
          </cell>
          <cell r="ER5" t="str">
            <v>Month</v>
          </cell>
          <cell r="ES5" t="str">
            <v>Month</v>
          </cell>
          <cell r="ET5" t="str">
            <v>Month</v>
          </cell>
          <cell r="EU5" t="str">
            <v>Month</v>
          </cell>
          <cell r="EV5" t="str">
            <v>Month</v>
          </cell>
          <cell r="EW5" t="str">
            <v>Month</v>
          </cell>
          <cell r="EX5" t="str">
            <v>Month</v>
          </cell>
          <cell r="EY5" t="str">
            <v>Month</v>
          </cell>
          <cell r="EZ5" t="str">
            <v>Month</v>
          </cell>
          <cell r="FA5" t="str">
            <v>Month</v>
          </cell>
          <cell r="FB5" t="str">
            <v>Month</v>
          </cell>
          <cell r="FC5" t="str">
            <v>Month</v>
          </cell>
          <cell r="FD5" t="str">
            <v>Month</v>
          </cell>
          <cell r="FE5" t="str">
            <v>Month</v>
          </cell>
          <cell r="FF5" t="str">
            <v>Month</v>
          </cell>
          <cell r="FG5" t="str">
            <v>Month</v>
          </cell>
          <cell r="FH5" t="str">
            <v>Month</v>
          </cell>
          <cell r="FI5" t="str">
            <v>Month</v>
          </cell>
          <cell r="FJ5" t="str">
            <v>Month</v>
          </cell>
          <cell r="FK5" t="str">
            <v>Month</v>
          </cell>
          <cell r="FL5" t="str">
            <v>Month</v>
          </cell>
          <cell r="FM5" t="str">
            <v>Month</v>
          </cell>
          <cell r="FN5" t="str">
            <v>Month</v>
          </cell>
          <cell r="FO5" t="str">
            <v>Month</v>
          </cell>
          <cell r="FP5" t="str">
            <v>Month</v>
          </cell>
          <cell r="FQ5" t="str">
            <v>Month</v>
          </cell>
          <cell r="FR5" t="str">
            <v>Month</v>
          </cell>
          <cell r="FS5" t="str">
            <v>Month</v>
          </cell>
          <cell r="FT5" t="str">
            <v>Month</v>
          </cell>
          <cell r="FU5" t="str">
            <v>Month</v>
          </cell>
          <cell r="FV5" t="str">
            <v>Month</v>
          </cell>
          <cell r="FW5" t="str">
            <v>Month</v>
          </cell>
          <cell r="FX5" t="str">
            <v>Month</v>
          </cell>
          <cell r="FY5" t="str">
            <v>Month</v>
          </cell>
          <cell r="FZ5" t="str">
            <v>Month</v>
          </cell>
          <cell r="GA5" t="str">
            <v>Month</v>
          </cell>
          <cell r="GB5" t="str">
            <v>Month</v>
          </cell>
          <cell r="GC5" t="str">
            <v>Month</v>
          </cell>
          <cell r="GD5" t="str">
            <v>Month</v>
          </cell>
          <cell r="GE5" t="str">
            <v>Month</v>
          </cell>
          <cell r="GF5" t="str">
            <v>Month</v>
          </cell>
          <cell r="GG5" t="str">
            <v>Month</v>
          </cell>
          <cell r="GH5" t="str">
            <v>Month</v>
          </cell>
          <cell r="GI5" t="str">
            <v>Month</v>
          </cell>
          <cell r="GJ5" t="str">
            <v>Month</v>
          </cell>
          <cell r="GK5" t="str">
            <v>Month</v>
          </cell>
          <cell r="GL5" t="str">
            <v>Month</v>
          </cell>
          <cell r="GM5" t="str">
            <v>Month</v>
          </cell>
          <cell r="GN5" t="str">
            <v>Month</v>
          </cell>
          <cell r="GO5" t="str">
            <v>Month</v>
          </cell>
          <cell r="GP5" t="str">
            <v>Month</v>
          </cell>
          <cell r="GQ5" t="str">
            <v>Month</v>
          </cell>
          <cell r="GR5" t="str">
            <v>Month</v>
          </cell>
          <cell r="GS5" t="str">
            <v>Month</v>
          </cell>
          <cell r="GT5" t="str">
            <v>Month</v>
          </cell>
          <cell r="GU5" t="str">
            <v>Month</v>
          </cell>
          <cell r="GV5" t="str">
            <v>Month</v>
          </cell>
          <cell r="GW5" t="str">
            <v>Month</v>
          </cell>
          <cell r="GX5" t="str">
            <v>Month</v>
          </cell>
          <cell r="GY5" t="str">
            <v>Month</v>
          </cell>
          <cell r="GZ5" t="str">
            <v>Month</v>
          </cell>
          <cell r="HA5" t="str">
            <v>Month</v>
          </cell>
          <cell r="HB5" t="str">
            <v>Month</v>
          </cell>
          <cell r="HC5" t="str">
            <v>Month</v>
          </cell>
          <cell r="HD5" t="str">
            <v>Month</v>
          </cell>
          <cell r="HE5" t="str">
            <v>Month</v>
          </cell>
          <cell r="HF5" t="str">
            <v>Month</v>
          </cell>
          <cell r="HG5" t="str">
            <v>Month</v>
          </cell>
          <cell r="HH5" t="str">
            <v>Month</v>
          </cell>
          <cell r="HI5" t="str">
            <v>Month</v>
          </cell>
          <cell r="HJ5" t="str">
            <v>Month</v>
          </cell>
          <cell r="HK5" t="str">
            <v>Month</v>
          </cell>
          <cell r="HL5" t="str">
            <v>Month</v>
          </cell>
          <cell r="HM5" t="str">
            <v>Month</v>
          </cell>
          <cell r="HN5" t="str">
            <v>Month</v>
          </cell>
          <cell r="HO5" t="str">
            <v>Month</v>
          </cell>
          <cell r="HP5" t="str">
            <v>Month</v>
          </cell>
          <cell r="HQ5" t="str">
            <v>Month</v>
          </cell>
          <cell r="HR5" t="str">
            <v>Month</v>
          </cell>
          <cell r="HS5" t="str">
            <v>Month</v>
          </cell>
          <cell r="HT5" t="str">
            <v>Month</v>
          </cell>
          <cell r="HU5" t="str">
            <v>Month</v>
          </cell>
          <cell r="HV5" t="str">
            <v>Month</v>
          </cell>
          <cell r="HW5" t="str">
            <v>Month</v>
          </cell>
          <cell r="HX5" t="str">
            <v>Month</v>
          </cell>
          <cell r="HY5" t="str">
            <v>Month</v>
          </cell>
          <cell r="HZ5" t="str">
            <v>Month</v>
          </cell>
          <cell r="IA5" t="str">
            <v>Month</v>
          </cell>
          <cell r="IB5" t="str">
            <v>Month</v>
          </cell>
          <cell r="IC5" t="str">
            <v>Month</v>
          </cell>
          <cell r="ID5" t="str">
            <v>Month</v>
          </cell>
          <cell r="IE5" t="str">
            <v>Month</v>
          </cell>
          <cell r="IF5" t="str">
            <v>Month</v>
          </cell>
          <cell r="IG5" t="str">
            <v>Month</v>
          </cell>
          <cell r="IH5" t="str">
            <v>Month</v>
          </cell>
          <cell r="II5" t="str">
            <v>Month</v>
          </cell>
          <cell r="IJ5" t="str">
            <v>Month</v>
          </cell>
          <cell r="IK5" t="str">
            <v>Month</v>
          </cell>
          <cell r="IL5" t="str">
            <v>Month</v>
          </cell>
          <cell r="IM5" t="str">
            <v>Month</v>
          </cell>
          <cell r="IN5" t="str">
            <v>Month</v>
          </cell>
          <cell r="IO5" t="str">
            <v>Month</v>
          </cell>
          <cell r="IP5" t="str">
            <v>Month</v>
          </cell>
          <cell r="IQ5" t="str">
            <v>Month</v>
          </cell>
        </row>
        <row r="6">
          <cell r="B6">
            <v>1</v>
          </cell>
          <cell r="C6">
            <v>1</v>
          </cell>
          <cell r="D6">
            <v>1</v>
          </cell>
          <cell r="E6">
            <v>1</v>
          </cell>
          <cell r="F6">
            <v>1</v>
          </cell>
          <cell r="G6">
            <v>1</v>
          </cell>
          <cell r="H6">
            <v>1</v>
          </cell>
          <cell r="I6">
            <v>1</v>
          </cell>
          <cell r="J6">
            <v>1</v>
          </cell>
          <cell r="K6">
            <v>1</v>
          </cell>
          <cell r="L6">
            <v>1</v>
          </cell>
          <cell r="M6">
            <v>1</v>
          </cell>
          <cell r="N6">
            <v>1</v>
          </cell>
          <cell r="O6">
            <v>1</v>
          </cell>
          <cell r="P6">
            <v>1</v>
          </cell>
          <cell r="Q6">
            <v>1</v>
          </cell>
          <cell r="R6">
            <v>1</v>
          </cell>
          <cell r="S6">
            <v>1</v>
          </cell>
          <cell r="T6">
            <v>1</v>
          </cell>
          <cell r="U6">
            <v>1</v>
          </cell>
          <cell r="V6">
            <v>1</v>
          </cell>
          <cell r="W6">
            <v>1</v>
          </cell>
          <cell r="X6">
            <v>1</v>
          </cell>
          <cell r="Y6">
            <v>1</v>
          </cell>
          <cell r="Z6">
            <v>1</v>
          </cell>
          <cell r="AA6">
            <v>1</v>
          </cell>
          <cell r="AB6">
            <v>1</v>
          </cell>
          <cell r="AC6">
            <v>1</v>
          </cell>
          <cell r="AD6">
            <v>1</v>
          </cell>
          <cell r="AE6">
            <v>1</v>
          </cell>
          <cell r="AF6">
            <v>1</v>
          </cell>
          <cell r="AG6">
            <v>1</v>
          </cell>
          <cell r="AH6">
            <v>1</v>
          </cell>
          <cell r="AI6">
            <v>1</v>
          </cell>
          <cell r="AJ6">
            <v>1</v>
          </cell>
          <cell r="AK6">
            <v>1</v>
          </cell>
          <cell r="AL6">
            <v>1</v>
          </cell>
          <cell r="AM6">
            <v>1</v>
          </cell>
          <cell r="AN6">
            <v>1</v>
          </cell>
          <cell r="AO6">
            <v>1</v>
          </cell>
          <cell r="AP6">
            <v>1</v>
          </cell>
          <cell r="AQ6">
            <v>1</v>
          </cell>
          <cell r="AR6">
            <v>1</v>
          </cell>
          <cell r="AS6">
            <v>1</v>
          </cell>
          <cell r="AT6">
            <v>1</v>
          </cell>
          <cell r="AU6">
            <v>1</v>
          </cell>
          <cell r="AV6">
            <v>1</v>
          </cell>
          <cell r="AW6">
            <v>1</v>
          </cell>
          <cell r="AX6">
            <v>1</v>
          </cell>
          <cell r="AY6">
            <v>1</v>
          </cell>
          <cell r="AZ6">
            <v>1</v>
          </cell>
          <cell r="BA6">
            <v>1</v>
          </cell>
          <cell r="BB6">
            <v>1</v>
          </cell>
          <cell r="BC6">
            <v>1</v>
          </cell>
          <cell r="BD6">
            <v>1</v>
          </cell>
          <cell r="BE6">
            <v>1</v>
          </cell>
          <cell r="BF6">
            <v>1</v>
          </cell>
          <cell r="BG6">
            <v>1</v>
          </cell>
          <cell r="BH6">
            <v>1</v>
          </cell>
          <cell r="BI6">
            <v>1</v>
          </cell>
          <cell r="BJ6">
            <v>1</v>
          </cell>
          <cell r="BK6">
            <v>1</v>
          </cell>
          <cell r="BL6">
            <v>1</v>
          </cell>
          <cell r="BM6">
            <v>1</v>
          </cell>
          <cell r="BN6">
            <v>1</v>
          </cell>
          <cell r="BO6">
            <v>1</v>
          </cell>
          <cell r="BP6">
            <v>1</v>
          </cell>
          <cell r="BQ6">
            <v>1</v>
          </cell>
          <cell r="BR6">
            <v>1</v>
          </cell>
          <cell r="BS6">
            <v>1</v>
          </cell>
          <cell r="BT6">
            <v>1</v>
          </cell>
          <cell r="BU6">
            <v>1</v>
          </cell>
          <cell r="BV6">
            <v>1</v>
          </cell>
          <cell r="BW6">
            <v>1</v>
          </cell>
          <cell r="BX6">
            <v>1</v>
          </cell>
          <cell r="BY6">
            <v>1</v>
          </cell>
          <cell r="BZ6">
            <v>1</v>
          </cell>
          <cell r="CA6">
            <v>1</v>
          </cell>
          <cell r="CB6">
            <v>1</v>
          </cell>
          <cell r="CC6">
            <v>1</v>
          </cell>
          <cell r="CD6">
            <v>1</v>
          </cell>
          <cell r="CE6">
            <v>1</v>
          </cell>
          <cell r="CF6">
            <v>1</v>
          </cell>
          <cell r="CG6">
            <v>1</v>
          </cell>
          <cell r="CH6">
            <v>1</v>
          </cell>
          <cell r="CI6">
            <v>1</v>
          </cell>
          <cell r="CJ6">
            <v>1</v>
          </cell>
          <cell r="CK6">
            <v>1</v>
          </cell>
          <cell r="CL6">
            <v>1</v>
          </cell>
          <cell r="CM6">
            <v>1</v>
          </cell>
          <cell r="CN6">
            <v>1</v>
          </cell>
          <cell r="CO6">
            <v>1</v>
          </cell>
          <cell r="CP6">
            <v>1</v>
          </cell>
          <cell r="CQ6">
            <v>1</v>
          </cell>
          <cell r="CR6">
            <v>1</v>
          </cell>
          <cell r="CS6">
            <v>1</v>
          </cell>
          <cell r="CT6">
            <v>1</v>
          </cell>
          <cell r="CU6">
            <v>1</v>
          </cell>
          <cell r="CV6">
            <v>1</v>
          </cell>
          <cell r="CW6">
            <v>1</v>
          </cell>
          <cell r="CX6">
            <v>1</v>
          </cell>
          <cell r="CY6">
            <v>1</v>
          </cell>
          <cell r="CZ6">
            <v>1</v>
          </cell>
          <cell r="DA6">
            <v>1</v>
          </cell>
          <cell r="DB6">
            <v>1</v>
          </cell>
          <cell r="DC6">
            <v>1</v>
          </cell>
          <cell r="DD6">
            <v>1</v>
          </cell>
          <cell r="DE6">
            <v>1</v>
          </cell>
          <cell r="DF6">
            <v>1</v>
          </cell>
          <cell r="DG6">
            <v>1</v>
          </cell>
          <cell r="DH6">
            <v>1</v>
          </cell>
          <cell r="DI6">
            <v>1</v>
          </cell>
          <cell r="DJ6">
            <v>1</v>
          </cell>
          <cell r="DK6">
            <v>1</v>
          </cell>
          <cell r="DL6">
            <v>1</v>
          </cell>
          <cell r="DM6">
            <v>1</v>
          </cell>
          <cell r="DN6">
            <v>1</v>
          </cell>
          <cell r="DO6">
            <v>1</v>
          </cell>
          <cell r="DP6">
            <v>1</v>
          </cell>
          <cell r="DQ6">
            <v>1</v>
          </cell>
          <cell r="DR6">
            <v>1</v>
          </cell>
          <cell r="DS6">
            <v>1</v>
          </cell>
          <cell r="DT6">
            <v>1</v>
          </cell>
          <cell r="DU6">
            <v>1</v>
          </cell>
          <cell r="DV6">
            <v>1</v>
          </cell>
          <cell r="DW6">
            <v>1</v>
          </cell>
          <cell r="DX6">
            <v>1</v>
          </cell>
          <cell r="DY6">
            <v>1</v>
          </cell>
          <cell r="DZ6">
            <v>1</v>
          </cell>
          <cell r="EA6">
            <v>1</v>
          </cell>
          <cell r="EB6">
            <v>1</v>
          </cell>
          <cell r="EC6">
            <v>1</v>
          </cell>
          <cell r="ED6">
            <v>1</v>
          </cell>
          <cell r="EE6">
            <v>1</v>
          </cell>
          <cell r="EF6">
            <v>1</v>
          </cell>
          <cell r="EG6">
            <v>1</v>
          </cell>
          <cell r="EH6">
            <v>1</v>
          </cell>
          <cell r="EI6">
            <v>1</v>
          </cell>
          <cell r="EJ6">
            <v>1</v>
          </cell>
          <cell r="EK6">
            <v>1</v>
          </cell>
          <cell r="EL6">
            <v>1</v>
          </cell>
          <cell r="EM6">
            <v>1</v>
          </cell>
          <cell r="EN6">
            <v>1</v>
          </cell>
          <cell r="EO6">
            <v>1</v>
          </cell>
          <cell r="EP6">
            <v>1</v>
          </cell>
          <cell r="EQ6">
            <v>1</v>
          </cell>
          <cell r="ER6">
            <v>1</v>
          </cell>
          <cell r="ES6">
            <v>1</v>
          </cell>
          <cell r="ET6">
            <v>1</v>
          </cell>
          <cell r="EU6">
            <v>1</v>
          </cell>
          <cell r="EV6">
            <v>1</v>
          </cell>
          <cell r="EW6">
            <v>1</v>
          </cell>
          <cell r="EX6">
            <v>1</v>
          </cell>
          <cell r="EY6">
            <v>1</v>
          </cell>
          <cell r="EZ6">
            <v>1</v>
          </cell>
          <cell r="FA6">
            <v>1</v>
          </cell>
          <cell r="FB6">
            <v>1</v>
          </cell>
          <cell r="FC6">
            <v>1</v>
          </cell>
          <cell r="FD6">
            <v>1</v>
          </cell>
          <cell r="FE6">
            <v>1</v>
          </cell>
          <cell r="FF6">
            <v>1</v>
          </cell>
          <cell r="FG6">
            <v>1</v>
          </cell>
          <cell r="FH6">
            <v>1</v>
          </cell>
          <cell r="FI6">
            <v>1</v>
          </cell>
          <cell r="FJ6">
            <v>1</v>
          </cell>
          <cell r="FK6">
            <v>1</v>
          </cell>
          <cell r="FL6">
            <v>1</v>
          </cell>
          <cell r="FM6">
            <v>1</v>
          </cell>
          <cell r="FN6">
            <v>1</v>
          </cell>
          <cell r="FO6">
            <v>1</v>
          </cell>
          <cell r="FP6">
            <v>1</v>
          </cell>
          <cell r="FQ6">
            <v>1</v>
          </cell>
          <cell r="FR6">
            <v>1</v>
          </cell>
          <cell r="FS6">
            <v>1</v>
          </cell>
          <cell r="FT6">
            <v>1</v>
          </cell>
          <cell r="FU6">
            <v>1</v>
          </cell>
          <cell r="FV6">
            <v>1</v>
          </cell>
          <cell r="FW6">
            <v>1</v>
          </cell>
          <cell r="FX6">
            <v>1</v>
          </cell>
          <cell r="FY6">
            <v>1</v>
          </cell>
          <cell r="FZ6">
            <v>1</v>
          </cell>
          <cell r="GA6">
            <v>1</v>
          </cell>
          <cell r="GB6">
            <v>1</v>
          </cell>
          <cell r="GC6">
            <v>1</v>
          </cell>
          <cell r="GD6">
            <v>1</v>
          </cell>
          <cell r="GE6">
            <v>1</v>
          </cell>
          <cell r="GF6">
            <v>1</v>
          </cell>
          <cell r="GG6">
            <v>1</v>
          </cell>
          <cell r="GH6">
            <v>1</v>
          </cell>
          <cell r="GI6">
            <v>1</v>
          </cell>
          <cell r="GJ6">
            <v>1</v>
          </cell>
          <cell r="GK6">
            <v>1</v>
          </cell>
          <cell r="GL6">
            <v>1</v>
          </cell>
          <cell r="GM6">
            <v>1</v>
          </cell>
          <cell r="GN6">
            <v>1</v>
          </cell>
          <cell r="GO6">
            <v>1</v>
          </cell>
          <cell r="GP6">
            <v>1</v>
          </cell>
          <cell r="GQ6">
            <v>1</v>
          </cell>
          <cell r="GR6">
            <v>1</v>
          </cell>
          <cell r="GS6">
            <v>1</v>
          </cell>
          <cell r="GT6">
            <v>1</v>
          </cell>
          <cell r="GU6">
            <v>1</v>
          </cell>
          <cell r="GV6">
            <v>1</v>
          </cell>
          <cell r="GW6">
            <v>1</v>
          </cell>
          <cell r="GX6">
            <v>1</v>
          </cell>
          <cell r="GY6">
            <v>1</v>
          </cell>
          <cell r="GZ6">
            <v>1</v>
          </cell>
          <cell r="HA6">
            <v>1</v>
          </cell>
          <cell r="HB6">
            <v>1</v>
          </cell>
          <cell r="HC6">
            <v>1</v>
          </cell>
          <cell r="HD6">
            <v>1</v>
          </cell>
          <cell r="HE6">
            <v>1</v>
          </cell>
          <cell r="HF6">
            <v>1</v>
          </cell>
          <cell r="HG6">
            <v>1</v>
          </cell>
          <cell r="HH6">
            <v>1</v>
          </cell>
          <cell r="HI6">
            <v>1</v>
          </cell>
          <cell r="HJ6">
            <v>1</v>
          </cell>
          <cell r="HK6">
            <v>1</v>
          </cell>
          <cell r="HL6">
            <v>1</v>
          </cell>
          <cell r="HM6">
            <v>1</v>
          </cell>
          <cell r="HN6">
            <v>1</v>
          </cell>
          <cell r="HO6">
            <v>1</v>
          </cell>
          <cell r="HP6">
            <v>1</v>
          </cell>
          <cell r="HQ6">
            <v>1</v>
          </cell>
          <cell r="HR6">
            <v>1</v>
          </cell>
          <cell r="HS6">
            <v>1</v>
          </cell>
          <cell r="HT6">
            <v>1</v>
          </cell>
          <cell r="HU6">
            <v>1</v>
          </cell>
          <cell r="HV6">
            <v>1</v>
          </cell>
          <cell r="HW6">
            <v>1</v>
          </cell>
          <cell r="HX6">
            <v>1</v>
          </cell>
          <cell r="HY6">
            <v>1</v>
          </cell>
          <cell r="HZ6">
            <v>1</v>
          </cell>
          <cell r="IA6">
            <v>1</v>
          </cell>
          <cell r="IB6">
            <v>1</v>
          </cell>
          <cell r="IC6">
            <v>1</v>
          </cell>
          <cell r="ID6">
            <v>1</v>
          </cell>
          <cell r="IE6">
            <v>1</v>
          </cell>
          <cell r="IF6">
            <v>1</v>
          </cell>
          <cell r="IG6">
            <v>1</v>
          </cell>
          <cell r="IH6">
            <v>1</v>
          </cell>
          <cell r="II6">
            <v>1</v>
          </cell>
          <cell r="IJ6">
            <v>1</v>
          </cell>
          <cell r="IK6">
            <v>1</v>
          </cell>
          <cell r="IL6">
            <v>1</v>
          </cell>
          <cell r="IM6">
            <v>1</v>
          </cell>
          <cell r="IN6">
            <v>1</v>
          </cell>
          <cell r="IO6">
            <v>1</v>
          </cell>
          <cell r="IP6">
            <v>1</v>
          </cell>
          <cell r="IQ6">
            <v>1</v>
          </cell>
        </row>
        <row r="7">
          <cell r="B7">
            <v>42036</v>
          </cell>
          <cell r="C7">
            <v>42036</v>
          </cell>
          <cell r="D7">
            <v>42036</v>
          </cell>
          <cell r="E7">
            <v>42036</v>
          </cell>
          <cell r="F7">
            <v>42036</v>
          </cell>
          <cell r="G7">
            <v>42036</v>
          </cell>
          <cell r="H7">
            <v>42036</v>
          </cell>
          <cell r="I7">
            <v>42036</v>
          </cell>
          <cell r="J7">
            <v>42036</v>
          </cell>
          <cell r="K7">
            <v>42036</v>
          </cell>
          <cell r="L7">
            <v>42036</v>
          </cell>
          <cell r="M7">
            <v>42036</v>
          </cell>
          <cell r="N7">
            <v>42036</v>
          </cell>
          <cell r="O7">
            <v>42036</v>
          </cell>
          <cell r="P7">
            <v>42036</v>
          </cell>
          <cell r="Q7">
            <v>42036</v>
          </cell>
          <cell r="R7">
            <v>42036</v>
          </cell>
          <cell r="S7">
            <v>42036</v>
          </cell>
          <cell r="T7">
            <v>42036</v>
          </cell>
          <cell r="U7">
            <v>42036</v>
          </cell>
          <cell r="V7">
            <v>42036</v>
          </cell>
          <cell r="W7">
            <v>42036</v>
          </cell>
          <cell r="X7">
            <v>42036</v>
          </cell>
          <cell r="Y7">
            <v>42036</v>
          </cell>
          <cell r="Z7">
            <v>42036</v>
          </cell>
          <cell r="AA7">
            <v>42036</v>
          </cell>
          <cell r="AB7">
            <v>42036</v>
          </cell>
          <cell r="AC7">
            <v>42036</v>
          </cell>
          <cell r="AD7">
            <v>42036</v>
          </cell>
          <cell r="AE7">
            <v>42036</v>
          </cell>
          <cell r="AF7">
            <v>42036</v>
          </cell>
          <cell r="AG7">
            <v>42036</v>
          </cell>
          <cell r="AH7">
            <v>42036</v>
          </cell>
          <cell r="AI7">
            <v>42036</v>
          </cell>
          <cell r="AJ7">
            <v>42036</v>
          </cell>
          <cell r="AK7">
            <v>42036</v>
          </cell>
          <cell r="AL7">
            <v>42036</v>
          </cell>
          <cell r="AM7">
            <v>42036</v>
          </cell>
          <cell r="AN7">
            <v>42036</v>
          </cell>
          <cell r="AO7">
            <v>42036</v>
          </cell>
          <cell r="AP7">
            <v>42036</v>
          </cell>
          <cell r="AQ7">
            <v>42036</v>
          </cell>
          <cell r="AR7">
            <v>42036</v>
          </cell>
          <cell r="AS7">
            <v>42036</v>
          </cell>
          <cell r="AT7">
            <v>42036</v>
          </cell>
          <cell r="AU7">
            <v>42036</v>
          </cell>
          <cell r="AV7">
            <v>42036</v>
          </cell>
          <cell r="AW7">
            <v>42036</v>
          </cell>
          <cell r="AX7">
            <v>42036</v>
          </cell>
          <cell r="AY7">
            <v>42036</v>
          </cell>
          <cell r="AZ7">
            <v>42036</v>
          </cell>
          <cell r="BA7">
            <v>42036</v>
          </cell>
          <cell r="BB7">
            <v>42036</v>
          </cell>
          <cell r="BC7">
            <v>42036</v>
          </cell>
          <cell r="BD7">
            <v>42036</v>
          </cell>
          <cell r="BE7">
            <v>42036</v>
          </cell>
          <cell r="BF7">
            <v>42036</v>
          </cell>
          <cell r="BG7">
            <v>42036</v>
          </cell>
          <cell r="BH7">
            <v>42036</v>
          </cell>
          <cell r="BI7">
            <v>42036</v>
          </cell>
          <cell r="BJ7">
            <v>42036</v>
          </cell>
          <cell r="BK7">
            <v>42036</v>
          </cell>
          <cell r="BL7">
            <v>42036</v>
          </cell>
          <cell r="BM7">
            <v>42036</v>
          </cell>
          <cell r="BN7">
            <v>42036</v>
          </cell>
          <cell r="BO7">
            <v>42036</v>
          </cell>
          <cell r="BP7">
            <v>42036</v>
          </cell>
          <cell r="BQ7">
            <v>42036</v>
          </cell>
          <cell r="BR7">
            <v>42036</v>
          </cell>
          <cell r="BS7">
            <v>42036</v>
          </cell>
          <cell r="BT7">
            <v>42036</v>
          </cell>
          <cell r="BU7">
            <v>42036</v>
          </cell>
          <cell r="BV7">
            <v>42036</v>
          </cell>
          <cell r="BW7">
            <v>42036</v>
          </cell>
          <cell r="BX7">
            <v>42036</v>
          </cell>
          <cell r="BY7">
            <v>42036</v>
          </cell>
          <cell r="BZ7">
            <v>42036</v>
          </cell>
          <cell r="CA7">
            <v>42036</v>
          </cell>
          <cell r="CB7">
            <v>42036</v>
          </cell>
          <cell r="CC7">
            <v>42036</v>
          </cell>
          <cell r="CD7">
            <v>42036</v>
          </cell>
          <cell r="CE7">
            <v>42036</v>
          </cell>
          <cell r="CF7">
            <v>42036</v>
          </cell>
          <cell r="CG7">
            <v>42036</v>
          </cell>
          <cell r="CH7">
            <v>42036</v>
          </cell>
          <cell r="CI7">
            <v>42036</v>
          </cell>
          <cell r="CJ7">
            <v>42036</v>
          </cell>
          <cell r="CK7">
            <v>42036</v>
          </cell>
          <cell r="CL7">
            <v>42036</v>
          </cell>
          <cell r="CM7">
            <v>42036</v>
          </cell>
          <cell r="CN7">
            <v>42036</v>
          </cell>
          <cell r="CO7">
            <v>42036</v>
          </cell>
          <cell r="CP7">
            <v>42036</v>
          </cell>
          <cell r="CQ7">
            <v>42036</v>
          </cell>
          <cell r="CR7">
            <v>42036</v>
          </cell>
          <cell r="CS7">
            <v>42036</v>
          </cell>
          <cell r="CT7">
            <v>42036</v>
          </cell>
          <cell r="CU7">
            <v>42036</v>
          </cell>
          <cell r="CV7">
            <v>42036</v>
          </cell>
          <cell r="CW7">
            <v>42036</v>
          </cell>
          <cell r="CX7">
            <v>42036</v>
          </cell>
          <cell r="CY7">
            <v>42036</v>
          </cell>
          <cell r="CZ7">
            <v>42036</v>
          </cell>
          <cell r="DA7">
            <v>42036</v>
          </cell>
          <cell r="DB7">
            <v>42036</v>
          </cell>
          <cell r="DC7">
            <v>42036</v>
          </cell>
          <cell r="DD7">
            <v>42036</v>
          </cell>
          <cell r="DE7">
            <v>42036</v>
          </cell>
          <cell r="DF7">
            <v>42036</v>
          </cell>
          <cell r="DG7">
            <v>42036</v>
          </cell>
          <cell r="DH7">
            <v>42036</v>
          </cell>
          <cell r="DI7">
            <v>42036</v>
          </cell>
          <cell r="DJ7">
            <v>42036</v>
          </cell>
          <cell r="DK7">
            <v>42036</v>
          </cell>
          <cell r="DL7">
            <v>42036</v>
          </cell>
          <cell r="DM7">
            <v>42036</v>
          </cell>
          <cell r="DN7">
            <v>42036</v>
          </cell>
          <cell r="DO7">
            <v>42036</v>
          </cell>
          <cell r="DP7">
            <v>42036</v>
          </cell>
          <cell r="DQ7">
            <v>42036</v>
          </cell>
          <cell r="DR7">
            <v>42036</v>
          </cell>
          <cell r="DS7">
            <v>42036</v>
          </cell>
          <cell r="DT7">
            <v>42036</v>
          </cell>
          <cell r="DU7">
            <v>42036</v>
          </cell>
          <cell r="DV7">
            <v>42036</v>
          </cell>
          <cell r="DW7">
            <v>42036</v>
          </cell>
          <cell r="DX7">
            <v>42036</v>
          </cell>
          <cell r="DY7">
            <v>42036</v>
          </cell>
          <cell r="DZ7">
            <v>42036</v>
          </cell>
          <cell r="EA7">
            <v>42036</v>
          </cell>
          <cell r="EB7">
            <v>42036</v>
          </cell>
          <cell r="EC7">
            <v>42036</v>
          </cell>
          <cell r="ED7">
            <v>42036</v>
          </cell>
          <cell r="EE7">
            <v>42036</v>
          </cell>
          <cell r="EF7">
            <v>42036</v>
          </cell>
          <cell r="EG7">
            <v>42036</v>
          </cell>
          <cell r="EH7">
            <v>42036</v>
          </cell>
          <cell r="EI7">
            <v>42036</v>
          </cell>
          <cell r="EJ7">
            <v>42036</v>
          </cell>
          <cell r="EK7">
            <v>42036</v>
          </cell>
          <cell r="EL7">
            <v>42036</v>
          </cell>
          <cell r="EM7">
            <v>42036</v>
          </cell>
          <cell r="EN7">
            <v>42036</v>
          </cell>
          <cell r="EO7">
            <v>42036</v>
          </cell>
          <cell r="EP7">
            <v>42036</v>
          </cell>
          <cell r="EQ7">
            <v>42036</v>
          </cell>
          <cell r="ER7">
            <v>42036</v>
          </cell>
          <cell r="ES7">
            <v>42036</v>
          </cell>
          <cell r="ET7">
            <v>42036</v>
          </cell>
          <cell r="EU7">
            <v>42036</v>
          </cell>
          <cell r="EV7">
            <v>42036</v>
          </cell>
          <cell r="EW7">
            <v>42036</v>
          </cell>
          <cell r="EX7">
            <v>42036</v>
          </cell>
          <cell r="EY7">
            <v>42036</v>
          </cell>
          <cell r="EZ7">
            <v>42036</v>
          </cell>
          <cell r="FA7">
            <v>42036</v>
          </cell>
          <cell r="FB7">
            <v>42036</v>
          </cell>
          <cell r="FC7">
            <v>42036</v>
          </cell>
          <cell r="FD7">
            <v>42036</v>
          </cell>
          <cell r="FE7">
            <v>42036</v>
          </cell>
          <cell r="FF7">
            <v>42036</v>
          </cell>
          <cell r="FG7">
            <v>42036</v>
          </cell>
          <cell r="FH7">
            <v>42036</v>
          </cell>
          <cell r="FI7">
            <v>42036</v>
          </cell>
          <cell r="FJ7">
            <v>42036</v>
          </cell>
          <cell r="FK7">
            <v>42036</v>
          </cell>
          <cell r="FL7">
            <v>42036</v>
          </cell>
          <cell r="FM7">
            <v>42036</v>
          </cell>
          <cell r="FN7">
            <v>42036</v>
          </cell>
          <cell r="FO7">
            <v>42036</v>
          </cell>
          <cell r="FP7">
            <v>42036</v>
          </cell>
          <cell r="FQ7">
            <v>42036</v>
          </cell>
          <cell r="FR7">
            <v>42036</v>
          </cell>
          <cell r="FS7">
            <v>42036</v>
          </cell>
          <cell r="FT7">
            <v>42036</v>
          </cell>
          <cell r="FU7">
            <v>42036</v>
          </cell>
          <cell r="FV7">
            <v>42036</v>
          </cell>
          <cell r="FW7">
            <v>42036</v>
          </cell>
          <cell r="FX7">
            <v>42036</v>
          </cell>
          <cell r="FY7">
            <v>42036</v>
          </cell>
          <cell r="FZ7">
            <v>42036</v>
          </cell>
          <cell r="GA7">
            <v>42036</v>
          </cell>
          <cell r="GB7">
            <v>42036</v>
          </cell>
          <cell r="GC7">
            <v>42036</v>
          </cell>
          <cell r="GD7">
            <v>42036</v>
          </cell>
          <cell r="GE7">
            <v>42036</v>
          </cell>
          <cell r="GF7">
            <v>42036</v>
          </cell>
          <cell r="GG7">
            <v>42036</v>
          </cell>
          <cell r="GH7">
            <v>42036</v>
          </cell>
          <cell r="GI7">
            <v>42036</v>
          </cell>
          <cell r="GJ7">
            <v>42036</v>
          </cell>
          <cell r="GK7">
            <v>42036</v>
          </cell>
          <cell r="GL7">
            <v>42036</v>
          </cell>
          <cell r="GM7">
            <v>42036</v>
          </cell>
          <cell r="GN7">
            <v>42036</v>
          </cell>
          <cell r="GO7">
            <v>42036</v>
          </cell>
          <cell r="GP7">
            <v>42036</v>
          </cell>
          <cell r="GQ7">
            <v>42036</v>
          </cell>
          <cell r="GR7">
            <v>42036</v>
          </cell>
          <cell r="GS7">
            <v>42036</v>
          </cell>
          <cell r="GT7">
            <v>42036</v>
          </cell>
          <cell r="GU7">
            <v>42036</v>
          </cell>
          <cell r="GV7">
            <v>42036</v>
          </cell>
          <cell r="GW7">
            <v>42036</v>
          </cell>
          <cell r="GX7">
            <v>42036</v>
          </cell>
          <cell r="GY7">
            <v>42036</v>
          </cell>
          <cell r="GZ7">
            <v>42036</v>
          </cell>
          <cell r="HA7">
            <v>42036</v>
          </cell>
          <cell r="HB7">
            <v>42036</v>
          </cell>
          <cell r="HC7">
            <v>42036</v>
          </cell>
          <cell r="HD7">
            <v>42036</v>
          </cell>
          <cell r="HE7">
            <v>42036</v>
          </cell>
          <cell r="HF7">
            <v>42036</v>
          </cell>
          <cell r="HG7">
            <v>42036</v>
          </cell>
          <cell r="HH7">
            <v>42036</v>
          </cell>
          <cell r="HI7">
            <v>42036</v>
          </cell>
          <cell r="HJ7">
            <v>42036</v>
          </cell>
          <cell r="HK7">
            <v>42036</v>
          </cell>
          <cell r="HL7">
            <v>42036</v>
          </cell>
          <cell r="HM7">
            <v>42036</v>
          </cell>
          <cell r="HN7">
            <v>42036</v>
          </cell>
          <cell r="HO7">
            <v>42036</v>
          </cell>
          <cell r="HP7">
            <v>42036</v>
          </cell>
          <cell r="HQ7">
            <v>42036</v>
          </cell>
          <cell r="HR7">
            <v>42036</v>
          </cell>
          <cell r="HS7">
            <v>42036</v>
          </cell>
          <cell r="HT7">
            <v>42036</v>
          </cell>
          <cell r="HU7">
            <v>42036</v>
          </cell>
          <cell r="HV7">
            <v>42036</v>
          </cell>
          <cell r="HW7">
            <v>42036</v>
          </cell>
          <cell r="HX7">
            <v>42036</v>
          </cell>
          <cell r="HY7">
            <v>42036</v>
          </cell>
          <cell r="HZ7">
            <v>42036</v>
          </cell>
          <cell r="IA7">
            <v>42036</v>
          </cell>
          <cell r="IB7">
            <v>42036</v>
          </cell>
          <cell r="IC7">
            <v>42036</v>
          </cell>
          <cell r="ID7">
            <v>42036</v>
          </cell>
          <cell r="IE7">
            <v>42036</v>
          </cell>
          <cell r="IF7">
            <v>42036</v>
          </cell>
          <cell r="IG7">
            <v>42036</v>
          </cell>
          <cell r="IH7">
            <v>42036</v>
          </cell>
          <cell r="II7">
            <v>42036</v>
          </cell>
          <cell r="IJ7">
            <v>42036</v>
          </cell>
          <cell r="IK7">
            <v>42036</v>
          </cell>
          <cell r="IL7">
            <v>42036</v>
          </cell>
          <cell r="IM7">
            <v>42036</v>
          </cell>
          <cell r="IN7">
            <v>42036</v>
          </cell>
          <cell r="IO7">
            <v>42036</v>
          </cell>
          <cell r="IP7">
            <v>42036</v>
          </cell>
          <cell r="IQ7">
            <v>42036</v>
          </cell>
        </row>
        <row r="8">
          <cell r="B8">
            <v>44228</v>
          </cell>
          <cell r="C8">
            <v>44228</v>
          </cell>
          <cell r="D8">
            <v>44228</v>
          </cell>
          <cell r="E8">
            <v>44228</v>
          </cell>
          <cell r="F8">
            <v>44228</v>
          </cell>
          <cell r="G8">
            <v>44228</v>
          </cell>
          <cell r="H8">
            <v>44228</v>
          </cell>
          <cell r="I8">
            <v>44228</v>
          </cell>
          <cell r="J8">
            <v>44228</v>
          </cell>
          <cell r="K8">
            <v>44228</v>
          </cell>
          <cell r="L8">
            <v>44228</v>
          </cell>
          <cell r="M8">
            <v>44228</v>
          </cell>
          <cell r="N8">
            <v>44228</v>
          </cell>
          <cell r="O8">
            <v>44228</v>
          </cell>
          <cell r="P8">
            <v>44228</v>
          </cell>
          <cell r="Q8">
            <v>44228</v>
          </cell>
          <cell r="R8">
            <v>44228</v>
          </cell>
          <cell r="S8">
            <v>44228</v>
          </cell>
          <cell r="T8">
            <v>44228</v>
          </cell>
          <cell r="U8">
            <v>44228</v>
          </cell>
          <cell r="V8">
            <v>44228</v>
          </cell>
          <cell r="W8">
            <v>44228</v>
          </cell>
          <cell r="X8">
            <v>44228</v>
          </cell>
          <cell r="Y8">
            <v>44228</v>
          </cell>
          <cell r="Z8">
            <v>44228</v>
          </cell>
          <cell r="AA8">
            <v>44228</v>
          </cell>
          <cell r="AB8">
            <v>44228</v>
          </cell>
          <cell r="AC8">
            <v>44228</v>
          </cell>
          <cell r="AD8">
            <v>44228</v>
          </cell>
          <cell r="AE8">
            <v>44228</v>
          </cell>
          <cell r="AF8">
            <v>44228</v>
          </cell>
          <cell r="AG8">
            <v>44228</v>
          </cell>
          <cell r="AH8">
            <v>44228</v>
          </cell>
          <cell r="AI8">
            <v>44228</v>
          </cell>
          <cell r="AJ8">
            <v>44228</v>
          </cell>
          <cell r="AK8">
            <v>44228</v>
          </cell>
          <cell r="AL8">
            <v>44228</v>
          </cell>
          <cell r="AM8">
            <v>44228</v>
          </cell>
          <cell r="AN8">
            <v>44228</v>
          </cell>
          <cell r="AO8">
            <v>44228</v>
          </cell>
          <cell r="AP8">
            <v>44228</v>
          </cell>
          <cell r="AQ8">
            <v>44228</v>
          </cell>
          <cell r="AR8">
            <v>44228</v>
          </cell>
          <cell r="AS8">
            <v>44228</v>
          </cell>
          <cell r="AT8">
            <v>44228</v>
          </cell>
          <cell r="AU8">
            <v>44228</v>
          </cell>
          <cell r="AV8">
            <v>44228</v>
          </cell>
          <cell r="AW8">
            <v>44228</v>
          </cell>
          <cell r="AX8">
            <v>44228</v>
          </cell>
          <cell r="AY8">
            <v>44228</v>
          </cell>
          <cell r="AZ8">
            <v>44228</v>
          </cell>
          <cell r="BA8">
            <v>44228</v>
          </cell>
          <cell r="BB8">
            <v>44228</v>
          </cell>
          <cell r="BC8">
            <v>44228</v>
          </cell>
          <cell r="BD8">
            <v>44228</v>
          </cell>
          <cell r="BE8">
            <v>44228</v>
          </cell>
          <cell r="BF8">
            <v>44228</v>
          </cell>
          <cell r="BG8">
            <v>44228</v>
          </cell>
          <cell r="BH8">
            <v>44228</v>
          </cell>
          <cell r="BI8">
            <v>44228</v>
          </cell>
          <cell r="BJ8">
            <v>44228</v>
          </cell>
          <cell r="BK8">
            <v>44228</v>
          </cell>
          <cell r="BL8">
            <v>44228</v>
          </cell>
          <cell r="BM8">
            <v>44228</v>
          </cell>
          <cell r="BN8">
            <v>44228</v>
          </cell>
          <cell r="BO8">
            <v>44228</v>
          </cell>
          <cell r="BP8">
            <v>44228</v>
          </cell>
          <cell r="BQ8">
            <v>44228</v>
          </cell>
          <cell r="BR8">
            <v>44228</v>
          </cell>
          <cell r="BS8">
            <v>44228</v>
          </cell>
          <cell r="BT8">
            <v>44228</v>
          </cell>
          <cell r="BU8">
            <v>44228</v>
          </cell>
          <cell r="BV8">
            <v>44228</v>
          </cell>
          <cell r="BW8">
            <v>44228</v>
          </cell>
          <cell r="BX8">
            <v>44228</v>
          </cell>
          <cell r="BY8">
            <v>44228</v>
          </cell>
          <cell r="BZ8">
            <v>44228</v>
          </cell>
          <cell r="CA8">
            <v>44228</v>
          </cell>
          <cell r="CB8">
            <v>44228</v>
          </cell>
          <cell r="CC8">
            <v>44228</v>
          </cell>
          <cell r="CD8">
            <v>44228</v>
          </cell>
          <cell r="CE8">
            <v>44228</v>
          </cell>
          <cell r="CF8">
            <v>44228</v>
          </cell>
          <cell r="CG8">
            <v>44228</v>
          </cell>
          <cell r="CH8">
            <v>44228</v>
          </cell>
          <cell r="CI8">
            <v>44228</v>
          </cell>
          <cell r="CJ8">
            <v>44228</v>
          </cell>
          <cell r="CK8">
            <v>44228</v>
          </cell>
          <cell r="CL8">
            <v>44228</v>
          </cell>
          <cell r="CM8">
            <v>44228</v>
          </cell>
          <cell r="CN8">
            <v>44228</v>
          </cell>
          <cell r="CO8">
            <v>44228</v>
          </cell>
          <cell r="CP8">
            <v>44228</v>
          </cell>
          <cell r="CQ8">
            <v>44228</v>
          </cell>
          <cell r="CR8">
            <v>44228</v>
          </cell>
          <cell r="CS8">
            <v>44228</v>
          </cell>
          <cell r="CT8">
            <v>44228</v>
          </cell>
          <cell r="CU8">
            <v>44228</v>
          </cell>
          <cell r="CV8">
            <v>44228</v>
          </cell>
          <cell r="CW8">
            <v>44228</v>
          </cell>
          <cell r="CX8">
            <v>44228</v>
          </cell>
          <cell r="CY8">
            <v>44228</v>
          </cell>
          <cell r="CZ8">
            <v>44228</v>
          </cell>
          <cell r="DA8">
            <v>44228</v>
          </cell>
          <cell r="DB8">
            <v>44228</v>
          </cell>
          <cell r="DC8">
            <v>44228</v>
          </cell>
          <cell r="DD8">
            <v>44228</v>
          </cell>
          <cell r="DE8">
            <v>44228</v>
          </cell>
          <cell r="DF8">
            <v>44228</v>
          </cell>
          <cell r="DG8">
            <v>44228</v>
          </cell>
          <cell r="DH8">
            <v>44228</v>
          </cell>
          <cell r="DI8">
            <v>44228</v>
          </cell>
          <cell r="DJ8">
            <v>44228</v>
          </cell>
          <cell r="DK8">
            <v>44228</v>
          </cell>
          <cell r="DL8">
            <v>44228</v>
          </cell>
          <cell r="DM8">
            <v>44228</v>
          </cell>
          <cell r="DN8">
            <v>44228</v>
          </cell>
          <cell r="DO8">
            <v>44228</v>
          </cell>
          <cell r="DP8">
            <v>44228</v>
          </cell>
          <cell r="DQ8">
            <v>44228</v>
          </cell>
          <cell r="DR8">
            <v>44228</v>
          </cell>
          <cell r="DS8">
            <v>44228</v>
          </cell>
          <cell r="DT8">
            <v>44228</v>
          </cell>
          <cell r="DU8">
            <v>44228</v>
          </cell>
          <cell r="DV8">
            <v>44228</v>
          </cell>
          <cell r="DW8">
            <v>44228</v>
          </cell>
          <cell r="DX8">
            <v>44228</v>
          </cell>
          <cell r="DY8">
            <v>44228</v>
          </cell>
          <cell r="DZ8">
            <v>44228</v>
          </cell>
          <cell r="EA8">
            <v>44228</v>
          </cell>
          <cell r="EB8">
            <v>44228</v>
          </cell>
          <cell r="EC8">
            <v>44228</v>
          </cell>
          <cell r="ED8">
            <v>44228</v>
          </cell>
          <cell r="EE8">
            <v>44228</v>
          </cell>
          <cell r="EF8">
            <v>44228</v>
          </cell>
          <cell r="EG8">
            <v>44228</v>
          </cell>
          <cell r="EH8">
            <v>44228</v>
          </cell>
          <cell r="EI8">
            <v>44228</v>
          </cell>
          <cell r="EJ8">
            <v>44228</v>
          </cell>
          <cell r="EK8">
            <v>44228</v>
          </cell>
          <cell r="EL8">
            <v>44228</v>
          </cell>
          <cell r="EM8">
            <v>44228</v>
          </cell>
          <cell r="EN8">
            <v>44228</v>
          </cell>
          <cell r="EO8">
            <v>44228</v>
          </cell>
          <cell r="EP8">
            <v>44228</v>
          </cell>
          <cell r="EQ8">
            <v>44228</v>
          </cell>
          <cell r="ER8">
            <v>44228</v>
          </cell>
          <cell r="ES8">
            <v>44228</v>
          </cell>
          <cell r="ET8">
            <v>44228</v>
          </cell>
          <cell r="EU8">
            <v>44228</v>
          </cell>
          <cell r="EV8">
            <v>44228</v>
          </cell>
          <cell r="EW8">
            <v>44228</v>
          </cell>
          <cell r="EX8">
            <v>44228</v>
          </cell>
          <cell r="EY8">
            <v>44228</v>
          </cell>
          <cell r="EZ8">
            <v>44228</v>
          </cell>
          <cell r="FA8">
            <v>44228</v>
          </cell>
          <cell r="FB8">
            <v>44228</v>
          </cell>
          <cell r="FC8">
            <v>44228</v>
          </cell>
          <cell r="FD8">
            <v>44228</v>
          </cell>
          <cell r="FE8">
            <v>44228</v>
          </cell>
          <cell r="FF8">
            <v>44228</v>
          </cell>
          <cell r="FG8">
            <v>44228</v>
          </cell>
          <cell r="FH8">
            <v>44228</v>
          </cell>
          <cell r="FI8">
            <v>44228</v>
          </cell>
          <cell r="FJ8">
            <v>44228</v>
          </cell>
          <cell r="FK8">
            <v>44228</v>
          </cell>
          <cell r="FL8">
            <v>44228</v>
          </cell>
          <cell r="FM8">
            <v>44228</v>
          </cell>
          <cell r="FN8">
            <v>44228</v>
          </cell>
          <cell r="FO8">
            <v>44228</v>
          </cell>
          <cell r="FP8">
            <v>44228</v>
          </cell>
          <cell r="FQ8">
            <v>44228</v>
          </cell>
          <cell r="FR8">
            <v>44228</v>
          </cell>
          <cell r="FS8">
            <v>44228</v>
          </cell>
          <cell r="FT8">
            <v>44228</v>
          </cell>
          <cell r="FU8">
            <v>44228</v>
          </cell>
          <cell r="FV8">
            <v>44228</v>
          </cell>
          <cell r="FW8">
            <v>44228</v>
          </cell>
          <cell r="FX8">
            <v>44228</v>
          </cell>
          <cell r="FY8">
            <v>44228</v>
          </cell>
          <cell r="FZ8">
            <v>44228</v>
          </cell>
          <cell r="GA8">
            <v>44228</v>
          </cell>
          <cell r="GB8">
            <v>44228</v>
          </cell>
          <cell r="GC8">
            <v>44228</v>
          </cell>
          <cell r="GD8">
            <v>44228</v>
          </cell>
          <cell r="GE8">
            <v>44228</v>
          </cell>
          <cell r="GF8">
            <v>44228</v>
          </cell>
          <cell r="GG8">
            <v>44228</v>
          </cell>
          <cell r="GH8">
            <v>44228</v>
          </cell>
          <cell r="GI8">
            <v>44228</v>
          </cell>
          <cell r="GJ8">
            <v>44228</v>
          </cell>
          <cell r="GK8">
            <v>44228</v>
          </cell>
          <cell r="GL8">
            <v>44228</v>
          </cell>
          <cell r="GM8">
            <v>44228</v>
          </cell>
          <cell r="GN8">
            <v>44228</v>
          </cell>
          <cell r="GO8">
            <v>44228</v>
          </cell>
          <cell r="GP8">
            <v>44228</v>
          </cell>
          <cell r="GQ8">
            <v>44228</v>
          </cell>
          <cell r="GR8">
            <v>44228</v>
          </cell>
          <cell r="GS8">
            <v>44228</v>
          </cell>
          <cell r="GT8">
            <v>44228</v>
          </cell>
          <cell r="GU8">
            <v>44228</v>
          </cell>
          <cell r="GV8">
            <v>44228</v>
          </cell>
          <cell r="GW8">
            <v>44228</v>
          </cell>
          <cell r="GX8">
            <v>44228</v>
          </cell>
          <cell r="GY8">
            <v>44228</v>
          </cell>
          <cell r="GZ8">
            <v>44228</v>
          </cell>
          <cell r="HA8">
            <v>44228</v>
          </cell>
          <cell r="HB8">
            <v>44228</v>
          </cell>
          <cell r="HC8">
            <v>44228</v>
          </cell>
          <cell r="HD8">
            <v>44228</v>
          </cell>
          <cell r="HE8">
            <v>44228</v>
          </cell>
          <cell r="HF8">
            <v>44228</v>
          </cell>
          <cell r="HG8">
            <v>44228</v>
          </cell>
          <cell r="HH8">
            <v>44228</v>
          </cell>
          <cell r="HI8">
            <v>44228</v>
          </cell>
          <cell r="HJ8">
            <v>44228</v>
          </cell>
          <cell r="HK8">
            <v>44228</v>
          </cell>
          <cell r="HL8">
            <v>44228</v>
          </cell>
          <cell r="HM8">
            <v>44228</v>
          </cell>
          <cell r="HN8">
            <v>44228</v>
          </cell>
          <cell r="HO8">
            <v>44228</v>
          </cell>
          <cell r="HP8">
            <v>44228</v>
          </cell>
          <cell r="HQ8">
            <v>44228</v>
          </cell>
          <cell r="HR8">
            <v>44228</v>
          </cell>
          <cell r="HS8">
            <v>44228</v>
          </cell>
          <cell r="HT8">
            <v>44228</v>
          </cell>
          <cell r="HU8">
            <v>44228</v>
          </cell>
          <cell r="HV8">
            <v>44228</v>
          </cell>
          <cell r="HW8">
            <v>44228</v>
          </cell>
          <cell r="HX8">
            <v>44228</v>
          </cell>
          <cell r="HY8">
            <v>44228</v>
          </cell>
          <cell r="HZ8">
            <v>44228</v>
          </cell>
          <cell r="IA8">
            <v>44228</v>
          </cell>
          <cell r="IB8">
            <v>44228</v>
          </cell>
          <cell r="IC8">
            <v>44228</v>
          </cell>
          <cell r="ID8">
            <v>44228</v>
          </cell>
          <cell r="IE8">
            <v>44228</v>
          </cell>
          <cell r="IF8">
            <v>44228</v>
          </cell>
          <cell r="IG8">
            <v>44228</v>
          </cell>
          <cell r="IH8">
            <v>44228</v>
          </cell>
          <cell r="II8">
            <v>44228</v>
          </cell>
          <cell r="IJ8">
            <v>44228</v>
          </cell>
          <cell r="IK8">
            <v>44228</v>
          </cell>
          <cell r="IL8">
            <v>44228</v>
          </cell>
          <cell r="IM8">
            <v>44228</v>
          </cell>
          <cell r="IN8">
            <v>44228</v>
          </cell>
          <cell r="IO8">
            <v>44228</v>
          </cell>
          <cell r="IP8">
            <v>44228</v>
          </cell>
          <cell r="IQ8">
            <v>44228</v>
          </cell>
        </row>
        <row r="9">
          <cell r="B9">
            <v>73</v>
          </cell>
          <cell r="C9">
            <v>73</v>
          </cell>
          <cell r="D9">
            <v>73</v>
          </cell>
          <cell r="E9">
            <v>73</v>
          </cell>
          <cell r="F9">
            <v>73</v>
          </cell>
          <cell r="G9">
            <v>73</v>
          </cell>
          <cell r="H9">
            <v>73</v>
          </cell>
          <cell r="I9">
            <v>73</v>
          </cell>
          <cell r="J9">
            <v>73</v>
          </cell>
          <cell r="K9">
            <v>73</v>
          </cell>
          <cell r="L9">
            <v>73</v>
          </cell>
          <cell r="M9">
            <v>73</v>
          </cell>
          <cell r="N9">
            <v>73</v>
          </cell>
          <cell r="O9">
            <v>73</v>
          </cell>
          <cell r="P9">
            <v>73</v>
          </cell>
          <cell r="Q9">
            <v>73</v>
          </cell>
          <cell r="R9">
            <v>73</v>
          </cell>
          <cell r="S9">
            <v>73</v>
          </cell>
          <cell r="T9">
            <v>73</v>
          </cell>
          <cell r="U9">
            <v>73</v>
          </cell>
          <cell r="V9">
            <v>73</v>
          </cell>
          <cell r="W9">
            <v>73</v>
          </cell>
          <cell r="X9">
            <v>73</v>
          </cell>
          <cell r="Y9">
            <v>73</v>
          </cell>
          <cell r="Z9">
            <v>73</v>
          </cell>
          <cell r="AA9">
            <v>73</v>
          </cell>
          <cell r="AB9">
            <v>73</v>
          </cell>
          <cell r="AC9">
            <v>73</v>
          </cell>
          <cell r="AD9">
            <v>73</v>
          </cell>
          <cell r="AE9">
            <v>73</v>
          </cell>
          <cell r="AF9">
            <v>73</v>
          </cell>
          <cell r="AG9">
            <v>73</v>
          </cell>
          <cell r="AH9">
            <v>73</v>
          </cell>
          <cell r="AI9">
            <v>73</v>
          </cell>
          <cell r="AJ9">
            <v>73</v>
          </cell>
          <cell r="AK9">
            <v>73</v>
          </cell>
          <cell r="AL9">
            <v>73</v>
          </cell>
          <cell r="AM9">
            <v>73</v>
          </cell>
          <cell r="AN9">
            <v>73</v>
          </cell>
          <cell r="AO9">
            <v>73</v>
          </cell>
          <cell r="AP9">
            <v>73</v>
          </cell>
          <cell r="AQ9">
            <v>73</v>
          </cell>
          <cell r="AR9">
            <v>73</v>
          </cell>
          <cell r="AS9">
            <v>73</v>
          </cell>
          <cell r="AT9">
            <v>73</v>
          </cell>
          <cell r="AU9">
            <v>73</v>
          </cell>
          <cell r="AV9">
            <v>73</v>
          </cell>
          <cell r="AW9">
            <v>73</v>
          </cell>
          <cell r="AX9">
            <v>73</v>
          </cell>
          <cell r="AY9">
            <v>73</v>
          </cell>
          <cell r="AZ9">
            <v>73</v>
          </cell>
          <cell r="BA9">
            <v>73</v>
          </cell>
          <cell r="BB9">
            <v>73</v>
          </cell>
          <cell r="BC9">
            <v>73</v>
          </cell>
          <cell r="BD9">
            <v>73</v>
          </cell>
          <cell r="BE9">
            <v>73</v>
          </cell>
          <cell r="BF9">
            <v>73</v>
          </cell>
          <cell r="BG9">
            <v>73</v>
          </cell>
          <cell r="BH9">
            <v>73</v>
          </cell>
          <cell r="BI9">
            <v>73</v>
          </cell>
          <cell r="BJ9">
            <v>73</v>
          </cell>
          <cell r="BK9">
            <v>73</v>
          </cell>
          <cell r="BL9">
            <v>73</v>
          </cell>
          <cell r="BM9">
            <v>73</v>
          </cell>
          <cell r="BN9">
            <v>73</v>
          </cell>
          <cell r="BO9">
            <v>73</v>
          </cell>
          <cell r="BP9">
            <v>73</v>
          </cell>
          <cell r="BQ9">
            <v>73</v>
          </cell>
          <cell r="BR9">
            <v>73</v>
          </cell>
          <cell r="BS9">
            <v>73</v>
          </cell>
          <cell r="BT9">
            <v>73</v>
          </cell>
          <cell r="BU9">
            <v>73</v>
          </cell>
          <cell r="BV9">
            <v>73</v>
          </cell>
          <cell r="BW9">
            <v>73</v>
          </cell>
          <cell r="BX9">
            <v>73</v>
          </cell>
          <cell r="BY9">
            <v>73</v>
          </cell>
          <cell r="BZ9">
            <v>73</v>
          </cell>
          <cell r="CA9">
            <v>73</v>
          </cell>
          <cell r="CB9">
            <v>73</v>
          </cell>
          <cell r="CC9">
            <v>73</v>
          </cell>
          <cell r="CD9">
            <v>73</v>
          </cell>
          <cell r="CE9">
            <v>73</v>
          </cell>
          <cell r="CF9">
            <v>73</v>
          </cell>
          <cell r="CG9">
            <v>73</v>
          </cell>
          <cell r="CH9">
            <v>73</v>
          </cell>
          <cell r="CI9">
            <v>73</v>
          </cell>
          <cell r="CJ9">
            <v>73</v>
          </cell>
          <cell r="CK9">
            <v>73</v>
          </cell>
          <cell r="CL9">
            <v>73</v>
          </cell>
          <cell r="CM9">
            <v>73</v>
          </cell>
          <cell r="CN9">
            <v>73</v>
          </cell>
          <cell r="CO9">
            <v>73</v>
          </cell>
          <cell r="CP9">
            <v>73</v>
          </cell>
          <cell r="CQ9">
            <v>73</v>
          </cell>
          <cell r="CR9">
            <v>73</v>
          </cell>
          <cell r="CS9">
            <v>73</v>
          </cell>
          <cell r="CT9">
            <v>73</v>
          </cell>
          <cell r="CU9">
            <v>73</v>
          </cell>
          <cell r="CV9">
            <v>73</v>
          </cell>
          <cell r="CW9">
            <v>73</v>
          </cell>
          <cell r="CX9">
            <v>73</v>
          </cell>
          <cell r="CY9">
            <v>73</v>
          </cell>
          <cell r="CZ9">
            <v>73</v>
          </cell>
          <cell r="DA9">
            <v>73</v>
          </cell>
          <cell r="DB9">
            <v>73</v>
          </cell>
          <cell r="DC9">
            <v>73</v>
          </cell>
          <cell r="DD9">
            <v>73</v>
          </cell>
          <cell r="DE9">
            <v>73</v>
          </cell>
          <cell r="DF9">
            <v>73</v>
          </cell>
          <cell r="DG9">
            <v>73</v>
          </cell>
          <cell r="DH9">
            <v>73</v>
          </cell>
          <cell r="DI9">
            <v>73</v>
          </cell>
          <cell r="DJ9">
            <v>73</v>
          </cell>
          <cell r="DK9">
            <v>73</v>
          </cell>
          <cell r="DL9">
            <v>73</v>
          </cell>
          <cell r="DM9">
            <v>73</v>
          </cell>
          <cell r="DN9">
            <v>73</v>
          </cell>
          <cell r="DO9">
            <v>73</v>
          </cell>
          <cell r="DP9">
            <v>73</v>
          </cell>
          <cell r="DQ9">
            <v>73</v>
          </cell>
          <cell r="DR9">
            <v>73</v>
          </cell>
          <cell r="DS9">
            <v>73</v>
          </cell>
          <cell r="DT9">
            <v>73</v>
          </cell>
          <cell r="DU9">
            <v>73</v>
          </cell>
          <cell r="DV9">
            <v>73</v>
          </cell>
          <cell r="DW9">
            <v>73</v>
          </cell>
          <cell r="DX9">
            <v>73</v>
          </cell>
          <cell r="DY9">
            <v>73</v>
          </cell>
          <cell r="DZ9">
            <v>73</v>
          </cell>
          <cell r="EA9">
            <v>73</v>
          </cell>
          <cell r="EB9">
            <v>73</v>
          </cell>
          <cell r="EC9">
            <v>73</v>
          </cell>
          <cell r="ED9">
            <v>73</v>
          </cell>
          <cell r="EE9">
            <v>73</v>
          </cell>
          <cell r="EF9">
            <v>73</v>
          </cell>
          <cell r="EG9">
            <v>73</v>
          </cell>
          <cell r="EH9">
            <v>73</v>
          </cell>
          <cell r="EI9">
            <v>73</v>
          </cell>
          <cell r="EJ9">
            <v>73</v>
          </cell>
          <cell r="EK9">
            <v>73</v>
          </cell>
          <cell r="EL9">
            <v>73</v>
          </cell>
          <cell r="EM9">
            <v>73</v>
          </cell>
          <cell r="EN9">
            <v>73</v>
          </cell>
          <cell r="EO9">
            <v>73</v>
          </cell>
          <cell r="EP9">
            <v>73</v>
          </cell>
          <cell r="EQ9">
            <v>73</v>
          </cell>
          <cell r="ER9">
            <v>73</v>
          </cell>
          <cell r="ES9">
            <v>73</v>
          </cell>
          <cell r="ET9">
            <v>73</v>
          </cell>
          <cell r="EU9">
            <v>73</v>
          </cell>
          <cell r="EV9">
            <v>73</v>
          </cell>
          <cell r="EW9">
            <v>73</v>
          </cell>
          <cell r="EX9">
            <v>73</v>
          </cell>
          <cell r="EY9">
            <v>73</v>
          </cell>
          <cell r="EZ9">
            <v>73</v>
          </cell>
          <cell r="FA9">
            <v>73</v>
          </cell>
          <cell r="FB9">
            <v>73</v>
          </cell>
          <cell r="FC9">
            <v>73</v>
          </cell>
          <cell r="FD9">
            <v>73</v>
          </cell>
          <cell r="FE9">
            <v>73</v>
          </cell>
          <cell r="FF9">
            <v>73</v>
          </cell>
          <cell r="FG9">
            <v>73</v>
          </cell>
          <cell r="FH9">
            <v>73</v>
          </cell>
          <cell r="FI9">
            <v>73</v>
          </cell>
          <cell r="FJ9">
            <v>73</v>
          </cell>
          <cell r="FK9">
            <v>73</v>
          </cell>
          <cell r="FL9">
            <v>73</v>
          </cell>
          <cell r="FM9">
            <v>73</v>
          </cell>
          <cell r="FN9">
            <v>73</v>
          </cell>
          <cell r="FO9">
            <v>73</v>
          </cell>
          <cell r="FP9">
            <v>73</v>
          </cell>
          <cell r="FQ9">
            <v>73</v>
          </cell>
          <cell r="FR9">
            <v>73</v>
          </cell>
          <cell r="FS9">
            <v>73</v>
          </cell>
          <cell r="FT9">
            <v>73</v>
          </cell>
          <cell r="FU9">
            <v>73</v>
          </cell>
          <cell r="FV9">
            <v>73</v>
          </cell>
          <cell r="FW9">
            <v>73</v>
          </cell>
          <cell r="FX9">
            <v>73</v>
          </cell>
          <cell r="FY9">
            <v>73</v>
          </cell>
          <cell r="FZ9">
            <v>73</v>
          </cell>
          <cell r="GA9">
            <v>73</v>
          </cell>
          <cell r="GB9">
            <v>73</v>
          </cell>
          <cell r="GC9">
            <v>73</v>
          </cell>
          <cell r="GD9">
            <v>73</v>
          </cell>
          <cell r="GE9">
            <v>73</v>
          </cell>
          <cell r="GF9">
            <v>73</v>
          </cell>
          <cell r="GG9">
            <v>73</v>
          </cell>
          <cell r="GH9">
            <v>73</v>
          </cell>
          <cell r="GI9">
            <v>73</v>
          </cell>
          <cell r="GJ9">
            <v>73</v>
          </cell>
          <cell r="GK9">
            <v>73</v>
          </cell>
          <cell r="GL9">
            <v>73</v>
          </cell>
          <cell r="GM9">
            <v>73</v>
          </cell>
          <cell r="GN9">
            <v>73</v>
          </cell>
          <cell r="GO9">
            <v>73</v>
          </cell>
          <cell r="GP9">
            <v>73</v>
          </cell>
          <cell r="GQ9">
            <v>73</v>
          </cell>
          <cell r="GR9">
            <v>73</v>
          </cell>
          <cell r="GS9">
            <v>73</v>
          </cell>
          <cell r="GT9">
            <v>73</v>
          </cell>
          <cell r="GU9">
            <v>73</v>
          </cell>
          <cell r="GV9">
            <v>73</v>
          </cell>
          <cell r="GW9">
            <v>73</v>
          </cell>
          <cell r="GX9">
            <v>73</v>
          </cell>
          <cell r="GY9">
            <v>73</v>
          </cell>
          <cell r="GZ9">
            <v>73</v>
          </cell>
          <cell r="HA9">
            <v>73</v>
          </cell>
          <cell r="HB9">
            <v>73</v>
          </cell>
          <cell r="HC9">
            <v>73</v>
          </cell>
          <cell r="HD9">
            <v>73</v>
          </cell>
          <cell r="HE9">
            <v>73</v>
          </cell>
          <cell r="HF9">
            <v>73</v>
          </cell>
          <cell r="HG9">
            <v>73</v>
          </cell>
          <cell r="HH9">
            <v>73</v>
          </cell>
          <cell r="HI9">
            <v>73</v>
          </cell>
          <cell r="HJ9">
            <v>73</v>
          </cell>
          <cell r="HK9">
            <v>73</v>
          </cell>
          <cell r="HL9">
            <v>73</v>
          </cell>
          <cell r="HM9">
            <v>73</v>
          </cell>
          <cell r="HN9">
            <v>73</v>
          </cell>
          <cell r="HO9">
            <v>73</v>
          </cell>
          <cell r="HP9">
            <v>73</v>
          </cell>
          <cell r="HQ9">
            <v>73</v>
          </cell>
          <cell r="HR9">
            <v>73</v>
          </cell>
          <cell r="HS9">
            <v>73</v>
          </cell>
          <cell r="HT9">
            <v>73</v>
          </cell>
          <cell r="HU9">
            <v>73</v>
          </cell>
          <cell r="HV9">
            <v>73</v>
          </cell>
          <cell r="HW9">
            <v>73</v>
          </cell>
          <cell r="HX9">
            <v>73</v>
          </cell>
          <cell r="HY9">
            <v>73</v>
          </cell>
          <cell r="HZ9">
            <v>73</v>
          </cell>
          <cell r="IA9">
            <v>73</v>
          </cell>
          <cell r="IB9">
            <v>73</v>
          </cell>
          <cell r="IC9">
            <v>73</v>
          </cell>
          <cell r="ID9">
            <v>73</v>
          </cell>
          <cell r="IE9">
            <v>73</v>
          </cell>
          <cell r="IF9">
            <v>73</v>
          </cell>
          <cell r="IG9">
            <v>73</v>
          </cell>
          <cell r="IH9">
            <v>73</v>
          </cell>
          <cell r="II9">
            <v>73</v>
          </cell>
          <cell r="IJ9">
            <v>73</v>
          </cell>
          <cell r="IK9">
            <v>73</v>
          </cell>
          <cell r="IL9">
            <v>73</v>
          </cell>
          <cell r="IM9">
            <v>73</v>
          </cell>
          <cell r="IN9">
            <v>73</v>
          </cell>
          <cell r="IO9">
            <v>73</v>
          </cell>
          <cell r="IP9">
            <v>73</v>
          </cell>
          <cell r="IQ9">
            <v>73</v>
          </cell>
        </row>
        <row r="10">
          <cell r="B10" t="str">
            <v>A126251734V</v>
          </cell>
          <cell r="C10" t="str">
            <v>A126266422K</v>
          </cell>
          <cell r="D10" t="str">
            <v>A126259078C</v>
          </cell>
          <cell r="E10" t="str">
            <v>A126251770C</v>
          </cell>
          <cell r="F10" t="str">
            <v>A126266458L</v>
          </cell>
          <cell r="G10" t="str">
            <v>A126259114A</v>
          </cell>
          <cell r="H10" t="str">
            <v>A126251718V</v>
          </cell>
          <cell r="I10" t="str">
            <v>A126266406K</v>
          </cell>
          <cell r="J10" t="str">
            <v>A126259062K</v>
          </cell>
          <cell r="K10" t="str">
            <v>A126251774L</v>
          </cell>
          <cell r="L10" t="str">
            <v>A126266462C</v>
          </cell>
          <cell r="M10" t="str">
            <v>A126259118K</v>
          </cell>
          <cell r="N10" t="str">
            <v>A126251778W</v>
          </cell>
          <cell r="O10" t="str">
            <v>A126266466L</v>
          </cell>
          <cell r="P10" t="str">
            <v>A126259122A</v>
          </cell>
          <cell r="Q10" t="str">
            <v>A126251722K</v>
          </cell>
          <cell r="R10" t="str">
            <v>A126266410A</v>
          </cell>
          <cell r="S10" t="str">
            <v>A126259066V</v>
          </cell>
          <cell r="T10" t="str">
            <v>A126251726V</v>
          </cell>
          <cell r="U10" t="str">
            <v>A126266414K</v>
          </cell>
          <cell r="V10" t="str">
            <v>A126259070K</v>
          </cell>
          <cell r="W10" t="str">
            <v>A126251750V</v>
          </cell>
          <cell r="X10" t="str">
            <v>A126266438C</v>
          </cell>
          <cell r="Y10" t="str">
            <v>A126259094C</v>
          </cell>
          <cell r="Z10" t="str">
            <v>A126251694L</v>
          </cell>
          <cell r="AA10" t="str">
            <v>A126266382C</v>
          </cell>
          <cell r="AB10" t="str">
            <v>A126259038K</v>
          </cell>
          <cell r="AC10" t="str">
            <v>A126251782L</v>
          </cell>
          <cell r="AD10" t="str">
            <v>A126266470C</v>
          </cell>
          <cell r="AE10" t="str">
            <v>A126259126K</v>
          </cell>
          <cell r="AF10" t="str">
            <v>A126251754C</v>
          </cell>
          <cell r="AG10" t="str">
            <v>A126266442V</v>
          </cell>
          <cell r="AH10" t="str">
            <v>A126259098L</v>
          </cell>
          <cell r="AI10" t="str">
            <v>A126251786W</v>
          </cell>
          <cell r="AJ10" t="str">
            <v>A126266474L</v>
          </cell>
          <cell r="AK10" t="str">
            <v>A126259130A</v>
          </cell>
          <cell r="AL10" t="str">
            <v>A126251698W</v>
          </cell>
          <cell r="AM10" t="str">
            <v>A126266386L</v>
          </cell>
          <cell r="AN10" t="str">
            <v>A126259042A</v>
          </cell>
          <cell r="AO10" t="str">
            <v>A126251658C</v>
          </cell>
          <cell r="AP10" t="str">
            <v>A126266346V</v>
          </cell>
          <cell r="AQ10" t="str">
            <v>A126259002J</v>
          </cell>
          <cell r="AR10" t="str">
            <v>A126251670V</v>
          </cell>
          <cell r="AS10" t="str">
            <v>A126266358C</v>
          </cell>
          <cell r="AT10" t="str">
            <v>A126259014T</v>
          </cell>
          <cell r="AU10" t="str">
            <v>A126251730K</v>
          </cell>
          <cell r="AV10" t="str">
            <v>A126266418V</v>
          </cell>
          <cell r="AW10" t="str">
            <v>A126259074V</v>
          </cell>
          <cell r="AX10" t="str">
            <v>A126251674C</v>
          </cell>
          <cell r="AY10" t="str">
            <v>A126266362V</v>
          </cell>
          <cell r="AZ10" t="str">
            <v>A126259018A</v>
          </cell>
          <cell r="BA10" t="str">
            <v>A126251666C</v>
          </cell>
          <cell r="BB10" t="str">
            <v>A126266354V</v>
          </cell>
          <cell r="BC10" t="str">
            <v>A126259010J</v>
          </cell>
          <cell r="BD10" t="str">
            <v>A126251758L</v>
          </cell>
          <cell r="BE10" t="str">
            <v>A126266446C</v>
          </cell>
          <cell r="BF10" t="str">
            <v>A126259102T</v>
          </cell>
          <cell r="BG10" t="str">
            <v>A126251762C</v>
          </cell>
          <cell r="BH10" t="str">
            <v>A126266450V</v>
          </cell>
          <cell r="BI10" t="str">
            <v>A126259106A</v>
          </cell>
          <cell r="BJ10" t="str">
            <v>A126251682C</v>
          </cell>
          <cell r="BK10" t="str">
            <v>A126266370V</v>
          </cell>
          <cell r="BL10" t="str">
            <v>A126259026A</v>
          </cell>
          <cell r="BM10" t="str">
            <v>A126251662V</v>
          </cell>
          <cell r="BN10" t="str">
            <v>A126266350K</v>
          </cell>
          <cell r="BO10" t="str">
            <v>A126259006T</v>
          </cell>
          <cell r="BP10" t="str">
            <v>A126251702A</v>
          </cell>
          <cell r="BQ10" t="str">
            <v>A126266390C</v>
          </cell>
          <cell r="BR10" t="str">
            <v>A126259046K</v>
          </cell>
          <cell r="BS10" t="str">
            <v>A126251678L</v>
          </cell>
          <cell r="BT10" t="str">
            <v>A126266366C</v>
          </cell>
          <cell r="BU10" t="str">
            <v>A126259022T</v>
          </cell>
          <cell r="BV10" t="str">
            <v>A126251706K</v>
          </cell>
          <cell r="BW10" t="str">
            <v>A126266394L</v>
          </cell>
          <cell r="BX10" t="str">
            <v>A126259050A</v>
          </cell>
          <cell r="BY10" t="str">
            <v>A126251686L</v>
          </cell>
          <cell r="BZ10" t="str">
            <v>A126266374C</v>
          </cell>
          <cell r="CA10" t="str">
            <v>A126259030T</v>
          </cell>
          <cell r="CB10" t="str">
            <v>A126251710A</v>
          </cell>
          <cell r="CC10" t="str">
            <v>A126266398W</v>
          </cell>
          <cell r="CD10" t="str">
            <v>A126259054K</v>
          </cell>
          <cell r="CE10" t="str">
            <v>A126251738C</v>
          </cell>
          <cell r="CF10" t="str">
            <v>A126266426V</v>
          </cell>
          <cell r="CG10" t="str">
            <v>A126259082V</v>
          </cell>
          <cell r="CH10" t="str">
            <v>A126251714K</v>
          </cell>
          <cell r="CI10" t="str">
            <v>A126266402A</v>
          </cell>
          <cell r="CJ10" t="str">
            <v>A126259058V</v>
          </cell>
          <cell r="CK10" t="str">
            <v>A126251690C</v>
          </cell>
          <cell r="CL10" t="str">
            <v>A126266378L</v>
          </cell>
          <cell r="CM10" t="str">
            <v>A126259034A</v>
          </cell>
          <cell r="CN10" t="str">
            <v>A126251766L</v>
          </cell>
          <cell r="CO10" t="str">
            <v>A126266454C</v>
          </cell>
          <cell r="CP10" t="str">
            <v>A126259110T</v>
          </cell>
          <cell r="CQ10" t="str">
            <v>A126251742V</v>
          </cell>
          <cell r="CR10" t="str">
            <v>A126266430K</v>
          </cell>
          <cell r="CS10" t="str">
            <v>A126259086C</v>
          </cell>
          <cell r="CT10" t="str">
            <v>A126251746C</v>
          </cell>
          <cell r="CU10" t="str">
            <v>A126266434V</v>
          </cell>
          <cell r="CV10" t="str">
            <v>A126259090V</v>
          </cell>
          <cell r="CW10" t="str">
            <v>A126251790L</v>
          </cell>
          <cell r="CX10" t="str">
            <v>A126266478W</v>
          </cell>
          <cell r="CY10" t="str">
            <v>A126259134K</v>
          </cell>
          <cell r="CZ10" t="str">
            <v>A126255406F</v>
          </cell>
          <cell r="DA10" t="str">
            <v>A126270094L</v>
          </cell>
          <cell r="DB10" t="str">
            <v>A126262750X</v>
          </cell>
          <cell r="DC10" t="str">
            <v>A126255442R</v>
          </cell>
          <cell r="DD10" t="str">
            <v>A126270130K</v>
          </cell>
          <cell r="DE10" t="str">
            <v>A126262786A</v>
          </cell>
          <cell r="DF10" t="str">
            <v>A126255390X</v>
          </cell>
          <cell r="DG10" t="str">
            <v>A126270078L</v>
          </cell>
          <cell r="DH10" t="str">
            <v>A126262734X</v>
          </cell>
          <cell r="DI10" t="str">
            <v>A126255446X</v>
          </cell>
          <cell r="DJ10" t="str">
            <v>A126270134V</v>
          </cell>
          <cell r="DK10" t="str">
            <v>A126262790T</v>
          </cell>
          <cell r="DL10" t="str">
            <v>A126255450R</v>
          </cell>
          <cell r="DM10" t="str">
            <v>A126270138C</v>
          </cell>
          <cell r="DN10" t="str">
            <v>A126262794A</v>
          </cell>
          <cell r="DO10" t="str">
            <v>A126255394J</v>
          </cell>
          <cell r="DP10" t="str">
            <v>A126270082C</v>
          </cell>
          <cell r="DQ10" t="str">
            <v>A126262738J</v>
          </cell>
          <cell r="DR10" t="str">
            <v>A126255398T</v>
          </cell>
          <cell r="DS10" t="str">
            <v>A126270086L</v>
          </cell>
          <cell r="DT10" t="str">
            <v>A126262742X</v>
          </cell>
          <cell r="DU10" t="str">
            <v>A126255422F</v>
          </cell>
          <cell r="DV10" t="str">
            <v>A126270110A</v>
          </cell>
          <cell r="DW10" t="str">
            <v>A126262766T</v>
          </cell>
          <cell r="DX10" t="str">
            <v>A126255366X</v>
          </cell>
          <cell r="DY10" t="str">
            <v>A126270054V</v>
          </cell>
          <cell r="DZ10" t="str">
            <v>A126262710F</v>
          </cell>
          <cell r="EA10" t="str">
            <v>A126255454X</v>
          </cell>
          <cell r="EB10" t="str">
            <v>A126270142V</v>
          </cell>
          <cell r="EC10" t="str">
            <v>A126262798K</v>
          </cell>
          <cell r="ED10" t="str">
            <v>A126255426R</v>
          </cell>
          <cell r="EE10" t="str">
            <v>A126270114K</v>
          </cell>
          <cell r="EF10" t="str">
            <v>A126262770J</v>
          </cell>
          <cell r="EG10" t="str">
            <v>A126255458J</v>
          </cell>
          <cell r="EH10" t="str">
            <v>A126270146C</v>
          </cell>
          <cell r="EI10" t="str">
            <v>A126262802R</v>
          </cell>
          <cell r="EJ10" t="str">
            <v>A126255370R</v>
          </cell>
          <cell r="EK10" t="str">
            <v>A126270058C</v>
          </cell>
          <cell r="EL10" t="str">
            <v>A126262714R</v>
          </cell>
          <cell r="EM10" t="str">
            <v>A126255330W</v>
          </cell>
          <cell r="EN10" t="str">
            <v>A126270018K</v>
          </cell>
          <cell r="EO10" t="str">
            <v>A126262674J</v>
          </cell>
          <cell r="EP10" t="str">
            <v>A126255342F</v>
          </cell>
          <cell r="EQ10" t="str">
            <v>A126270030A</v>
          </cell>
          <cell r="ER10" t="str">
            <v>A126262686T</v>
          </cell>
          <cell r="ES10" t="str">
            <v>A126255402W</v>
          </cell>
          <cell r="ET10" t="str">
            <v>A126270090C</v>
          </cell>
          <cell r="EU10" t="str">
            <v>A126262746J</v>
          </cell>
          <cell r="EV10" t="str">
            <v>A126255346R</v>
          </cell>
          <cell r="EW10" t="str">
            <v>A126270034K</v>
          </cell>
          <cell r="EX10" t="str">
            <v>A126262690J</v>
          </cell>
          <cell r="EY10" t="str">
            <v>A126255338R</v>
          </cell>
          <cell r="EZ10" t="str">
            <v>A126270026K</v>
          </cell>
          <cell r="FA10" t="str">
            <v>A126262682J</v>
          </cell>
          <cell r="FB10" t="str">
            <v>A126255430F</v>
          </cell>
          <cell r="FC10" t="str">
            <v>A126270118V</v>
          </cell>
          <cell r="FD10" t="str">
            <v>A126262774T</v>
          </cell>
          <cell r="FE10" t="str">
            <v>A126255434R</v>
          </cell>
          <cell r="FF10" t="str">
            <v>A126270122K</v>
          </cell>
          <cell r="FG10" t="str">
            <v>A126262778A</v>
          </cell>
          <cell r="FH10" t="str">
            <v>A126255354R</v>
          </cell>
          <cell r="FI10" t="str">
            <v>A126270042K</v>
          </cell>
          <cell r="FJ10" t="str">
            <v>A126262698A</v>
          </cell>
          <cell r="FK10" t="str">
            <v>A126255334F</v>
          </cell>
          <cell r="FL10" t="str">
            <v>A126270022A</v>
          </cell>
          <cell r="FM10" t="str">
            <v>A126262678T</v>
          </cell>
          <cell r="FN10" t="str">
            <v>A126255374X</v>
          </cell>
          <cell r="FO10" t="str">
            <v>A126270062V</v>
          </cell>
          <cell r="FP10" t="str">
            <v>A126262718X</v>
          </cell>
          <cell r="FQ10" t="str">
            <v>A126255350F</v>
          </cell>
          <cell r="FR10" t="str">
            <v>A126270038V</v>
          </cell>
          <cell r="FS10" t="str">
            <v>A126262694T</v>
          </cell>
          <cell r="FT10" t="str">
            <v>A126255378J</v>
          </cell>
          <cell r="FU10" t="str">
            <v>A126270066C</v>
          </cell>
          <cell r="FV10" t="str">
            <v>A126262722R</v>
          </cell>
          <cell r="FW10" t="str">
            <v>A126255358X</v>
          </cell>
          <cell r="FX10" t="str">
            <v>A126270046V</v>
          </cell>
          <cell r="FY10" t="str">
            <v>A126262702F</v>
          </cell>
          <cell r="FZ10" t="str">
            <v>A126255382X</v>
          </cell>
          <cell r="GA10" t="str">
            <v>A126270070V</v>
          </cell>
          <cell r="GB10" t="str">
            <v>A126262726X</v>
          </cell>
          <cell r="GC10" t="str">
            <v>A126255410W</v>
          </cell>
          <cell r="GD10" t="str">
            <v>A126270098W</v>
          </cell>
          <cell r="GE10" t="str">
            <v>A126262754J</v>
          </cell>
          <cell r="GF10" t="str">
            <v>A126255386J</v>
          </cell>
          <cell r="GG10" t="str">
            <v>A126270074C</v>
          </cell>
          <cell r="GH10" t="str">
            <v>A126262730R</v>
          </cell>
          <cell r="GI10" t="str">
            <v>A126255362R</v>
          </cell>
          <cell r="GJ10" t="str">
            <v>A126270050K</v>
          </cell>
          <cell r="GK10" t="str">
            <v>A126262706R</v>
          </cell>
          <cell r="GL10" t="str">
            <v>A126255438X</v>
          </cell>
          <cell r="GM10" t="str">
            <v>A126270126V</v>
          </cell>
          <cell r="GN10" t="str">
            <v>A126262782T</v>
          </cell>
          <cell r="GO10" t="str">
            <v>A126255414F</v>
          </cell>
          <cell r="GP10" t="str">
            <v>A126270102A</v>
          </cell>
          <cell r="GQ10" t="str">
            <v>A126262758T</v>
          </cell>
          <cell r="GR10" t="str">
            <v>A126255418R</v>
          </cell>
          <cell r="GS10" t="str">
            <v>A126270106K</v>
          </cell>
          <cell r="GT10" t="str">
            <v>A126262762J</v>
          </cell>
          <cell r="GU10" t="str">
            <v>A126255462X</v>
          </cell>
          <cell r="GV10" t="str">
            <v>A126270150V</v>
          </cell>
          <cell r="GW10" t="str">
            <v>A126262806X</v>
          </cell>
          <cell r="GX10" t="str">
            <v>A126252958X</v>
          </cell>
          <cell r="GY10" t="str">
            <v>A126267646R</v>
          </cell>
          <cell r="GZ10" t="str">
            <v>A126260302J</v>
          </cell>
          <cell r="HA10" t="str">
            <v>A126252994J</v>
          </cell>
          <cell r="HB10" t="str">
            <v>A126267682X</v>
          </cell>
          <cell r="HC10" t="str">
            <v>A126260338K</v>
          </cell>
          <cell r="HD10" t="str">
            <v>A126252942F</v>
          </cell>
          <cell r="HE10" t="str">
            <v>A126267630W</v>
          </cell>
          <cell r="HF10" t="str">
            <v>A126260286V</v>
          </cell>
          <cell r="HG10" t="str">
            <v>A126252998T</v>
          </cell>
          <cell r="HH10" t="str">
            <v>A126267686J</v>
          </cell>
          <cell r="HI10" t="str">
            <v>A126260342A</v>
          </cell>
          <cell r="HJ10" t="str">
            <v>A126253002X</v>
          </cell>
          <cell r="HK10" t="str">
            <v>A126267690X</v>
          </cell>
          <cell r="HL10" t="str">
            <v>A126260346K</v>
          </cell>
          <cell r="HM10" t="str">
            <v>A126252946R</v>
          </cell>
          <cell r="HN10" t="str">
            <v>A126267634F</v>
          </cell>
          <cell r="HO10" t="str">
            <v>A126260290K</v>
          </cell>
          <cell r="HP10" t="str">
            <v>A126252950F</v>
          </cell>
          <cell r="HQ10" t="str">
            <v>A126267638R</v>
          </cell>
          <cell r="HR10" t="str">
            <v>A126260294V</v>
          </cell>
          <cell r="HS10" t="str">
            <v>A126252974X</v>
          </cell>
          <cell r="HT10" t="str">
            <v>A126267662R</v>
          </cell>
          <cell r="HU10" t="str">
            <v>A126260318A</v>
          </cell>
          <cell r="HV10" t="str">
            <v>A126252918F</v>
          </cell>
          <cell r="HW10" t="str">
            <v>A126267606W</v>
          </cell>
          <cell r="HX10" t="str">
            <v>A126260262A</v>
          </cell>
          <cell r="HY10" t="str">
            <v>A126253006J</v>
          </cell>
          <cell r="HZ10" t="str">
            <v>A126267694J</v>
          </cell>
          <cell r="IA10" t="str">
            <v>A126260350A</v>
          </cell>
          <cell r="IB10" t="str">
            <v>A126252978J</v>
          </cell>
          <cell r="IC10" t="str">
            <v>A126267666X</v>
          </cell>
          <cell r="ID10" t="str">
            <v>A126260322T</v>
          </cell>
          <cell r="IE10" t="str">
            <v>A126253010X</v>
          </cell>
          <cell r="IF10" t="str">
            <v>A126267698T</v>
          </cell>
          <cell r="IG10" t="str">
            <v>A126260354K</v>
          </cell>
          <cell r="IH10" t="str">
            <v>A126252922W</v>
          </cell>
          <cell r="II10" t="str">
            <v>A126267610L</v>
          </cell>
          <cell r="IJ10" t="str">
            <v>A126260266K</v>
          </cell>
          <cell r="IK10" t="str">
            <v>A126252882R</v>
          </cell>
          <cell r="IL10" t="str">
            <v>A126267570F</v>
          </cell>
          <cell r="IM10" t="str">
            <v>A126260226T</v>
          </cell>
          <cell r="IN10" t="str">
            <v>A126252894X</v>
          </cell>
          <cell r="IO10" t="str">
            <v>A126267582R</v>
          </cell>
          <cell r="IP10" t="str">
            <v>A126260238A</v>
          </cell>
          <cell r="IQ10" t="str">
            <v>A126252954R</v>
          </cell>
        </row>
        <row r="11">
          <cell r="B11">
            <v>11661.694</v>
          </cell>
          <cell r="C11">
            <v>6292.223</v>
          </cell>
          <cell r="D11">
            <v>5369.4709999999995</v>
          </cell>
          <cell r="E11">
            <v>2147.44</v>
          </cell>
          <cell r="F11">
            <v>1140.307</v>
          </cell>
          <cell r="G11">
            <v>1007.133</v>
          </cell>
          <cell r="H11">
            <v>606.35500000000002</v>
          </cell>
          <cell r="I11">
            <v>330.096</v>
          </cell>
          <cell r="J11">
            <v>276.25799999999998</v>
          </cell>
          <cell r="K11">
            <v>645.846</v>
          </cell>
          <cell r="L11">
            <v>339.55700000000002</v>
          </cell>
          <cell r="M11">
            <v>306.28899999999999</v>
          </cell>
          <cell r="N11">
            <v>895.23900000000003</v>
          </cell>
          <cell r="O11">
            <v>470.65300000000002</v>
          </cell>
          <cell r="P11">
            <v>424.58600000000001</v>
          </cell>
          <cell r="Q11">
            <v>9514.2540000000008</v>
          </cell>
          <cell r="R11">
            <v>5151.9160000000002</v>
          </cell>
          <cell r="S11">
            <v>4362.3370000000004</v>
          </cell>
          <cell r="T11">
            <v>4151.9160000000002</v>
          </cell>
          <cell r="U11">
            <v>2173.319</v>
          </cell>
          <cell r="V11">
            <v>1978.597</v>
          </cell>
          <cell r="W11">
            <v>1140.646</v>
          </cell>
          <cell r="X11">
            <v>594.31200000000001</v>
          </cell>
          <cell r="Y11">
            <v>546.33500000000004</v>
          </cell>
          <cell r="Z11">
            <v>1205.394</v>
          </cell>
          <cell r="AA11">
            <v>613.72400000000005</v>
          </cell>
          <cell r="AB11">
            <v>591.66999999999996</v>
          </cell>
          <cell r="AC11">
            <v>1805.876</v>
          </cell>
          <cell r="AD11">
            <v>965.28300000000002</v>
          </cell>
          <cell r="AE11">
            <v>840.59299999999996</v>
          </cell>
          <cell r="AF11">
            <v>5362.3379999999997</v>
          </cell>
          <cell r="AG11">
            <v>2978.5970000000002</v>
          </cell>
          <cell r="AH11">
            <v>2383.7399999999998</v>
          </cell>
          <cell r="AI11">
            <v>2331.2020000000002</v>
          </cell>
          <cell r="AJ11">
            <v>1222.2650000000001</v>
          </cell>
          <cell r="AK11">
            <v>1108.9380000000001</v>
          </cell>
          <cell r="AL11">
            <v>3031.1350000000002</v>
          </cell>
          <cell r="AM11">
            <v>1756.3330000000001</v>
          </cell>
          <cell r="AN11">
            <v>1274.8030000000001</v>
          </cell>
          <cell r="AO11">
            <v>1791.3409999999999</v>
          </cell>
          <cell r="AP11">
            <v>991.36099999999999</v>
          </cell>
          <cell r="AQ11">
            <v>799.98</v>
          </cell>
          <cell r="AR11">
            <v>1239.7950000000001</v>
          </cell>
          <cell r="AS11">
            <v>764.97199999999998</v>
          </cell>
          <cell r="AT11">
            <v>474.82299999999998</v>
          </cell>
          <cell r="AU11">
            <v>925.375</v>
          </cell>
          <cell r="AV11">
            <v>528.86</v>
          </cell>
          <cell r="AW11">
            <v>396.51499999999999</v>
          </cell>
          <cell r="AX11">
            <v>10736.319</v>
          </cell>
          <cell r="AY11">
            <v>5763.3630000000003</v>
          </cell>
          <cell r="AZ11">
            <v>4972.9560000000001</v>
          </cell>
          <cell r="BA11">
            <v>18840.314999999999</v>
          </cell>
          <cell r="BB11">
            <v>9318.1939999999995</v>
          </cell>
          <cell r="BC11">
            <v>9522.1209999999992</v>
          </cell>
          <cell r="BD11">
            <v>2984.3939999999998</v>
          </cell>
          <cell r="BE11">
            <v>1515.2280000000001</v>
          </cell>
          <cell r="BF11">
            <v>1469.1659999999999</v>
          </cell>
          <cell r="BG11">
            <v>2074.8710000000001</v>
          </cell>
          <cell r="BH11">
            <v>1081.876</v>
          </cell>
          <cell r="BI11">
            <v>992.995</v>
          </cell>
          <cell r="BJ11">
            <v>1409.846</v>
          </cell>
          <cell r="BK11">
            <v>781.77700000000004</v>
          </cell>
          <cell r="BL11">
            <v>628.06899999999996</v>
          </cell>
          <cell r="BM11">
            <v>665.024</v>
          </cell>
          <cell r="BN11">
            <v>300.09899999999999</v>
          </cell>
          <cell r="BO11">
            <v>364.92599999999999</v>
          </cell>
          <cell r="BP11">
            <v>291.55099999999999</v>
          </cell>
          <cell r="BQ11">
            <v>120.93899999999999</v>
          </cell>
          <cell r="BR11">
            <v>170.61099999999999</v>
          </cell>
          <cell r="BS11">
            <v>328.05099999999999</v>
          </cell>
          <cell r="BT11">
            <v>195.08699999999999</v>
          </cell>
          <cell r="BU11">
            <v>132.964</v>
          </cell>
          <cell r="BV11">
            <v>581.47299999999996</v>
          </cell>
          <cell r="BW11">
            <v>238.26499999999999</v>
          </cell>
          <cell r="BX11">
            <v>343.20699999999999</v>
          </cell>
          <cell r="BY11">
            <v>1124.857</v>
          </cell>
          <cell r="BZ11">
            <v>546.649</v>
          </cell>
          <cell r="CA11">
            <v>578.20899999999995</v>
          </cell>
          <cell r="CB11">
            <v>647.6</v>
          </cell>
          <cell r="CC11">
            <v>351.43299999999999</v>
          </cell>
          <cell r="CD11">
            <v>296.16699999999997</v>
          </cell>
          <cell r="CE11">
            <v>63.999000000000002</v>
          </cell>
          <cell r="CF11">
            <v>20.765000000000001</v>
          </cell>
          <cell r="CG11">
            <v>43.234000000000002</v>
          </cell>
          <cell r="CH11">
            <v>477.25700000000001</v>
          </cell>
          <cell r="CI11">
            <v>195.21600000000001</v>
          </cell>
          <cell r="CJ11">
            <v>282.041</v>
          </cell>
          <cell r="CK11">
            <v>710.04100000000005</v>
          </cell>
          <cell r="CL11">
            <v>415.56299999999999</v>
          </cell>
          <cell r="CM11">
            <v>294.47800000000001</v>
          </cell>
          <cell r="CN11">
            <v>334.202</v>
          </cell>
          <cell r="CO11">
            <v>215.34</v>
          </cell>
          <cell r="CP11">
            <v>118.861</v>
          </cell>
          <cell r="CQ11">
            <v>277.774</v>
          </cell>
          <cell r="CR11">
            <v>177.42699999999999</v>
          </cell>
          <cell r="CS11">
            <v>100.348</v>
          </cell>
          <cell r="CT11">
            <v>52.356999999999999</v>
          </cell>
          <cell r="CU11">
            <v>24.532</v>
          </cell>
          <cell r="CV11">
            <v>27.826000000000001</v>
          </cell>
          <cell r="CW11">
            <v>432.26600000000002</v>
          </cell>
          <cell r="CX11">
            <v>238.136</v>
          </cell>
          <cell r="CY11">
            <v>194.13</v>
          </cell>
          <cell r="CZ11">
            <v>11240.790999999999</v>
          </cell>
          <cell r="DA11">
            <v>6024.3270000000002</v>
          </cell>
          <cell r="DB11">
            <v>5216.4639999999999</v>
          </cell>
          <cell r="DC11">
            <v>2124.9499999999998</v>
          </cell>
          <cell r="DD11">
            <v>1126.8009999999999</v>
          </cell>
          <cell r="DE11">
            <v>998.14800000000002</v>
          </cell>
          <cell r="DF11">
            <v>599.63199999999995</v>
          </cell>
          <cell r="DG11">
            <v>326.06</v>
          </cell>
          <cell r="DH11">
            <v>273.572</v>
          </cell>
          <cell r="DI11">
            <v>640.68100000000004</v>
          </cell>
          <cell r="DJ11">
            <v>335.63200000000001</v>
          </cell>
          <cell r="DK11">
            <v>305.05</v>
          </cell>
          <cell r="DL11">
            <v>884.63699999999994</v>
          </cell>
          <cell r="DM11">
            <v>465.11</v>
          </cell>
          <cell r="DN11">
            <v>419.52600000000001</v>
          </cell>
          <cell r="DO11">
            <v>9115.8410000000003</v>
          </cell>
          <cell r="DP11">
            <v>4897.5259999999998</v>
          </cell>
          <cell r="DQ11">
            <v>4218.3149999999996</v>
          </cell>
          <cell r="DR11">
            <v>4093.2719999999999</v>
          </cell>
          <cell r="DS11">
            <v>2139.2510000000002</v>
          </cell>
          <cell r="DT11">
            <v>1954.021</v>
          </cell>
          <cell r="DU11">
            <v>1125.7760000000001</v>
          </cell>
          <cell r="DV11">
            <v>585.78700000000003</v>
          </cell>
          <cell r="DW11">
            <v>539.99</v>
          </cell>
          <cell r="DX11">
            <v>1195.0450000000001</v>
          </cell>
          <cell r="DY11">
            <v>607.07899999999995</v>
          </cell>
          <cell r="DZ11">
            <v>587.96600000000001</v>
          </cell>
          <cell r="EA11">
            <v>1772.45</v>
          </cell>
          <cell r="EB11">
            <v>946.38599999999997</v>
          </cell>
          <cell r="EC11">
            <v>826.06399999999996</v>
          </cell>
          <cell r="ED11">
            <v>5022.5690000000004</v>
          </cell>
          <cell r="EE11">
            <v>2758.2739999999999</v>
          </cell>
          <cell r="EF11">
            <v>2264.2950000000001</v>
          </cell>
          <cell r="EG11">
            <v>2264.15</v>
          </cell>
          <cell r="EH11">
            <v>1180.5219999999999</v>
          </cell>
          <cell r="EI11">
            <v>1083.6289999999999</v>
          </cell>
          <cell r="EJ11">
            <v>2758.4180000000001</v>
          </cell>
          <cell r="EK11">
            <v>1577.7529999999999</v>
          </cell>
          <cell r="EL11">
            <v>1180.6659999999999</v>
          </cell>
          <cell r="EM11">
            <v>1709.999</v>
          </cell>
          <cell r="EN11">
            <v>941.202</v>
          </cell>
          <cell r="EO11">
            <v>768.79600000000005</v>
          </cell>
          <cell r="EP11">
            <v>1048.42</v>
          </cell>
          <cell r="EQ11">
            <v>636.54999999999995</v>
          </cell>
          <cell r="ER11">
            <v>411.87</v>
          </cell>
          <cell r="ES11">
            <v>918.35799999999995</v>
          </cell>
          <cell r="ET11">
            <v>526.322</v>
          </cell>
          <cell r="EU11">
            <v>392.036</v>
          </cell>
          <cell r="EV11">
            <v>10322.433000000001</v>
          </cell>
          <cell r="EW11">
            <v>5498.0050000000001</v>
          </cell>
          <cell r="EX11">
            <v>4824.4269999999997</v>
          </cell>
          <cell r="EY11">
            <v>15533.134</v>
          </cell>
          <cell r="EZ11">
            <v>7726.7820000000002</v>
          </cell>
          <cell r="FA11">
            <v>7806.3509999999997</v>
          </cell>
          <cell r="FB11">
            <v>2848.5520000000001</v>
          </cell>
          <cell r="FC11">
            <v>1434.7650000000001</v>
          </cell>
          <cell r="FD11">
            <v>1413.787</v>
          </cell>
          <cell r="FE11">
            <v>2021.117</v>
          </cell>
          <cell r="FF11">
            <v>1050.096</v>
          </cell>
          <cell r="FG11">
            <v>971.02099999999996</v>
          </cell>
          <cell r="FH11">
            <v>1383.5930000000001</v>
          </cell>
          <cell r="FI11">
            <v>766.78499999999997</v>
          </cell>
          <cell r="FJ11">
            <v>616.80799999999999</v>
          </cell>
          <cell r="FK11">
            <v>637.52300000000002</v>
          </cell>
          <cell r="FL11">
            <v>283.31099999999998</v>
          </cell>
          <cell r="FM11">
            <v>354.21199999999999</v>
          </cell>
          <cell r="FN11">
            <v>287.93099999999998</v>
          </cell>
          <cell r="FO11">
            <v>118.23399999999999</v>
          </cell>
          <cell r="FP11">
            <v>169.697</v>
          </cell>
          <cell r="FQ11">
            <v>323.65600000000001</v>
          </cell>
          <cell r="FR11">
            <v>192.58199999999999</v>
          </cell>
          <cell r="FS11">
            <v>131.07400000000001</v>
          </cell>
          <cell r="FT11">
            <v>503.779</v>
          </cell>
          <cell r="FU11">
            <v>192.08699999999999</v>
          </cell>
          <cell r="FV11">
            <v>311.69200000000001</v>
          </cell>
          <cell r="FW11">
            <v>1069.1199999999999</v>
          </cell>
          <cell r="FX11">
            <v>514.13800000000003</v>
          </cell>
          <cell r="FY11">
            <v>554.98199999999997</v>
          </cell>
          <cell r="FZ11">
            <v>644.14300000000003</v>
          </cell>
          <cell r="GA11">
            <v>349.86</v>
          </cell>
          <cell r="GB11">
            <v>294.28300000000002</v>
          </cell>
          <cell r="GC11">
            <v>63.999000000000002</v>
          </cell>
          <cell r="GD11">
            <v>20.765000000000001</v>
          </cell>
          <cell r="GE11">
            <v>43.234000000000002</v>
          </cell>
          <cell r="GF11">
            <v>424.97699999999998</v>
          </cell>
          <cell r="GG11">
            <v>164.27699999999999</v>
          </cell>
          <cell r="GH11">
            <v>260.69900000000001</v>
          </cell>
          <cell r="GI11">
            <v>676.67399999999998</v>
          </cell>
          <cell r="GJ11">
            <v>396.85399999999998</v>
          </cell>
          <cell r="GK11">
            <v>279.82</v>
          </cell>
          <cell r="GL11">
            <v>324.68299999999999</v>
          </cell>
          <cell r="GM11">
            <v>211.476</v>
          </cell>
          <cell r="GN11">
            <v>113.20699999999999</v>
          </cell>
          <cell r="GO11">
            <v>274.21499999999997</v>
          </cell>
          <cell r="GP11">
            <v>176.46199999999999</v>
          </cell>
          <cell r="GQ11">
            <v>97.753</v>
          </cell>
          <cell r="GR11">
            <v>51.506</v>
          </cell>
          <cell r="GS11">
            <v>24.532</v>
          </cell>
          <cell r="GT11">
            <v>26.975000000000001</v>
          </cell>
          <cell r="GU11">
            <v>402.459</v>
          </cell>
          <cell r="GV11">
            <v>220.392</v>
          </cell>
          <cell r="GW11">
            <v>182.06700000000001</v>
          </cell>
          <cell r="GX11">
            <v>1835.258</v>
          </cell>
          <cell r="GY11">
            <v>938.34199999999998</v>
          </cell>
          <cell r="GZ11">
            <v>896.91600000000005</v>
          </cell>
          <cell r="HA11">
            <v>712.85500000000002</v>
          </cell>
          <cell r="HB11">
            <v>363.238</v>
          </cell>
          <cell r="HC11">
            <v>349.61700000000002</v>
          </cell>
          <cell r="HD11">
            <v>226.51599999999999</v>
          </cell>
          <cell r="HE11">
            <v>119.39700000000001</v>
          </cell>
          <cell r="HF11">
            <v>107.119</v>
          </cell>
          <cell r="HG11">
            <v>225.126</v>
          </cell>
          <cell r="HH11">
            <v>114.84</v>
          </cell>
          <cell r="HI11">
            <v>110.286</v>
          </cell>
          <cell r="HJ11">
            <v>261.21300000000002</v>
          </cell>
          <cell r="HK11">
            <v>129.001</v>
          </cell>
          <cell r="HL11">
            <v>132.21199999999999</v>
          </cell>
          <cell r="HM11">
            <v>1122.403</v>
          </cell>
          <cell r="HN11">
            <v>575.10400000000004</v>
          </cell>
          <cell r="HO11">
            <v>547.29899999999998</v>
          </cell>
          <cell r="HP11">
            <v>983.10599999999999</v>
          </cell>
          <cell r="HQ11">
            <v>491.16800000000001</v>
          </cell>
          <cell r="HR11">
            <v>491.93799999999999</v>
          </cell>
          <cell r="HS11">
            <v>341.93700000000001</v>
          </cell>
          <cell r="HT11">
            <v>171.83199999999999</v>
          </cell>
          <cell r="HU11">
            <v>170.10499999999999</v>
          </cell>
          <cell r="HV11">
            <v>293.87900000000002</v>
          </cell>
          <cell r="HW11">
            <v>138.82599999999999</v>
          </cell>
          <cell r="HX11">
            <v>155.053</v>
          </cell>
          <cell r="HY11">
            <v>347.29</v>
          </cell>
          <cell r="HZ11">
            <v>180.51</v>
          </cell>
          <cell r="IA11">
            <v>166.78</v>
          </cell>
          <cell r="IB11">
            <v>139.297</v>
          </cell>
          <cell r="IC11">
            <v>83.936999999999998</v>
          </cell>
          <cell r="ID11">
            <v>55.36</v>
          </cell>
          <cell r="IE11">
            <v>138</v>
          </cell>
          <cell r="IF11">
            <v>82.82</v>
          </cell>
          <cell r="IG11">
            <v>55.18</v>
          </cell>
          <cell r="IH11">
            <v>1.2969999999999999</v>
          </cell>
          <cell r="II11">
            <v>1.117</v>
          </cell>
          <cell r="IJ11">
            <v>0.18</v>
          </cell>
          <cell r="IK11">
            <v>1.2969999999999999</v>
          </cell>
          <cell r="IL11">
            <v>1.117</v>
          </cell>
          <cell r="IM11">
            <v>0.18</v>
          </cell>
          <cell r="IN11">
            <v>0</v>
          </cell>
          <cell r="IO11">
            <v>0</v>
          </cell>
          <cell r="IP11">
            <v>0</v>
          </cell>
          <cell r="IQ11">
            <v>233.50299999999999</v>
          </cell>
        </row>
        <row r="12"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  <cell r="AI12">
            <v>0</v>
          </cell>
          <cell r="AJ12">
            <v>0</v>
          </cell>
          <cell r="AK12">
            <v>0</v>
          </cell>
          <cell r="AL12">
            <v>0</v>
          </cell>
          <cell r="AM12">
            <v>0</v>
          </cell>
          <cell r="AN12">
            <v>0</v>
          </cell>
          <cell r="AO12">
            <v>0</v>
          </cell>
          <cell r="AP12">
            <v>0</v>
          </cell>
          <cell r="AQ12">
            <v>0</v>
          </cell>
          <cell r="AR12">
            <v>0</v>
          </cell>
          <cell r="AS12">
            <v>0</v>
          </cell>
          <cell r="AT12">
            <v>0</v>
          </cell>
          <cell r="AU12">
            <v>0</v>
          </cell>
          <cell r="AV12">
            <v>0</v>
          </cell>
          <cell r="AW12">
            <v>0</v>
          </cell>
          <cell r="AX12">
            <v>0</v>
          </cell>
          <cell r="AY12">
            <v>0</v>
          </cell>
          <cell r="AZ12">
            <v>0</v>
          </cell>
          <cell r="BA12">
            <v>0</v>
          </cell>
          <cell r="BB12">
            <v>0</v>
          </cell>
          <cell r="BC12">
            <v>0</v>
          </cell>
          <cell r="BD12">
            <v>0</v>
          </cell>
          <cell r="BE12">
            <v>0</v>
          </cell>
          <cell r="BF12">
            <v>0</v>
          </cell>
          <cell r="BG12">
            <v>0</v>
          </cell>
          <cell r="BH12">
            <v>0</v>
          </cell>
          <cell r="BI12">
            <v>0</v>
          </cell>
          <cell r="BJ12">
            <v>0</v>
          </cell>
          <cell r="BK12">
            <v>0</v>
          </cell>
          <cell r="BL12">
            <v>0</v>
          </cell>
          <cell r="BM12">
            <v>0</v>
          </cell>
          <cell r="BN12">
            <v>0</v>
          </cell>
          <cell r="BO12">
            <v>0</v>
          </cell>
          <cell r="BP12">
            <v>0</v>
          </cell>
          <cell r="BQ12">
            <v>0</v>
          </cell>
          <cell r="BR12">
            <v>0</v>
          </cell>
          <cell r="BS12">
            <v>0</v>
          </cell>
          <cell r="BT12">
            <v>0</v>
          </cell>
          <cell r="BU12">
            <v>0</v>
          </cell>
          <cell r="BV12">
            <v>0</v>
          </cell>
          <cell r="BW12">
            <v>0</v>
          </cell>
          <cell r="BX12">
            <v>0</v>
          </cell>
          <cell r="BY12">
            <v>0</v>
          </cell>
          <cell r="BZ12">
            <v>0</v>
          </cell>
          <cell r="CA12">
            <v>0</v>
          </cell>
          <cell r="CB12">
            <v>0</v>
          </cell>
          <cell r="CC12">
            <v>0</v>
          </cell>
          <cell r="CD12">
            <v>0</v>
          </cell>
          <cell r="CE12">
            <v>0</v>
          </cell>
          <cell r="CF12">
            <v>0</v>
          </cell>
          <cell r="CG12">
            <v>0</v>
          </cell>
          <cell r="CH12">
            <v>0</v>
          </cell>
          <cell r="CI12">
            <v>0</v>
          </cell>
          <cell r="CJ12">
            <v>0</v>
          </cell>
          <cell r="CK12">
            <v>0</v>
          </cell>
          <cell r="CL12">
            <v>0</v>
          </cell>
          <cell r="CM12">
            <v>0</v>
          </cell>
          <cell r="CN12">
            <v>0</v>
          </cell>
          <cell r="CO12">
            <v>0</v>
          </cell>
          <cell r="CP12">
            <v>0</v>
          </cell>
          <cell r="CQ12">
            <v>0</v>
          </cell>
          <cell r="CR12">
            <v>0</v>
          </cell>
          <cell r="CS12">
            <v>0</v>
          </cell>
          <cell r="CT12">
            <v>0</v>
          </cell>
          <cell r="CU12">
            <v>0</v>
          </cell>
          <cell r="CV12">
            <v>0</v>
          </cell>
          <cell r="CW12">
            <v>0</v>
          </cell>
          <cell r="CX12">
            <v>0</v>
          </cell>
          <cell r="CY12">
            <v>0</v>
          </cell>
          <cell r="CZ12">
            <v>0</v>
          </cell>
          <cell r="DA12">
            <v>0</v>
          </cell>
          <cell r="DB12">
            <v>0</v>
          </cell>
          <cell r="DC12">
            <v>0</v>
          </cell>
          <cell r="DD12">
            <v>0</v>
          </cell>
          <cell r="DE12">
            <v>0</v>
          </cell>
          <cell r="DF12">
            <v>0</v>
          </cell>
          <cell r="DG12">
            <v>0</v>
          </cell>
          <cell r="DH12">
            <v>0</v>
          </cell>
          <cell r="DI12">
            <v>0</v>
          </cell>
          <cell r="DJ12">
            <v>0</v>
          </cell>
          <cell r="DK12">
            <v>0</v>
          </cell>
          <cell r="DL12">
            <v>0</v>
          </cell>
          <cell r="DM12">
            <v>0</v>
          </cell>
          <cell r="DN12">
            <v>0</v>
          </cell>
          <cell r="DO12">
            <v>0</v>
          </cell>
          <cell r="DP12">
            <v>0</v>
          </cell>
          <cell r="DQ12">
            <v>0</v>
          </cell>
          <cell r="DR12">
            <v>0</v>
          </cell>
          <cell r="DS12">
            <v>0</v>
          </cell>
          <cell r="DT12">
            <v>0</v>
          </cell>
          <cell r="DU12">
            <v>0</v>
          </cell>
          <cell r="DV12">
            <v>0</v>
          </cell>
          <cell r="DW12">
            <v>0</v>
          </cell>
          <cell r="DX12">
            <v>0</v>
          </cell>
          <cell r="DY12">
            <v>0</v>
          </cell>
          <cell r="DZ12">
            <v>0</v>
          </cell>
          <cell r="EA12">
            <v>0</v>
          </cell>
          <cell r="EB12">
            <v>0</v>
          </cell>
          <cell r="EC12">
            <v>0</v>
          </cell>
          <cell r="ED12">
            <v>0</v>
          </cell>
          <cell r="EE12">
            <v>0</v>
          </cell>
          <cell r="EF12">
            <v>0</v>
          </cell>
          <cell r="EG12">
            <v>0</v>
          </cell>
          <cell r="EH12">
            <v>0</v>
          </cell>
          <cell r="EI12">
            <v>0</v>
          </cell>
          <cell r="EJ12">
            <v>0</v>
          </cell>
          <cell r="EK12">
            <v>0</v>
          </cell>
          <cell r="EL12">
            <v>0</v>
          </cell>
          <cell r="EM12">
            <v>0</v>
          </cell>
          <cell r="EN12">
            <v>0</v>
          </cell>
          <cell r="EO12">
            <v>0</v>
          </cell>
          <cell r="EP12">
            <v>0</v>
          </cell>
          <cell r="EQ12">
            <v>0</v>
          </cell>
          <cell r="ER12">
            <v>0</v>
          </cell>
          <cell r="ES12">
            <v>0</v>
          </cell>
          <cell r="ET12">
            <v>0</v>
          </cell>
          <cell r="EU12">
            <v>0</v>
          </cell>
          <cell r="EV12">
            <v>0</v>
          </cell>
          <cell r="EW12">
            <v>0</v>
          </cell>
          <cell r="EX12">
            <v>0</v>
          </cell>
          <cell r="EY12">
            <v>0</v>
          </cell>
          <cell r="EZ12">
            <v>0</v>
          </cell>
          <cell r="FA12">
            <v>0</v>
          </cell>
          <cell r="FB12">
            <v>0</v>
          </cell>
          <cell r="FC12">
            <v>0</v>
          </cell>
          <cell r="FD12">
            <v>0</v>
          </cell>
          <cell r="FE12">
            <v>0</v>
          </cell>
          <cell r="FF12">
            <v>0</v>
          </cell>
          <cell r="FG12">
            <v>0</v>
          </cell>
          <cell r="FH12">
            <v>0</v>
          </cell>
          <cell r="FI12">
            <v>0</v>
          </cell>
          <cell r="FJ12">
            <v>0</v>
          </cell>
          <cell r="FK12">
            <v>0</v>
          </cell>
          <cell r="FL12">
            <v>0</v>
          </cell>
          <cell r="FM12">
            <v>0</v>
          </cell>
          <cell r="FN12">
            <v>0</v>
          </cell>
          <cell r="FO12">
            <v>0</v>
          </cell>
          <cell r="FP12">
            <v>0</v>
          </cell>
          <cell r="FQ12">
            <v>0</v>
          </cell>
          <cell r="FR12">
            <v>0</v>
          </cell>
          <cell r="FS12">
            <v>0</v>
          </cell>
          <cell r="FT12">
            <v>0</v>
          </cell>
          <cell r="FU12">
            <v>0</v>
          </cell>
          <cell r="FV12">
            <v>0</v>
          </cell>
          <cell r="FW12">
            <v>0</v>
          </cell>
          <cell r="FX12">
            <v>0</v>
          </cell>
          <cell r="FY12">
            <v>0</v>
          </cell>
          <cell r="FZ12">
            <v>0</v>
          </cell>
          <cell r="GA12">
            <v>0</v>
          </cell>
          <cell r="GB12">
            <v>0</v>
          </cell>
          <cell r="GC12">
            <v>0</v>
          </cell>
          <cell r="GD12">
            <v>0</v>
          </cell>
          <cell r="GE12">
            <v>0</v>
          </cell>
          <cell r="GF12">
            <v>0</v>
          </cell>
          <cell r="GG12">
            <v>0</v>
          </cell>
          <cell r="GH12">
            <v>0</v>
          </cell>
          <cell r="GI12">
            <v>0</v>
          </cell>
          <cell r="GJ12">
            <v>0</v>
          </cell>
          <cell r="GK12">
            <v>0</v>
          </cell>
          <cell r="GL12">
            <v>0</v>
          </cell>
          <cell r="GM12">
            <v>0</v>
          </cell>
          <cell r="GN12">
            <v>0</v>
          </cell>
          <cell r="GO12">
            <v>0</v>
          </cell>
          <cell r="GP12">
            <v>0</v>
          </cell>
          <cell r="GQ12">
            <v>0</v>
          </cell>
          <cell r="GR12">
            <v>0</v>
          </cell>
          <cell r="GS12">
            <v>0</v>
          </cell>
          <cell r="GT12">
            <v>0</v>
          </cell>
          <cell r="GU12">
            <v>0</v>
          </cell>
          <cell r="GV12">
            <v>0</v>
          </cell>
          <cell r="GW12">
            <v>0</v>
          </cell>
          <cell r="GX12">
            <v>0</v>
          </cell>
          <cell r="GY12">
            <v>0</v>
          </cell>
          <cell r="GZ12">
            <v>0</v>
          </cell>
          <cell r="HA12">
            <v>0</v>
          </cell>
          <cell r="HB12">
            <v>0</v>
          </cell>
          <cell r="HC12">
            <v>0</v>
          </cell>
          <cell r="HD12">
            <v>0</v>
          </cell>
          <cell r="HE12">
            <v>0</v>
          </cell>
          <cell r="HF12">
            <v>0</v>
          </cell>
          <cell r="HG12">
            <v>0</v>
          </cell>
          <cell r="HH12">
            <v>0</v>
          </cell>
          <cell r="HI12">
            <v>0</v>
          </cell>
          <cell r="HJ12">
            <v>0</v>
          </cell>
          <cell r="HK12">
            <v>0</v>
          </cell>
          <cell r="HL12">
            <v>0</v>
          </cell>
          <cell r="HM12">
            <v>0</v>
          </cell>
          <cell r="HN12">
            <v>0</v>
          </cell>
          <cell r="HO12">
            <v>0</v>
          </cell>
          <cell r="HP12">
            <v>0</v>
          </cell>
          <cell r="HQ12">
            <v>0</v>
          </cell>
          <cell r="HR12">
            <v>0</v>
          </cell>
          <cell r="HS12">
            <v>0</v>
          </cell>
          <cell r="HT12">
            <v>0</v>
          </cell>
          <cell r="HU12">
            <v>0</v>
          </cell>
          <cell r="HV12">
            <v>0</v>
          </cell>
          <cell r="HW12">
            <v>0</v>
          </cell>
          <cell r="HX12">
            <v>0</v>
          </cell>
          <cell r="HY12">
            <v>0</v>
          </cell>
          <cell r="HZ12">
            <v>0</v>
          </cell>
          <cell r="IA12">
            <v>0</v>
          </cell>
          <cell r="IB12">
            <v>0</v>
          </cell>
          <cell r="IC12">
            <v>0</v>
          </cell>
          <cell r="ID12">
            <v>0</v>
          </cell>
          <cell r="IE12">
            <v>0</v>
          </cell>
          <cell r="IF12">
            <v>0</v>
          </cell>
          <cell r="IG12">
            <v>0</v>
          </cell>
          <cell r="IH12">
            <v>0</v>
          </cell>
          <cell r="II12">
            <v>0</v>
          </cell>
          <cell r="IJ12">
            <v>0</v>
          </cell>
          <cell r="IK12">
            <v>0</v>
          </cell>
          <cell r="IL12">
            <v>0</v>
          </cell>
          <cell r="IM12">
            <v>0</v>
          </cell>
          <cell r="IN12">
            <v>0</v>
          </cell>
          <cell r="IO12">
            <v>0</v>
          </cell>
          <cell r="IP12">
            <v>0</v>
          </cell>
          <cell r="IQ12">
            <v>0</v>
          </cell>
        </row>
        <row r="13">
          <cell r="B13">
            <v>0</v>
          </cell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0</v>
          </cell>
          <cell r="AJ13">
            <v>0</v>
          </cell>
          <cell r="AK13">
            <v>0</v>
          </cell>
          <cell r="AL13">
            <v>0</v>
          </cell>
          <cell r="AM13">
            <v>0</v>
          </cell>
          <cell r="AN13">
            <v>0</v>
          </cell>
          <cell r="AO13">
            <v>0</v>
          </cell>
          <cell r="AP13">
            <v>0</v>
          </cell>
          <cell r="AQ13">
            <v>0</v>
          </cell>
          <cell r="AR13">
            <v>0</v>
          </cell>
          <cell r="AS13">
            <v>0</v>
          </cell>
          <cell r="AT13">
            <v>0</v>
          </cell>
          <cell r="AU13">
            <v>0</v>
          </cell>
          <cell r="AV13">
            <v>0</v>
          </cell>
          <cell r="AW13">
            <v>0</v>
          </cell>
          <cell r="AX13">
            <v>0</v>
          </cell>
          <cell r="AY13">
            <v>0</v>
          </cell>
          <cell r="AZ13">
            <v>0</v>
          </cell>
          <cell r="BA13">
            <v>0</v>
          </cell>
          <cell r="BB13">
            <v>0</v>
          </cell>
          <cell r="BC13">
            <v>0</v>
          </cell>
          <cell r="BD13">
            <v>0</v>
          </cell>
          <cell r="BE13">
            <v>0</v>
          </cell>
          <cell r="BF13">
            <v>0</v>
          </cell>
          <cell r="BG13">
            <v>0</v>
          </cell>
          <cell r="BH13">
            <v>0</v>
          </cell>
          <cell r="BI13">
            <v>0</v>
          </cell>
          <cell r="BJ13">
            <v>0</v>
          </cell>
          <cell r="BK13">
            <v>0</v>
          </cell>
          <cell r="BL13">
            <v>0</v>
          </cell>
          <cell r="BM13">
            <v>0</v>
          </cell>
          <cell r="BN13">
            <v>0</v>
          </cell>
          <cell r="BO13">
            <v>0</v>
          </cell>
          <cell r="BP13">
            <v>0</v>
          </cell>
          <cell r="BQ13">
            <v>0</v>
          </cell>
          <cell r="BR13">
            <v>0</v>
          </cell>
          <cell r="BS13">
            <v>0</v>
          </cell>
          <cell r="BT13">
            <v>0</v>
          </cell>
          <cell r="BU13">
            <v>0</v>
          </cell>
          <cell r="BV13">
            <v>0</v>
          </cell>
          <cell r="BW13">
            <v>0</v>
          </cell>
          <cell r="BX13">
            <v>0</v>
          </cell>
          <cell r="BY13">
            <v>0</v>
          </cell>
          <cell r="BZ13">
            <v>0</v>
          </cell>
          <cell r="CA13">
            <v>0</v>
          </cell>
          <cell r="CB13">
            <v>0</v>
          </cell>
          <cell r="CC13">
            <v>0</v>
          </cell>
          <cell r="CD13">
            <v>0</v>
          </cell>
          <cell r="CE13">
            <v>0</v>
          </cell>
          <cell r="CF13">
            <v>0</v>
          </cell>
          <cell r="CG13">
            <v>0</v>
          </cell>
          <cell r="CH13">
            <v>0</v>
          </cell>
          <cell r="CI13">
            <v>0</v>
          </cell>
          <cell r="CJ13">
            <v>0</v>
          </cell>
          <cell r="CK13">
            <v>0</v>
          </cell>
          <cell r="CL13">
            <v>0</v>
          </cell>
          <cell r="CM13">
            <v>0</v>
          </cell>
          <cell r="CN13">
            <v>0</v>
          </cell>
          <cell r="CO13">
            <v>0</v>
          </cell>
          <cell r="CP13">
            <v>0</v>
          </cell>
          <cell r="CQ13">
            <v>0</v>
          </cell>
          <cell r="CR13">
            <v>0</v>
          </cell>
          <cell r="CS13">
            <v>0</v>
          </cell>
          <cell r="CT13">
            <v>0</v>
          </cell>
          <cell r="CU13">
            <v>0</v>
          </cell>
          <cell r="CV13">
            <v>0</v>
          </cell>
          <cell r="CW13">
            <v>0</v>
          </cell>
          <cell r="CX13">
            <v>0</v>
          </cell>
          <cell r="CY13">
            <v>0</v>
          </cell>
          <cell r="CZ13">
            <v>0</v>
          </cell>
          <cell r="DA13">
            <v>0</v>
          </cell>
          <cell r="DB13">
            <v>0</v>
          </cell>
          <cell r="DC13">
            <v>0</v>
          </cell>
          <cell r="DD13">
            <v>0</v>
          </cell>
          <cell r="DE13">
            <v>0</v>
          </cell>
          <cell r="DF13">
            <v>0</v>
          </cell>
          <cell r="DG13">
            <v>0</v>
          </cell>
          <cell r="DH13">
            <v>0</v>
          </cell>
          <cell r="DI13">
            <v>0</v>
          </cell>
          <cell r="DJ13">
            <v>0</v>
          </cell>
          <cell r="DK13">
            <v>0</v>
          </cell>
          <cell r="DL13">
            <v>0</v>
          </cell>
          <cell r="DM13">
            <v>0</v>
          </cell>
          <cell r="DN13">
            <v>0</v>
          </cell>
          <cell r="DO13">
            <v>0</v>
          </cell>
          <cell r="DP13">
            <v>0</v>
          </cell>
          <cell r="DQ13">
            <v>0</v>
          </cell>
          <cell r="DR13">
            <v>0</v>
          </cell>
          <cell r="DS13">
            <v>0</v>
          </cell>
          <cell r="DT13">
            <v>0</v>
          </cell>
          <cell r="DU13">
            <v>0</v>
          </cell>
          <cell r="DV13">
            <v>0</v>
          </cell>
          <cell r="DW13">
            <v>0</v>
          </cell>
          <cell r="DX13">
            <v>0</v>
          </cell>
          <cell r="DY13">
            <v>0</v>
          </cell>
          <cell r="DZ13">
            <v>0</v>
          </cell>
          <cell r="EA13">
            <v>0</v>
          </cell>
          <cell r="EB13">
            <v>0</v>
          </cell>
          <cell r="EC13">
            <v>0</v>
          </cell>
          <cell r="ED13">
            <v>0</v>
          </cell>
          <cell r="EE13">
            <v>0</v>
          </cell>
          <cell r="EF13">
            <v>0</v>
          </cell>
          <cell r="EG13">
            <v>0</v>
          </cell>
          <cell r="EH13">
            <v>0</v>
          </cell>
          <cell r="EI13">
            <v>0</v>
          </cell>
          <cell r="EJ13">
            <v>0</v>
          </cell>
          <cell r="EK13">
            <v>0</v>
          </cell>
          <cell r="EL13">
            <v>0</v>
          </cell>
          <cell r="EM13">
            <v>0</v>
          </cell>
          <cell r="EN13">
            <v>0</v>
          </cell>
          <cell r="EO13">
            <v>0</v>
          </cell>
          <cell r="EP13">
            <v>0</v>
          </cell>
          <cell r="EQ13">
            <v>0</v>
          </cell>
          <cell r="ER13">
            <v>0</v>
          </cell>
          <cell r="ES13">
            <v>0</v>
          </cell>
          <cell r="ET13">
            <v>0</v>
          </cell>
          <cell r="EU13">
            <v>0</v>
          </cell>
          <cell r="EV13">
            <v>0</v>
          </cell>
          <cell r="EW13">
            <v>0</v>
          </cell>
          <cell r="EX13">
            <v>0</v>
          </cell>
          <cell r="EY13">
            <v>0</v>
          </cell>
          <cell r="EZ13">
            <v>0</v>
          </cell>
          <cell r="FA13">
            <v>0</v>
          </cell>
          <cell r="FB13">
            <v>0</v>
          </cell>
          <cell r="FC13">
            <v>0</v>
          </cell>
          <cell r="FD13">
            <v>0</v>
          </cell>
          <cell r="FE13">
            <v>0</v>
          </cell>
          <cell r="FF13">
            <v>0</v>
          </cell>
          <cell r="FG13">
            <v>0</v>
          </cell>
          <cell r="FH13">
            <v>0</v>
          </cell>
          <cell r="FI13">
            <v>0</v>
          </cell>
          <cell r="FJ13">
            <v>0</v>
          </cell>
          <cell r="FK13">
            <v>0</v>
          </cell>
          <cell r="FL13">
            <v>0</v>
          </cell>
          <cell r="FM13">
            <v>0</v>
          </cell>
          <cell r="FN13">
            <v>0</v>
          </cell>
          <cell r="FO13">
            <v>0</v>
          </cell>
          <cell r="FP13">
            <v>0</v>
          </cell>
          <cell r="FQ13">
            <v>0</v>
          </cell>
          <cell r="FR13">
            <v>0</v>
          </cell>
          <cell r="FS13">
            <v>0</v>
          </cell>
          <cell r="FT13">
            <v>0</v>
          </cell>
          <cell r="FU13">
            <v>0</v>
          </cell>
          <cell r="FV13">
            <v>0</v>
          </cell>
          <cell r="FW13">
            <v>0</v>
          </cell>
          <cell r="FX13">
            <v>0</v>
          </cell>
          <cell r="FY13">
            <v>0</v>
          </cell>
          <cell r="FZ13">
            <v>0</v>
          </cell>
          <cell r="GA13">
            <v>0</v>
          </cell>
          <cell r="GB13">
            <v>0</v>
          </cell>
          <cell r="GC13">
            <v>0</v>
          </cell>
          <cell r="GD13">
            <v>0</v>
          </cell>
          <cell r="GE13">
            <v>0</v>
          </cell>
          <cell r="GF13">
            <v>0</v>
          </cell>
          <cell r="GG13">
            <v>0</v>
          </cell>
          <cell r="GH13">
            <v>0</v>
          </cell>
          <cell r="GI13">
            <v>0</v>
          </cell>
          <cell r="GJ13">
            <v>0</v>
          </cell>
          <cell r="GK13">
            <v>0</v>
          </cell>
          <cell r="GL13">
            <v>0</v>
          </cell>
          <cell r="GM13">
            <v>0</v>
          </cell>
          <cell r="GN13">
            <v>0</v>
          </cell>
          <cell r="GO13">
            <v>0</v>
          </cell>
          <cell r="GP13">
            <v>0</v>
          </cell>
          <cell r="GQ13">
            <v>0</v>
          </cell>
          <cell r="GR13">
            <v>0</v>
          </cell>
          <cell r="GS13">
            <v>0</v>
          </cell>
          <cell r="GT13">
            <v>0</v>
          </cell>
          <cell r="GU13">
            <v>0</v>
          </cell>
          <cell r="GV13">
            <v>0</v>
          </cell>
          <cell r="GW13">
            <v>0</v>
          </cell>
          <cell r="GX13">
            <v>0</v>
          </cell>
          <cell r="GY13">
            <v>0</v>
          </cell>
          <cell r="GZ13">
            <v>0</v>
          </cell>
          <cell r="HA13">
            <v>0</v>
          </cell>
          <cell r="HB13">
            <v>0</v>
          </cell>
          <cell r="HC13">
            <v>0</v>
          </cell>
          <cell r="HD13">
            <v>0</v>
          </cell>
          <cell r="HE13">
            <v>0</v>
          </cell>
          <cell r="HF13">
            <v>0</v>
          </cell>
          <cell r="HG13">
            <v>0</v>
          </cell>
          <cell r="HH13">
            <v>0</v>
          </cell>
          <cell r="HI13">
            <v>0</v>
          </cell>
          <cell r="HJ13">
            <v>0</v>
          </cell>
          <cell r="HK13">
            <v>0</v>
          </cell>
          <cell r="HL13">
            <v>0</v>
          </cell>
          <cell r="HM13">
            <v>0</v>
          </cell>
          <cell r="HN13">
            <v>0</v>
          </cell>
          <cell r="HO13">
            <v>0</v>
          </cell>
          <cell r="HP13">
            <v>0</v>
          </cell>
          <cell r="HQ13">
            <v>0</v>
          </cell>
          <cell r="HR13">
            <v>0</v>
          </cell>
          <cell r="HS13">
            <v>0</v>
          </cell>
          <cell r="HT13">
            <v>0</v>
          </cell>
          <cell r="HU13">
            <v>0</v>
          </cell>
          <cell r="HV13">
            <v>0</v>
          </cell>
          <cell r="HW13">
            <v>0</v>
          </cell>
          <cell r="HX13">
            <v>0</v>
          </cell>
          <cell r="HY13">
            <v>0</v>
          </cell>
          <cell r="HZ13">
            <v>0</v>
          </cell>
          <cell r="IA13">
            <v>0</v>
          </cell>
          <cell r="IB13">
            <v>0</v>
          </cell>
          <cell r="IC13">
            <v>0</v>
          </cell>
          <cell r="ID13">
            <v>0</v>
          </cell>
          <cell r="IE13">
            <v>0</v>
          </cell>
          <cell r="IF13">
            <v>0</v>
          </cell>
          <cell r="IG13">
            <v>0</v>
          </cell>
          <cell r="IH13">
            <v>0</v>
          </cell>
          <cell r="II13">
            <v>0</v>
          </cell>
          <cell r="IJ13">
            <v>0</v>
          </cell>
          <cell r="IK13">
            <v>0</v>
          </cell>
          <cell r="IL13">
            <v>0</v>
          </cell>
          <cell r="IM13">
            <v>0</v>
          </cell>
          <cell r="IN13">
            <v>0</v>
          </cell>
          <cell r="IO13">
            <v>0</v>
          </cell>
          <cell r="IP13">
            <v>0</v>
          </cell>
          <cell r="IQ13">
            <v>0</v>
          </cell>
        </row>
        <row r="14">
          <cell r="B14">
            <v>0</v>
          </cell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I14">
            <v>0</v>
          </cell>
          <cell r="AJ14">
            <v>0</v>
          </cell>
          <cell r="AK14">
            <v>0</v>
          </cell>
          <cell r="AL14">
            <v>0</v>
          </cell>
          <cell r="AM14">
            <v>0</v>
          </cell>
          <cell r="AN14">
            <v>0</v>
          </cell>
          <cell r="AO14">
            <v>0</v>
          </cell>
          <cell r="AP14">
            <v>0</v>
          </cell>
          <cell r="AQ14">
            <v>0</v>
          </cell>
          <cell r="AR14">
            <v>0</v>
          </cell>
          <cell r="AS14">
            <v>0</v>
          </cell>
          <cell r="AT14">
            <v>0</v>
          </cell>
          <cell r="AU14">
            <v>0</v>
          </cell>
          <cell r="AV14">
            <v>0</v>
          </cell>
          <cell r="AW14">
            <v>0</v>
          </cell>
          <cell r="AX14">
            <v>0</v>
          </cell>
          <cell r="AY14">
            <v>0</v>
          </cell>
          <cell r="AZ14">
            <v>0</v>
          </cell>
          <cell r="BA14">
            <v>0</v>
          </cell>
          <cell r="BB14">
            <v>0</v>
          </cell>
          <cell r="BC14">
            <v>0</v>
          </cell>
          <cell r="BD14">
            <v>0</v>
          </cell>
          <cell r="BE14">
            <v>0</v>
          </cell>
          <cell r="BF14">
            <v>0</v>
          </cell>
          <cell r="BG14">
            <v>0</v>
          </cell>
          <cell r="BH14">
            <v>0</v>
          </cell>
          <cell r="BI14">
            <v>0</v>
          </cell>
          <cell r="BJ14">
            <v>0</v>
          </cell>
          <cell r="BK14">
            <v>0</v>
          </cell>
          <cell r="BL14">
            <v>0</v>
          </cell>
          <cell r="BM14">
            <v>0</v>
          </cell>
          <cell r="BN14">
            <v>0</v>
          </cell>
          <cell r="BO14">
            <v>0</v>
          </cell>
          <cell r="BP14">
            <v>0</v>
          </cell>
          <cell r="BQ14">
            <v>0</v>
          </cell>
          <cell r="BR14">
            <v>0</v>
          </cell>
          <cell r="BS14">
            <v>0</v>
          </cell>
          <cell r="BT14">
            <v>0</v>
          </cell>
          <cell r="BU14">
            <v>0</v>
          </cell>
          <cell r="BV14">
            <v>0</v>
          </cell>
          <cell r="BW14">
            <v>0</v>
          </cell>
          <cell r="BX14">
            <v>0</v>
          </cell>
          <cell r="BY14">
            <v>0</v>
          </cell>
          <cell r="BZ14">
            <v>0</v>
          </cell>
          <cell r="CA14">
            <v>0</v>
          </cell>
          <cell r="CB14">
            <v>0</v>
          </cell>
          <cell r="CC14">
            <v>0</v>
          </cell>
          <cell r="CD14">
            <v>0</v>
          </cell>
          <cell r="CE14">
            <v>0</v>
          </cell>
          <cell r="CF14">
            <v>0</v>
          </cell>
          <cell r="CG14">
            <v>0</v>
          </cell>
          <cell r="CH14">
            <v>0</v>
          </cell>
          <cell r="CI14">
            <v>0</v>
          </cell>
          <cell r="CJ14">
            <v>0</v>
          </cell>
          <cell r="CK14">
            <v>0</v>
          </cell>
          <cell r="CL14">
            <v>0</v>
          </cell>
          <cell r="CM14">
            <v>0</v>
          </cell>
          <cell r="CN14">
            <v>0</v>
          </cell>
          <cell r="CO14">
            <v>0</v>
          </cell>
          <cell r="CP14">
            <v>0</v>
          </cell>
          <cell r="CQ14">
            <v>0</v>
          </cell>
          <cell r="CR14">
            <v>0</v>
          </cell>
          <cell r="CS14">
            <v>0</v>
          </cell>
          <cell r="CT14">
            <v>0</v>
          </cell>
          <cell r="CU14">
            <v>0</v>
          </cell>
          <cell r="CV14">
            <v>0</v>
          </cell>
          <cell r="CW14">
            <v>0</v>
          </cell>
          <cell r="CX14">
            <v>0</v>
          </cell>
          <cell r="CY14">
            <v>0</v>
          </cell>
          <cell r="CZ14">
            <v>0</v>
          </cell>
          <cell r="DA14">
            <v>0</v>
          </cell>
          <cell r="DB14">
            <v>0</v>
          </cell>
          <cell r="DC14">
            <v>0</v>
          </cell>
          <cell r="DD14">
            <v>0</v>
          </cell>
          <cell r="DE14">
            <v>0</v>
          </cell>
          <cell r="DF14">
            <v>0</v>
          </cell>
          <cell r="DG14">
            <v>0</v>
          </cell>
          <cell r="DH14">
            <v>0</v>
          </cell>
          <cell r="DI14">
            <v>0</v>
          </cell>
          <cell r="DJ14">
            <v>0</v>
          </cell>
          <cell r="DK14">
            <v>0</v>
          </cell>
          <cell r="DL14">
            <v>0</v>
          </cell>
          <cell r="DM14">
            <v>0</v>
          </cell>
          <cell r="DN14">
            <v>0</v>
          </cell>
          <cell r="DO14">
            <v>0</v>
          </cell>
          <cell r="DP14">
            <v>0</v>
          </cell>
          <cell r="DQ14">
            <v>0</v>
          </cell>
          <cell r="DR14">
            <v>0</v>
          </cell>
          <cell r="DS14">
            <v>0</v>
          </cell>
          <cell r="DT14">
            <v>0</v>
          </cell>
          <cell r="DU14">
            <v>0</v>
          </cell>
          <cell r="DV14">
            <v>0</v>
          </cell>
          <cell r="DW14">
            <v>0</v>
          </cell>
          <cell r="DX14">
            <v>0</v>
          </cell>
          <cell r="DY14">
            <v>0</v>
          </cell>
          <cell r="DZ14">
            <v>0</v>
          </cell>
          <cell r="EA14">
            <v>0</v>
          </cell>
          <cell r="EB14">
            <v>0</v>
          </cell>
          <cell r="EC14">
            <v>0</v>
          </cell>
          <cell r="ED14">
            <v>0</v>
          </cell>
          <cell r="EE14">
            <v>0</v>
          </cell>
          <cell r="EF14">
            <v>0</v>
          </cell>
          <cell r="EG14">
            <v>0</v>
          </cell>
          <cell r="EH14">
            <v>0</v>
          </cell>
          <cell r="EI14">
            <v>0</v>
          </cell>
          <cell r="EJ14">
            <v>0</v>
          </cell>
          <cell r="EK14">
            <v>0</v>
          </cell>
          <cell r="EL14">
            <v>0</v>
          </cell>
          <cell r="EM14">
            <v>0</v>
          </cell>
          <cell r="EN14">
            <v>0</v>
          </cell>
          <cell r="EO14">
            <v>0</v>
          </cell>
          <cell r="EP14">
            <v>0</v>
          </cell>
          <cell r="EQ14">
            <v>0</v>
          </cell>
          <cell r="ER14">
            <v>0</v>
          </cell>
          <cell r="ES14">
            <v>0</v>
          </cell>
          <cell r="ET14">
            <v>0</v>
          </cell>
          <cell r="EU14">
            <v>0</v>
          </cell>
          <cell r="EV14">
            <v>0</v>
          </cell>
          <cell r="EW14">
            <v>0</v>
          </cell>
          <cell r="EX14">
            <v>0</v>
          </cell>
          <cell r="EY14">
            <v>0</v>
          </cell>
          <cell r="EZ14">
            <v>0</v>
          </cell>
          <cell r="FA14">
            <v>0</v>
          </cell>
          <cell r="FB14">
            <v>0</v>
          </cell>
          <cell r="FC14">
            <v>0</v>
          </cell>
          <cell r="FD14">
            <v>0</v>
          </cell>
          <cell r="FE14">
            <v>0</v>
          </cell>
          <cell r="FF14">
            <v>0</v>
          </cell>
          <cell r="FG14">
            <v>0</v>
          </cell>
          <cell r="FH14">
            <v>0</v>
          </cell>
          <cell r="FI14">
            <v>0</v>
          </cell>
          <cell r="FJ14">
            <v>0</v>
          </cell>
          <cell r="FK14">
            <v>0</v>
          </cell>
          <cell r="FL14">
            <v>0</v>
          </cell>
          <cell r="FM14">
            <v>0</v>
          </cell>
          <cell r="FN14">
            <v>0</v>
          </cell>
          <cell r="FO14">
            <v>0</v>
          </cell>
          <cell r="FP14">
            <v>0</v>
          </cell>
          <cell r="FQ14">
            <v>0</v>
          </cell>
          <cell r="FR14">
            <v>0</v>
          </cell>
          <cell r="FS14">
            <v>0</v>
          </cell>
          <cell r="FT14">
            <v>0</v>
          </cell>
          <cell r="FU14">
            <v>0</v>
          </cell>
          <cell r="FV14">
            <v>0</v>
          </cell>
          <cell r="FW14">
            <v>0</v>
          </cell>
          <cell r="FX14">
            <v>0</v>
          </cell>
          <cell r="FY14">
            <v>0</v>
          </cell>
          <cell r="FZ14">
            <v>0</v>
          </cell>
          <cell r="GA14">
            <v>0</v>
          </cell>
          <cell r="GB14">
            <v>0</v>
          </cell>
          <cell r="GC14">
            <v>0</v>
          </cell>
          <cell r="GD14">
            <v>0</v>
          </cell>
          <cell r="GE14">
            <v>0</v>
          </cell>
          <cell r="GF14">
            <v>0</v>
          </cell>
          <cell r="GG14">
            <v>0</v>
          </cell>
          <cell r="GH14">
            <v>0</v>
          </cell>
          <cell r="GI14">
            <v>0</v>
          </cell>
          <cell r="GJ14">
            <v>0</v>
          </cell>
          <cell r="GK14">
            <v>0</v>
          </cell>
          <cell r="GL14">
            <v>0</v>
          </cell>
          <cell r="GM14">
            <v>0</v>
          </cell>
          <cell r="GN14">
            <v>0</v>
          </cell>
          <cell r="GO14">
            <v>0</v>
          </cell>
          <cell r="GP14">
            <v>0</v>
          </cell>
          <cell r="GQ14">
            <v>0</v>
          </cell>
          <cell r="GR14">
            <v>0</v>
          </cell>
          <cell r="GS14">
            <v>0</v>
          </cell>
          <cell r="GT14">
            <v>0</v>
          </cell>
          <cell r="GU14">
            <v>0</v>
          </cell>
          <cell r="GV14">
            <v>0</v>
          </cell>
          <cell r="GW14">
            <v>0</v>
          </cell>
          <cell r="GX14">
            <v>0</v>
          </cell>
          <cell r="GY14">
            <v>0</v>
          </cell>
          <cell r="GZ14">
            <v>0</v>
          </cell>
          <cell r="HA14">
            <v>0</v>
          </cell>
          <cell r="HB14">
            <v>0</v>
          </cell>
          <cell r="HC14">
            <v>0</v>
          </cell>
          <cell r="HD14">
            <v>0</v>
          </cell>
          <cell r="HE14">
            <v>0</v>
          </cell>
          <cell r="HF14">
            <v>0</v>
          </cell>
          <cell r="HG14">
            <v>0</v>
          </cell>
          <cell r="HH14">
            <v>0</v>
          </cell>
          <cell r="HI14">
            <v>0</v>
          </cell>
          <cell r="HJ14">
            <v>0</v>
          </cell>
          <cell r="HK14">
            <v>0</v>
          </cell>
          <cell r="HL14">
            <v>0</v>
          </cell>
          <cell r="HM14">
            <v>0</v>
          </cell>
          <cell r="HN14">
            <v>0</v>
          </cell>
          <cell r="HO14">
            <v>0</v>
          </cell>
          <cell r="HP14">
            <v>0</v>
          </cell>
          <cell r="HQ14">
            <v>0</v>
          </cell>
          <cell r="HR14">
            <v>0</v>
          </cell>
          <cell r="HS14">
            <v>0</v>
          </cell>
          <cell r="HT14">
            <v>0</v>
          </cell>
          <cell r="HU14">
            <v>0</v>
          </cell>
          <cell r="HV14">
            <v>0</v>
          </cell>
          <cell r="HW14">
            <v>0</v>
          </cell>
          <cell r="HX14">
            <v>0</v>
          </cell>
          <cell r="HY14">
            <v>0</v>
          </cell>
          <cell r="HZ14">
            <v>0</v>
          </cell>
          <cell r="IA14">
            <v>0</v>
          </cell>
          <cell r="IB14">
            <v>0</v>
          </cell>
          <cell r="IC14">
            <v>0</v>
          </cell>
          <cell r="ID14">
            <v>0</v>
          </cell>
          <cell r="IE14">
            <v>0</v>
          </cell>
          <cell r="IF14">
            <v>0</v>
          </cell>
          <cell r="IG14">
            <v>0</v>
          </cell>
          <cell r="IH14">
            <v>0</v>
          </cell>
          <cell r="II14">
            <v>0</v>
          </cell>
          <cell r="IJ14">
            <v>0</v>
          </cell>
          <cell r="IK14">
            <v>0</v>
          </cell>
          <cell r="IL14">
            <v>0</v>
          </cell>
          <cell r="IM14">
            <v>0</v>
          </cell>
          <cell r="IN14">
            <v>0</v>
          </cell>
          <cell r="IO14">
            <v>0</v>
          </cell>
          <cell r="IP14">
            <v>0</v>
          </cell>
          <cell r="IQ14">
            <v>0</v>
          </cell>
        </row>
        <row r="15">
          <cell r="B15">
            <v>0</v>
          </cell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Q15">
            <v>0</v>
          </cell>
          <cell r="AR15">
            <v>0</v>
          </cell>
          <cell r="AS15">
            <v>0</v>
          </cell>
          <cell r="AT15">
            <v>0</v>
          </cell>
          <cell r="AU15">
            <v>0</v>
          </cell>
          <cell r="AV15">
            <v>0</v>
          </cell>
          <cell r="AW15">
            <v>0</v>
          </cell>
          <cell r="AX15">
            <v>0</v>
          </cell>
          <cell r="AY15">
            <v>0</v>
          </cell>
          <cell r="AZ15">
            <v>0</v>
          </cell>
          <cell r="BA15">
            <v>0</v>
          </cell>
          <cell r="BB15">
            <v>0</v>
          </cell>
          <cell r="BC15">
            <v>0</v>
          </cell>
          <cell r="BD15">
            <v>0</v>
          </cell>
          <cell r="BE15">
            <v>0</v>
          </cell>
          <cell r="BF15">
            <v>0</v>
          </cell>
          <cell r="BG15">
            <v>0</v>
          </cell>
          <cell r="BH15">
            <v>0</v>
          </cell>
          <cell r="BI15">
            <v>0</v>
          </cell>
          <cell r="BJ15">
            <v>0</v>
          </cell>
          <cell r="BK15">
            <v>0</v>
          </cell>
          <cell r="BL15">
            <v>0</v>
          </cell>
          <cell r="BM15">
            <v>0</v>
          </cell>
          <cell r="BN15">
            <v>0</v>
          </cell>
          <cell r="BO15">
            <v>0</v>
          </cell>
          <cell r="BP15">
            <v>0</v>
          </cell>
          <cell r="BQ15">
            <v>0</v>
          </cell>
          <cell r="BR15">
            <v>0</v>
          </cell>
          <cell r="BS15">
            <v>0</v>
          </cell>
          <cell r="BT15">
            <v>0</v>
          </cell>
          <cell r="BU15">
            <v>0</v>
          </cell>
          <cell r="BV15">
            <v>0</v>
          </cell>
          <cell r="BW15">
            <v>0</v>
          </cell>
          <cell r="BX15">
            <v>0</v>
          </cell>
          <cell r="BY15">
            <v>0</v>
          </cell>
          <cell r="BZ15">
            <v>0</v>
          </cell>
          <cell r="CA15">
            <v>0</v>
          </cell>
          <cell r="CB15">
            <v>0</v>
          </cell>
          <cell r="CC15">
            <v>0</v>
          </cell>
          <cell r="CD15">
            <v>0</v>
          </cell>
          <cell r="CE15">
            <v>0</v>
          </cell>
          <cell r="CF15">
            <v>0</v>
          </cell>
          <cell r="CG15">
            <v>0</v>
          </cell>
          <cell r="CH15">
            <v>0</v>
          </cell>
          <cell r="CI15">
            <v>0</v>
          </cell>
          <cell r="CJ15">
            <v>0</v>
          </cell>
          <cell r="CK15">
            <v>0</v>
          </cell>
          <cell r="CL15">
            <v>0</v>
          </cell>
          <cell r="CM15">
            <v>0</v>
          </cell>
          <cell r="CN15">
            <v>0</v>
          </cell>
          <cell r="CO15">
            <v>0</v>
          </cell>
          <cell r="CP15">
            <v>0</v>
          </cell>
          <cell r="CQ15">
            <v>0</v>
          </cell>
          <cell r="CR15">
            <v>0</v>
          </cell>
          <cell r="CS15">
            <v>0</v>
          </cell>
          <cell r="CT15">
            <v>0</v>
          </cell>
          <cell r="CU15">
            <v>0</v>
          </cell>
          <cell r="CV15">
            <v>0</v>
          </cell>
          <cell r="CW15">
            <v>0</v>
          </cell>
          <cell r="CX15">
            <v>0</v>
          </cell>
          <cell r="CY15">
            <v>0</v>
          </cell>
          <cell r="CZ15">
            <v>0</v>
          </cell>
          <cell r="DA15">
            <v>0</v>
          </cell>
          <cell r="DB15">
            <v>0</v>
          </cell>
          <cell r="DC15">
            <v>0</v>
          </cell>
          <cell r="DD15">
            <v>0</v>
          </cell>
          <cell r="DE15">
            <v>0</v>
          </cell>
          <cell r="DF15">
            <v>0</v>
          </cell>
          <cell r="DG15">
            <v>0</v>
          </cell>
          <cell r="DH15">
            <v>0</v>
          </cell>
          <cell r="DI15">
            <v>0</v>
          </cell>
          <cell r="DJ15">
            <v>0</v>
          </cell>
          <cell r="DK15">
            <v>0</v>
          </cell>
          <cell r="DL15">
            <v>0</v>
          </cell>
          <cell r="DM15">
            <v>0</v>
          </cell>
          <cell r="DN15">
            <v>0</v>
          </cell>
          <cell r="DO15">
            <v>0</v>
          </cell>
          <cell r="DP15">
            <v>0</v>
          </cell>
          <cell r="DQ15">
            <v>0</v>
          </cell>
          <cell r="DR15">
            <v>0</v>
          </cell>
          <cell r="DS15">
            <v>0</v>
          </cell>
          <cell r="DT15">
            <v>0</v>
          </cell>
          <cell r="DU15">
            <v>0</v>
          </cell>
          <cell r="DV15">
            <v>0</v>
          </cell>
          <cell r="DW15">
            <v>0</v>
          </cell>
          <cell r="DX15">
            <v>0</v>
          </cell>
          <cell r="DY15">
            <v>0</v>
          </cell>
          <cell r="DZ15">
            <v>0</v>
          </cell>
          <cell r="EA15">
            <v>0</v>
          </cell>
          <cell r="EB15">
            <v>0</v>
          </cell>
          <cell r="EC15">
            <v>0</v>
          </cell>
          <cell r="ED15">
            <v>0</v>
          </cell>
          <cell r="EE15">
            <v>0</v>
          </cell>
          <cell r="EF15">
            <v>0</v>
          </cell>
          <cell r="EG15">
            <v>0</v>
          </cell>
          <cell r="EH15">
            <v>0</v>
          </cell>
          <cell r="EI15">
            <v>0</v>
          </cell>
          <cell r="EJ15">
            <v>0</v>
          </cell>
          <cell r="EK15">
            <v>0</v>
          </cell>
          <cell r="EL15">
            <v>0</v>
          </cell>
          <cell r="EM15">
            <v>0</v>
          </cell>
          <cell r="EN15">
            <v>0</v>
          </cell>
          <cell r="EO15">
            <v>0</v>
          </cell>
          <cell r="EP15">
            <v>0</v>
          </cell>
          <cell r="EQ15">
            <v>0</v>
          </cell>
          <cell r="ER15">
            <v>0</v>
          </cell>
          <cell r="ES15">
            <v>0</v>
          </cell>
          <cell r="ET15">
            <v>0</v>
          </cell>
          <cell r="EU15">
            <v>0</v>
          </cell>
          <cell r="EV15">
            <v>0</v>
          </cell>
          <cell r="EW15">
            <v>0</v>
          </cell>
          <cell r="EX15">
            <v>0</v>
          </cell>
          <cell r="EY15">
            <v>0</v>
          </cell>
          <cell r="EZ15">
            <v>0</v>
          </cell>
          <cell r="FA15">
            <v>0</v>
          </cell>
          <cell r="FB15">
            <v>0</v>
          </cell>
          <cell r="FC15">
            <v>0</v>
          </cell>
          <cell r="FD15">
            <v>0</v>
          </cell>
          <cell r="FE15">
            <v>0</v>
          </cell>
          <cell r="FF15">
            <v>0</v>
          </cell>
          <cell r="FG15">
            <v>0</v>
          </cell>
          <cell r="FH15">
            <v>0</v>
          </cell>
          <cell r="FI15">
            <v>0</v>
          </cell>
          <cell r="FJ15">
            <v>0</v>
          </cell>
          <cell r="FK15">
            <v>0</v>
          </cell>
          <cell r="FL15">
            <v>0</v>
          </cell>
          <cell r="FM15">
            <v>0</v>
          </cell>
          <cell r="FN15">
            <v>0</v>
          </cell>
          <cell r="FO15">
            <v>0</v>
          </cell>
          <cell r="FP15">
            <v>0</v>
          </cell>
          <cell r="FQ15">
            <v>0</v>
          </cell>
          <cell r="FR15">
            <v>0</v>
          </cell>
          <cell r="FS15">
            <v>0</v>
          </cell>
          <cell r="FT15">
            <v>0</v>
          </cell>
          <cell r="FU15">
            <v>0</v>
          </cell>
          <cell r="FV15">
            <v>0</v>
          </cell>
          <cell r="FW15">
            <v>0</v>
          </cell>
          <cell r="FX15">
            <v>0</v>
          </cell>
          <cell r="FY15">
            <v>0</v>
          </cell>
          <cell r="FZ15">
            <v>0</v>
          </cell>
          <cell r="GA15">
            <v>0</v>
          </cell>
          <cell r="GB15">
            <v>0</v>
          </cell>
          <cell r="GC15">
            <v>0</v>
          </cell>
          <cell r="GD15">
            <v>0</v>
          </cell>
          <cell r="GE15">
            <v>0</v>
          </cell>
          <cell r="GF15">
            <v>0</v>
          </cell>
          <cell r="GG15">
            <v>0</v>
          </cell>
          <cell r="GH15">
            <v>0</v>
          </cell>
          <cell r="GI15">
            <v>0</v>
          </cell>
          <cell r="GJ15">
            <v>0</v>
          </cell>
          <cell r="GK15">
            <v>0</v>
          </cell>
          <cell r="GL15">
            <v>0</v>
          </cell>
          <cell r="GM15">
            <v>0</v>
          </cell>
          <cell r="GN15">
            <v>0</v>
          </cell>
          <cell r="GO15">
            <v>0</v>
          </cell>
          <cell r="GP15">
            <v>0</v>
          </cell>
          <cell r="GQ15">
            <v>0</v>
          </cell>
          <cell r="GR15">
            <v>0</v>
          </cell>
          <cell r="GS15">
            <v>0</v>
          </cell>
          <cell r="GT15">
            <v>0</v>
          </cell>
          <cell r="GU15">
            <v>0</v>
          </cell>
          <cell r="GV15">
            <v>0</v>
          </cell>
          <cell r="GW15">
            <v>0</v>
          </cell>
          <cell r="GX15">
            <v>0</v>
          </cell>
          <cell r="GY15">
            <v>0</v>
          </cell>
          <cell r="GZ15">
            <v>0</v>
          </cell>
          <cell r="HA15">
            <v>0</v>
          </cell>
          <cell r="HB15">
            <v>0</v>
          </cell>
          <cell r="HC15">
            <v>0</v>
          </cell>
          <cell r="HD15">
            <v>0</v>
          </cell>
          <cell r="HE15">
            <v>0</v>
          </cell>
          <cell r="HF15">
            <v>0</v>
          </cell>
          <cell r="HG15">
            <v>0</v>
          </cell>
          <cell r="HH15">
            <v>0</v>
          </cell>
          <cell r="HI15">
            <v>0</v>
          </cell>
          <cell r="HJ15">
            <v>0</v>
          </cell>
          <cell r="HK15">
            <v>0</v>
          </cell>
          <cell r="HL15">
            <v>0</v>
          </cell>
          <cell r="HM15">
            <v>0</v>
          </cell>
          <cell r="HN15">
            <v>0</v>
          </cell>
          <cell r="HO15">
            <v>0</v>
          </cell>
          <cell r="HP15">
            <v>0</v>
          </cell>
          <cell r="HQ15">
            <v>0</v>
          </cell>
          <cell r="HR15">
            <v>0</v>
          </cell>
          <cell r="HS15">
            <v>0</v>
          </cell>
          <cell r="HT15">
            <v>0</v>
          </cell>
          <cell r="HU15">
            <v>0</v>
          </cell>
          <cell r="HV15">
            <v>0</v>
          </cell>
          <cell r="HW15">
            <v>0</v>
          </cell>
          <cell r="HX15">
            <v>0</v>
          </cell>
          <cell r="HY15">
            <v>0</v>
          </cell>
          <cell r="HZ15">
            <v>0</v>
          </cell>
          <cell r="IA15">
            <v>0</v>
          </cell>
          <cell r="IB15">
            <v>0</v>
          </cell>
          <cell r="IC15">
            <v>0</v>
          </cell>
          <cell r="ID15">
            <v>0</v>
          </cell>
          <cell r="IE15">
            <v>0</v>
          </cell>
          <cell r="IF15">
            <v>0</v>
          </cell>
          <cell r="IG15">
            <v>0</v>
          </cell>
          <cell r="IH15">
            <v>0</v>
          </cell>
          <cell r="II15">
            <v>0</v>
          </cell>
          <cell r="IJ15">
            <v>0</v>
          </cell>
          <cell r="IK15">
            <v>0</v>
          </cell>
          <cell r="IL15">
            <v>0</v>
          </cell>
          <cell r="IM15">
            <v>0</v>
          </cell>
          <cell r="IN15">
            <v>0</v>
          </cell>
          <cell r="IO15">
            <v>0</v>
          </cell>
          <cell r="IP15">
            <v>0</v>
          </cell>
          <cell r="IQ15">
            <v>0</v>
          </cell>
        </row>
        <row r="16">
          <cell r="B16">
            <v>0</v>
          </cell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0</v>
          </cell>
          <cell r="AJ16">
            <v>0</v>
          </cell>
          <cell r="AK16">
            <v>0</v>
          </cell>
          <cell r="AL16">
            <v>0</v>
          </cell>
          <cell r="AM16">
            <v>0</v>
          </cell>
          <cell r="AN16">
            <v>0</v>
          </cell>
          <cell r="AO16">
            <v>0</v>
          </cell>
          <cell r="AP16">
            <v>0</v>
          </cell>
          <cell r="AQ16">
            <v>0</v>
          </cell>
          <cell r="AR16">
            <v>0</v>
          </cell>
          <cell r="AS16">
            <v>0</v>
          </cell>
          <cell r="AT16">
            <v>0</v>
          </cell>
          <cell r="AU16">
            <v>0</v>
          </cell>
          <cell r="AV16">
            <v>0</v>
          </cell>
          <cell r="AW16">
            <v>0</v>
          </cell>
          <cell r="AX16">
            <v>0</v>
          </cell>
          <cell r="AY16">
            <v>0</v>
          </cell>
          <cell r="AZ16">
            <v>0</v>
          </cell>
          <cell r="BA16">
            <v>0</v>
          </cell>
          <cell r="BB16">
            <v>0</v>
          </cell>
          <cell r="BC16">
            <v>0</v>
          </cell>
          <cell r="BD16">
            <v>0</v>
          </cell>
          <cell r="BE16">
            <v>0</v>
          </cell>
          <cell r="BF16">
            <v>0</v>
          </cell>
          <cell r="BG16">
            <v>0</v>
          </cell>
          <cell r="BH16">
            <v>0</v>
          </cell>
          <cell r="BI16">
            <v>0</v>
          </cell>
          <cell r="BJ16">
            <v>0</v>
          </cell>
          <cell r="BK16">
            <v>0</v>
          </cell>
          <cell r="BL16">
            <v>0</v>
          </cell>
          <cell r="BM16">
            <v>0</v>
          </cell>
          <cell r="BN16">
            <v>0</v>
          </cell>
          <cell r="BO16">
            <v>0</v>
          </cell>
          <cell r="BP16">
            <v>0</v>
          </cell>
          <cell r="BQ16">
            <v>0</v>
          </cell>
          <cell r="BR16">
            <v>0</v>
          </cell>
          <cell r="BS16">
            <v>0</v>
          </cell>
          <cell r="BT16">
            <v>0</v>
          </cell>
          <cell r="BU16">
            <v>0</v>
          </cell>
          <cell r="BV16">
            <v>0</v>
          </cell>
          <cell r="BW16">
            <v>0</v>
          </cell>
          <cell r="BX16">
            <v>0</v>
          </cell>
          <cell r="BY16">
            <v>0</v>
          </cell>
          <cell r="BZ16">
            <v>0</v>
          </cell>
          <cell r="CA16">
            <v>0</v>
          </cell>
          <cell r="CB16">
            <v>0</v>
          </cell>
          <cell r="CC16">
            <v>0</v>
          </cell>
          <cell r="CD16">
            <v>0</v>
          </cell>
          <cell r="CE16">
            <v>0</v>
          </cell>
          <cell r="CF16">
            <v>0</v>
          </cell>
          <cell r="CG16">
            <v>0</v>
          </cell>
          <cell r="CH16">
            <v>0</v>
          </cell>
          <cell r="CI16">
            <v>0</v>
          </cell>
          <cell r="CJ16">
            <v>0</v>
          </cell>
          <cell r="CK16">
            <v>0</v>
          </cell>
          <cell r="CL16">
            <v>0</v>
          </cell>
          <cell r="CM16">
            <v>0</v>
          </cell>
          <cell r="CN16">
            <v>0</v>
          </cell>
          <cell r="CO16">
            <v>0</v>
          </cell>
          <cell r="CP16">
            <v>0</v>
          </cell>
          <cell r="CQ16">
            <v>0</v>
          </cell>
          <cell r="CR16">
            <v>0</v>
          </cell>
          <cell r="CS16">
            <v>0</v>
          </cell>
          <cell r="CT16">
            <v>0</v>
          </cell>
          <cell r="CU16">
            <v>0</v>
          </cell>
          <cell r="CV16">
            <v>0</v>
          </cell>
          <cell r="CW16">
            <v>0</v>
          </cell>
          <cell r="CX16">
            <v>0</v>
          </cell>
          <cell r="CY16">
            <v>0</v>
          </cell>
          <cell r="CZ16">
            <v>0</v>
          </cell>
          <cell r="DA16">
            <v>0</v>
          </cell>
          <cell r="DB16">
            <v>0</v>
          </cell>
          <cell r="DC16">
            <v>0</v>
          </cell>
          <cell r="DD16">
            <v>0</v>
          </cell>
          <cell r="DE16">
            <v>0</v>
          </cell>
          <cell r="DF16">
            <v>0</v>
          </cell>
          <cell r="DG16">
            <v>0</v>
          </cell>
          <cell r="DH16">
            <v>0</v>
          </cell>
          <cell r="DI16">
            <v>0</v>
          </cell>
          <cell r="DJ16">
            <v>0</v>
          </cell>
          <cell r="DK16">
            <v>0</v>
          </cell>
          <cell r="DL16">
            <v>0</v>
          </cell>
          <cell r="DM16">
            <v>0</v>
          </cell>
          <cell r="DN16">
            <v>0</v>
          </cell>
          <cell r="DO16">
            <v>0</v>
          </cell>
          <cell r="DP16">
            <v>0</v>
          </cell>
          <cell r="DQ16">
            <v>0</v>
          </cell>
          <cell r="DR16">
            <v>0</v>
          </cell>
          <cell r="DS16">
            <v>0</v>
          </cell>
          <cell r="DT16">
            <v>0</v>
          </cell>
          <cell r="DU16">
            <v>0</v>
          </cell>
          <cell r="DV16">
            <v>0</v>
          </cell>
          <cell r="DW16">
            <v>0</v>
          </cell>
          <cell r="DX16">
            <v>0</v>
          </cell>
          <cell r="DY16">
            <v>0</v>
          </cell>
          <cell r="DZ16">
            <v>0</v>
          </cell>
          <cell r="EA16">
            <v>0</v>
          </cell>
          <cell r="EB16">
            <v>0</v>
          </cell>
          <cell r="EC16">
            <v>0</v>
          </cell>
          <cell r="ED16">
            <v>0</v>
          </cell>
          <cell r="EE16">
            <v>0</v>
          </cell>
          <cell r="EF16">
            <v>0</v>
          </cell>
          <cell r="EG16">
            <v>0</v>
          </cell>
          <cell r="EH16">
            <v>0</v>
          </cell>
          <cell r="EI16">
            <v>0</v>
          </cell>
          <cell r="EJ16">
            <v>0</v>
          </cell>
          <cell r="EK16">
            <v>0</v>
          </cell>
          <cell r="EL16">
            <v>0</v>
          </cell>
          <cell r="EM16">
            <v>0</v>
          </cell>
          <cell r="EN16">
            <v>0</v>
          </cell>
          <cell r="EO16">
            <v>0</v>
          </cell>
          <cell r="EP16">
            <v>0</v>
          </cell>
          <cell r="EQ16">
            <v>0</v>
          </cell>
          <cell r="ER16">
            <v>0</v>
          </cell>
          <cell r="ES16">
            <v>0</v>
          </cell>
          <cell r="ET16">
            <v>0</v>
          </cell>
          <cell r="EU16">
            <v>0</v>
          </cell>
          <cell r="EV16">
            <v>0</v>
          </cell>
          <cell r="EW16">
            <v>0</v>
          </cell>
          <cell r="EX16">
            <v>0</v>
          </cell>
          <cell r="EY16">
            <v>0</v>
          </cell>
          <cell r="EZ16">
            <v>0</v>
          </cell>
          <cell r="FA16">
            <v>0</v>
          </cell>
          <cell r="FB16">
            <v>0</v>
          </cell>
          <cell r="FC16">
            <v>0</v>
          </cell>
          <cell r="FD16">
            <v>0</v>
          </cell>
          <cell r="FE16">
            <v>0</v>
          </cell>
          <cell r="FF16">
            <v>0</v>
          </cell>
          <cell r="FG16">
            <v>0</v>
          </cell>
          <cell r="FH16">
            <v>0</v>
          </cell>
          <cell r="FI16">
            <v>0</v>
          </cell>
          <cell r="FJ16">
            <v>0</v>
          </cell>
          <cell r="FK16">
            <v>0</v>
          </cell>
          <cell r="FL16">
            <v>0</v>
          </cell>
          <cell r="FM16">
            <v>0</v>
          </cell>
          <cell r="FN16">
            <v>0</v>
          </cell>
          <cell r="FO16">
            <v>0</v>
          </cell>
          <cell r="FP16">
            <v>0</v>
          </cell>
          <cell r="FQ16">
            <v>0</v>
          </cell>
          <cell r="FR16">
            <v>0</v>
          </cell>
          <cell r="FS16">
            <v>0</v>
          </cell>
          <cell r="FT16">
            <v>0</v>
          </cell>
          <cell r="FU16">
            <v>0</v>
          </cell>
          <cell r="FV16">
            <v>0</v>
          </cell>
          <cell r="FW16">
            <v>0</v>
          </cell>
          <cell r="FX16">
            <v>0</v>
          </cell>
          <cell r="FY16">
            <v>0</v>
          </cell>
          <cell r="FZ16">
            <v>0</v>
          </cell>
          <cell r="GA16">
            <v>0</v>
          </cell>
          <cell r="GB16">
            <v>0</v>
          </cell>
          <cell r="GC16">
            <v>0</v>
          </cell>
          <cell r="GD16">
            <v>0</v>
          </cell>
          <cell r="GE16">
            <v>0</v>
          </cell>
          <cell r="GF16">
            <v>0</v>
          </cell>
          <cell r="GG16">
            <v>0</v>
          </cell>
          <cell r="GH16">
            <v>0</v>
          </cell>
          <cell r="GI16">
            <v>0</v>
          </cell>
          <cell r="GJ16">
            <v>0</v>
          </cell>
          <cell r="GK16">
            <v>0</v>
          </cell>
          <cell r="GL16">
            <v>0</v>
          </cell>
          <cell r="GM16">
            <v>0</v>
          </cell>
          <cell r="GN16">
            <v>0</v>
          </cell>
          <cell r="GO16">
            <v>0</v>
          </cell>
          <cell r="GP16">
            <v>0</v>
          </cell>
          <cell r="GQ16">
            <v>0</v>
          </cell>
          <cell r="GR16">
            <v>0</v>
          </cell>
          <cell r="GS16">
            <v>0</v>
          </cell>
          <cell r="GT16">
            <v>0</v>
          </cell>
          <cell r="GU16">
            <v>0</v>
          </cell>
          <cell r="GV16">
            <v>0</v>
          </cell>
          <cell r="GW16">
            <v>0</v>
          </cell>
          <cell r="GX16">
            <v>0</v>
          </cell>
          <cell r="GY16">
            <v>0</v>
          </cell>
          <cell r="GZ16">
            <v>0</v>
          </cell>
          <cell r="HA16">
            <v>0</v>
          </cell>
          <cell r="HB16">
            <v>0</v>
          </cell>
          <cell r="HC16">
            <v>0</v>
          </cell>
          <cell r="HD16">
            <v>0</v>
          </cell>
          <cell r="HE16">
            <v>0</v>
          </cell>
          <cell r="HF16">
            <v>0</v>
          </cell>
          <cell r="HG16">
            <v>0</v>
          </cell>
          <cell r="HH16">
            <v>0</v>
          </cell>
          <cell r="HI16">
            <v>0</v>
          </cell>
          <cell r="HJ16">
            <v>0</v>
          </cell>
          <cell r="HK16">
            <v>0</v>
          </cell>
          <cell r="HL16">
            <v>0</v>
          </cell>
          <cell r="HM16">
            <v>0</v>
          </cell>
          <cell r="HN16">
            <v>0</v>
          </cell>
          <cell r="HO16">
            <v>0</v>
          </cell>
          <cell r="HP16">
            <v>0</v>
          </cell>
          <cell r="HQ16">
            <v>0</v>
          </cell>
          <cell r="HR16">
            <v>0</v>
          </cell>
          <cell r="HS16">
            <v>0</v>
          </cell>
          <cell r="HT16">
            <v>0</v>
          </cell>
          <cell r="HU16">
            <v>0</v>
          </cell>
          <cell r="HV16">
            <v>0</v>
          </cell>
          <cell r="HW16">
            <v>0</v>
          </cell>
          <cell r="HX16">
            <v>0</v>
          </cell>
          <cell r="HY16">
            <v>0</v>
          </cell>
          <cell r="HZ16">
            <v>0</v>
          </cell>
          <cell r="IA16">
            <v>0</v>
          </cell>
          <cell r="IB16">
            <v>0</v>
          </cell>
          <cell r="IC16">
            <v>0</v>
          </cell>
          <cell r="ID16">
            <v>0</v>
          </cell>
          <cell r="IE16">
            <v>0</v>
          </cell>
          <cell r="IF16">
            <v>0</v>
          </cell>
          <cell r="IG16">
            <v>0</v>
          </cell>
          <cell r="IH16">
            <v>0</v>
          </cell>
          <cell r="II16">
            <v>0</v>
          </cell>
          <cell r="IJ16">
            <v>0</v>
          </cell>
          <cell r="IK16">
            <v>0</v>
          </cell>
          <cell r="IL16">
            <v>0</v>
          </cell>
          <cell r="IM16">
            <v>0</v>
          </cell>
          <cell r="IN16">
            <v>0</v>
          </cell>
          <cell r="IO16">
            <v>0</v>
          </cell>
          <cell r="IP16">
            <v>0</v>
          </cell>
          <cell r="IQ16">
            <v>0</v>
          </cell>
        </row>
        <row r="17">
          <cell r="B17">
            <v>0</v>
          </cell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0</v>
          </cell>
          <cell r="AJ17">
            <v>0</v>
          </cell>
          <cell r="AK17">
            <v>0</v>
          </cell>
          <cell r="AL17">
            <v>0</v>
          </cell>
          <cell r="AM17">
            <v>0</v>
          </cell>
          <cell r="AN17">
            <v>0</v>
          </cell>
          <cell r="AO17">
            <v>0</v>
          </cell>
          <cell r="AP17">
            <v>0</v>
          </cell>
          <cell r="AQ17">
            <v>0</v>
          </cell>
          <cell r="AR17">
            <v>0</v>
          </cell>
          <cell r="AS17">
            <v>0</v>
          </cell>
          <cell r="AT17">
            <v>0</v>
          </cell>
          <cell r="AU17">
            <v>0</v>
          </cell>
          <cell r="AV17">
            <v>0</v>
          </cell>
          <cell r="AW17">
            <v>0</v>
          </cell>
          <cell r="AX17">
            <v>0</v>
          </cell>
          <cell r="AY17">
            <v>0</v>
          </cell>
          <cell r="AZ17">
            <v>0</v>
          </cell>
          <cell r="BA17">
            <v>0</v>
          </cell>
          <cell r="BB17">
            <v>0</v>
          </cell>
          <cell r="BC17">
            <v>0</v>
          </cell>
          <cell r="BD17">
            <v>0</v>
          </cell>
          <cell r="BE17">
            <v>0</v>
          </cell>
          <cell r="BF17">
            <v>0</v>
          </cell>
          <cell r="BG17">
            <v>0</v>
          </cell>
          <cell r="BH17">
            <v>0</v>
          </cell>
          <cell r="BI17">
            <v>0</v>
          </cell>
          <cell r="BJ17">
            <v>0</v>
          </cell>
          <cell r="BK17">
            <v>0</v>
          </cell>
          <cell r="BL17">
            <v>0</v>
          </cell>
          <cell r="BM17">
            <v>0</v>
          </cell>
          <cell r="BN17">
            <v>0</v>
          </cell>
          <cell r="BO17">
            <v>0</v>
          </cell>
          <cell r="BP17">
            <v>0</v>
          </cell>
          <cell r="BQ17">
            <v>0</v>
          </cell>
          <cell r="BR17">
            <v>0</v>
          </cell>
          <cell r="BS17">
            <v>0</v>
          </cell>
          <cell r="BT17">
            <v>0</v>
          </cell>
          <cell r="BU17">
            <v>0</v>
          </cell>
          <cell r="BV17">
            <v>0</v>
          </cell>
          <cell r="BW17">
            <v>0</v>
          </cell>
          <cell r="BX17">
            <v>0</v>
          </cell>
          <cell r="BY17">
            <v>0</v>
          </cell>
          <cell r="BZ17">
            <v>0</v>
          </cell>
          <cell r="CA17">
            <v>0</v>
          </cell>
          <cell r="CB17">
            <v>0</v>
          </cell>
          <cell r="CC17">
            <v>0</v>
          </cell>
          <cell r="CD17">
            <v>0</v>
          </cell>
          <cell r="CE17">
            <v>0</v>
          </cell>
          <cell r="CF17">
            <v>0</v>
          </cell>
          <cell r="CG17">
            <v>0</v>
          </cell>
          <cell r="CH17">
            <v>0</v>
          </cell>
          <cell r="CI17">
            <v>0</v>
          </cell>
          <cell r="CJ17">
            <v>0</v>
          </cell>
          <cell r="CK17">
            <v>0</v>
          </cell>
          <cell r="CL17">
            <v>0</v>
          </cell>
          <cell r="CM17">
            <v>0</v>
          </cell>
          <cell r="CN17">
            <v>0</v>
          </cell>
          <cell r="CO17">
            <v>0</v>
          </cell>
          <cell r="CP17">
            <v>0</v>
          </cell>
          <cell r="CQ17">
            <v>0</v>
          </cell>
          <cell r="CR17">
            <v>0</v>
          </cell>
          <cell r="CS17">
            <v>0</v>
          </cell>
          <cell r="CT17">
            <v>0</v>
          </cell>
          <cell r="CU17">
            <v>0</v>
          </cell>
          <cell r="CV17">
            <v>0</v>
          </cell>
          <cell r="CW17">
            <v>0</v>
          </cell>
          <cell r="CX17">
            <v>0</v>
          </cell>
          <cell r="CY17">
            <v>0</v>
          </cell>
          <cell r="CZ17">
            <v>0</v>
          </cell>
          <cell r="DA17">
            <v>0</v>
          </cell>
          <cell r="DB17">
            <v>0</v>
          </cell>
          <cell r="DC17">
            <v>0</v>
          </cell>
          <cell r="DD17">
            <v>0</v>
          </cell>
          <cell r="DE17">
            <v>0</v>
          </cell>
          <cell r="DF17">
            <v>0</v>
          </cell>
          <cell r="DG17">
            <v>0</v>
          </cell>
          <cell r="DH17">
            <v>0</v>
          </cell>
          <cell r="DI17">
            <v>0</v>
          </cell>
          <cell r="DJ17">
            <v>0</v>
          </cell>
          <cell r="DK17">
            <v>0</v>
          </cell>
          <cell r="DL17">
            <v>0</v>
          </cell>
          <cell r="DM17">
            <v>0</v>
          </cell>
          <cell r="DN17">
            <v>0</v>
          </cell>
          <cell r="DO17">
            <v>0</v>
          </cell>
          <cell r="DP17">
            <v>0</v>
          </cell>
          <cell r="DQ17">
            <v>0</v>
          </cell>
          <cell r="DR17">
            <v>0</v>
          </cell>
          <cell r="DS17">
            <v>0</v>
          </cell>
          <cell r="DT17">
            <v>0</v>
          </cell>
          <cell r="DU17">
            <v>0</v>
          </cell>
          <cell r="DV17">
            <v>0</v>
          </cell>
          <cell r="DW17">
            <v>0</v>
          </cell>
          <cell r="DX17">
            <v>0</v>
          </cell>
          <cell r="DY17">
            <v>0</v>
          </cell>
          <cell r="DZ17">
            <v>0</v>
          </cell>
          <cell r="EA17">
            <v>0</v>
          </cell>
          <cell r="EB17">
            <v>0</v>
          </cell>
          <cell r="EC17">
            <v>0</v>
          </cell>
          <cell r="ED17">
            <v>0</v>
          </cell>
          <cell r="EE17">
            <v>0</v>
          </cell>
          <cell r="EF17">
            <v>0</v>
          </cell>
          <cell r="EG17">
            <v>0</v>
          </cell>
          <cell r="EH17">
            <v>0</v>
          </cell>
          <cell r="EI17">
            <v>0</v>
          </cell>
          <cell r="EJ17">
            <v>0</v>
          </cell>
          <cell r="EK17">
            <v>0</v>
          </cell>
          <cell r="EL17">
            <v>0</v>
          </cell>
          <cell r="EM17">
            <v>0</v>
          </cell>
          <cell r="EN17">
            <v>0</v>
          </cell>
          <cell r="EO17">
            <v>0</v>
          </cell>
          <cell r="EP17">
            <v>0</v>
          </cell>
          <cell r="EQ17">
            <v>0</v>
          </cell>
          <cell r="ER17">
            <v>0</v>
          </cell>
          <cell r="ES17">
            <v>0</v>
          </cell>
          <cell r="ET17">
            <v>0</v>
          </cell>
          <cell r="EU17">
            <v>0</v>
          </cell>
          <cell r="EV17">
            <v>0</v>
          </cell>
          <cell r="EW17">
            <v>0</v>
          </cell>
          <cell r="EX17">
            <v>0</v>
          </cell>
          <cell r="EY17">
            <v>0</v>
          </cell>
          <cell r="EZ17">
            <v>0</v>
          </cell>
          <cell r="FA17">
            <v>0</v>
          </cell>
          <cell r="FB17">
            <v>0</v>
          </cell>
          <cell r="FC17">
            <v>0</v>
          </cell>
          <cell r="FD17">
            <v>0</v>
          </cell>
          <cell r="FE17">
            <v>0</v>
          </cell>
          <cell r="FF17">
            <v>0</v>
          </cell>
          <cell r="FG17">
            <v>0</v>
          </cell>
          <cell r="FH17">
            <v>0</v>
          </cell>
          <cell r="FI17">
            <v>0</v>
          </cell>
          <cell r="FJ17">
            <v>0</v>
          </cell>
          <cell r="FK17">
            <v>0</v>
          </cell>
          <cell r="FL17">
            <v>0</v>
          </cell>
          <cell r="FM17">
            <v>0</v>
          </cell>
          <cell r="FN17">
            <v>0</v>
          </cell>
          <cell r="FO17">
            <v>0</v>
          </cell>
          <cell r="FP17">
            <v>0</v>
          </cell>
          <cell r="FQ17">
            <v>0</v>
          </cell>
          <cell r="FR17">
            <v>0</v>
          </cell>
          <cell r="FS17">
            <v>0</v>
          </cell>
          <cell r="FT17">
            <v>0</v>
          </cell>
          <cell r="FU17">
            <v>0</v>
          </cell>
          <cell r="FV17">
            <v>0</v>
          </cell>
          <cell r="FW17">
            <v>0</v>
          </cell>
          <cell r="FX17">
            <v>0</v>
          </cell>
          <cell r="FY17">
            <v>0</v>
          </cell>
          <cell r="FZ17">
            <v>0</v>
          </cell>
          <cell r="GA17">
            <v>0</v>
          </cell>
          <cell r="GB17">
            <v>0</v>
          </cell>
          <cell r="GC17">
            <v>0</v>
          </cell>
          <cell r="GD17">
            <v>0</v>
          </cell>
          <cell r="GE17">
            <v>0</v>
          </cell>
          <cell r="GF17">
            <v>0</v>
          </cell>
          <cell r="GG17">
            <v>0</v>
          </cell>
          <cell r="GH17">
            <v>0</v>
          </cell>
          <cell r="GI17">
            <v>0</v>
          </cell>
          <cell r="GJ17">
            <v>0</v>
          </cell>
          <cell r="GK17">
            <v>0</v>
          </cell>
          <cell r="GL17">
            <v>0</v>
          </cell>
          <cell r="GM17">
            <v>0</v>
          </cell>
          <cell r="GN17">
            <v>0</v>
          </cell>
          <cell r="GO17">
            <v>0</v>
          </cell>
          <cell r="GP17">
            <v>0</v>
          </cell>
          <cell r="GQ17">
            <v>0</v>
          </cell>
          <cell r="GR17">
            <v>0</v>
          </cell>
          <cell r="GS17">
            <v>0</v>
          </cell>
          <cell r="GT17">
            <v>0</v>
          </cell>
          <cell r="GU17">
            <v>0</v>
          </cell>
          <cell r="GV17">
            <v>0</v>
          </cell>
          <cell r="GW17">
            <v>0</v>
          </cell>
          <cell r="GX17">
            <v>0</v>
          </cell>
          <cell r="GY17">
            <v>0</v>
          </cell>
          <cell r="GZ17">
            <v>0</v>
          </cell>
          <cell r="HA17">
            <v>0</v>
          </cell>
          <cell r="HB17">
            <v>0</v>
          </cell>
          <cell r="HC17">
            <v>0</v>
          </cell>
          <cell r="HD17">
            <v>0</v>
          </cell>
          <cell r="HE17">
            <v>0</v>
          </cell>
          <cell r="HF17">
            <v>0</v>
          </cell>
          <cell r="HG17">
            <v>0</v>
          </cell>
          <cell r="HH17">
            <v>0</v>
          </cell>
          <cell r="HI17">
            <v>0</v>
          </cell>
          <cell r="HJ17">
            <v>0</v>
          </cell>
          <cell r="HK17">
            <v>0</v>
          </cell>
          <cell r="HL17">
            <v>0</v>
          </cell>
          <cell r="HM17">
            <v>0</v>
          </cell>
          <cell r="HN17">
            <v>0</v>
          </cell>
          <cell r="HO17">
            <v>0</v>
          </cell>
          <cell r="HP17">
            <v>0</v>
          </cell>
          <cell r="HQ17">
            <v>0</v>
          </cell>
          <cell r="HR17">
            <v>0</v>
          </cell>
          <cell r="HS17">
            <v>0</v>
          </cell>
          <cell r="HT17">
            <v>0</v>
          </cell>
          <cell r="HU17">
            <v>0</v>
          </cell>
          <cell r="HV17">
            <v>0</v>
          </cell>
          <cell r="HW17">
            <v>0</v>
          </cell>
          <cell r="HX17">
            <v>0</v>
          </cell>
          <cell r="HY17">
            <v>0</v>
          </cell>
          <cell r="HZ17">
            <v>0</v>
          </cell>
          <cell r="IA17">
            <v>0</v>
          </cell>
          <cell r="IB17">
            <v>0</v>
          </cell>
          <cell r="IC17">
            <v>0</v>
          </cell>
          <cell r="ID17">
            <v>0</v>
          </cell>
          <cell r="IE17">
            <v>0</v>
          </cell>
          <cell r="IF17">
            <v>0</v>
          </cell>
          <cell r="IG17">
            <v>0</v>
          </cell>
          <cell r="IH17">
            <v>0</v>
          </cell>
          <cell r="II17">
            <v>0</v>
          </cell>
          <cell r="IJ17">
            <v>0</v>
          </cell>
          <cell r="IK17">
            <v>0</v>
          </cell>
          <cell r="IL17">
            <v>0</v>
          </cell>
          <cell r="IM17">
            <v>0</v>
          </cell>
          <cell r="IN17">
            <v>0</v>
          </cell>
          <cell r="IO17">
            <v>0</v>
          </cell>
          <cell r="IP17">
            <v>0</v>
          </cell>
          <cell r="IQ17">
            <v>0</v>
          </cell>
        </row>
        <row r="18">
          <cell r="B18">
            <v>0</v>
          </cell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0</v>
          </cell>
          <cell r="AJ18">
            <v>0</v>
          </cell>
          <cell r="AK18">
            <v>0</v>
          </cell>
          <cell r="AL18">
            <v>0</v>
          </cell>
          <cell r="AM18">
            <v>0</v>
          </cell>
          <cell r="AN18">
            <v>0</v>
          </cell>
          <cell r="AO18">
            <v>0</v>
          </cell>
          <cell r="AP18">
            <v>0</v>
          </cell>
          <cell r="AQ18">
            <v>0</v>
          </cell>
          <cell r="AR18">
            <v>0</v>
          </cell>
          <cell r="AS18">
            <v>0</v>
          </cell>
          <cell r="AT18">
            <v>0</v>
          </cell>
          <cell r="AU18">
            <v>0</v>
          </cell>
          <cell r="AV18">
            <v>0</v>
          </cell>
          <cell r="AW18">
            <v>0</v>
          </cell>
          <cell r="AX18">
            <v>0</v>
          </cell>
          <cell r="AY18">
            <v>0</v>
          </cell>
          <cell r="AZ18">
            <v>0</v>
          </cell>
          <cell r="BA18">
            <v>0</v>
          </cell>
          <cell r="BB18">
            <v>0</v>
          </cell>
          <cell r="BC18">
            <v>0</v>
          </cell>
          <cell r="BD18">
            <v>0</v>
          </cell>
          <cell r="BE18">
            <v>0</v>
          </cell>
          <cell r="BF18">
            <v>0</v>
          </cell>
          <cell r="BG18">
            <v>0</v>
          </cell>
          <cell r="BH18">
            <v>0</v>
          </cell>
          <cell r="BI18">
            <v>0</v>
          </cell>
          <cell r="BJ18">
            <v>0</v>
          </cell>
          <cell r="BK18">
            <v>0</v>
          </cell>
          <cell r="BL18">
            <v>0</v>
          </cell>
          <cell r="BM18">
            <v>0</v>
          </cell>
          <cell r="BN18">
            <v>0</v>
          </cell>
          <cell r="BO18">
            <v>0</v>
          </cell>
          <cell r="BP18">
            <v>0</v>
          </cell>
          <cell r="BQ18">
            <v>0</v>
          </cell>
          <cell r="BR18">
            <v>0</v>
          </cell>
          <cell r="BS18">
            <v>0</v>
          </cell>
          <cell r="BT18">
            <v>0</v>
          </cell>
          <cell r="BU18">
            <v>0</v>
          </cell>
          <cell r="BV18">
            <v>0</v>
          </cell>
          <cell r="BW18">
            <v>0</v>
          </cell>
          <cell r="BX18">
            <v>0</v>
          </cell>
          <cell r="BY18">
            <v>0</v>
          </cell>
          <cell r="BZ18">
            <v>0</v>
          </cell>
          <cell r="CA18">
            <v>0</v>
          </cell>
          <cell r="CB18">
            <v>0</v>
          </cell>
          <cell r="CC18">
            <v>0</v>
          </cell>
          <cell r="CD18">
            <v>0</v>
          </cell>
          <cell r="CE18">
            <v>0</v>
          </cell>
          <cell r="CF18">
            <v>0</v>
          </cell>
          <cell r="CG18">
            <v>0</v>
          </cell>
          <cell r="CH18">
            <v>0</v>
          </cell>
          <cell r="CI18">
            <v>0</v>
          </cell>
          <cell r="CJ18">
            <v>0</v>
          </cell>
          <cell r="CK18">
            <v>0</v>
          </cell>
          <cell r="CL18">
            <v>0</v>
          </cell>
          <cell r="CM18">
            <v>0</v>
          </cell>
          <cell r="CN18">
            <v>0</v>
          </cell>
          <cell r="CO18">
            <v>0</v>
          </cell>
          <cell r="CP18">
            <v>0</v>
          </cell>
          <cell r="CQ18">
            <v>0</v>
          </cell>
          <cell r="CR18">
            <v>0</v>
          </cell>
          <cell r="CS18">
            <v>0</v>
          </cell>
          <cell r="CT18">
            <v>0</v>
          </cell>
          <cell r="CU18">
            <v>0</v>
          </cell>
          <cell r="CV18">
            <v>0</v>
          </cell>
          <cell r="CW18">
            <v>0</v>
          </cell>
          <cell r="CX18">
            <v>0</v>
          </cell>
          <cell r="CY18">
            <v>0</v>
          </cell>
          <cell r="CZ18">
            <v>0</v>
          </cell>
          <cell r="DA18">
            <v>0</v>
          </cell>
          <cell r="DB18">
            <v>0</v>
          </cell>
          <cell r="DC18">
            <v>0</v>
          </cell>
          <cell r="DD18">
            <v>0</v>
          </cell>
          <cell r="DE18">
            <v>0</v>
          </cell>
          <cell r="DF18">
            <v>0</v>
          </cell>
          <cell r="DG18">
            <v>0</v>
          </cell>
          <cell r="DH18">
            <v>0</v>
          </cell>
          <cell r="DI18">
            <v>0</v>
          </cell>
          <cell r="DJ18">
            <v>0</v>
          </cell>
          <cell r="DK18">
            <v>0</v>
          </cell>
          <cell r="DL18">
            <v>0</v>
          </cell>
          <cell r="DM18">
            <v>0</v>
          </cell>
          <cell r="DN18">
            <v>0</v>
          </cell>
          <cell r="DO18">
            <v>0</v>
          </cell>
          <cell r="DP18">
            <v>0</v>
          </cell>
          <cell r="DQ18">
            <v>0</v>
          </cell>
          <cell r="DR18">
            <v>0</v>
          </cell>
          <cell r="DS18">
            <v>0</v>
          </cell>
          <cell r="DT18">
            <v>0</v>
          </cell>
          <cell r="DU18">
            <v>0</v>
          </cell>
          <cell r="DV18">
            <v>0</v>
          </cell>
          <cell r="DW18">
            <v>0</v>
          </cell>
          <cell r="DX18">
            <v>0</v>
          </cell>
          <cell r="DY18">
            <v>0</v>
          </cell>
          <cell r="DZ18">
            <v>0</v>
          </cell>
          <cell r="EA18">
            <v>0</v>
          </cell>
          <cell r="EB18">
            <v>0</v>
          </cell>
          <cell r="EC18">
            <v>0</v>
          </cell>
          <cell r="ED18">
            <v>0</v>
          </cell>
          <cell r="EE18">
            <v>0</v>
          </cell>
          <cell r="EF18">
            <v>0</v>
          </cell>
          <cell r="EG18">
            <v>0</v>
          </cell>
          <cell r="EH18">
            <v>0</v>
          </cell>
          <cell r="EI18">
            <v>0</v>
          </cell>
          <cell r="EJ18">
            <v>0</v>
          </cell>
          <cell r="EK18">
            <v>0</v>
          </cell>
          <cell r="EL18">
            <v>0</v>
          </cell>
          <cell r="EM18">
            <v>0</v>
          </cell>
          <cell r="EN18">
            <v>0</v>
          </cell>
          <cell r="EO18">
            <v>0</v>
          </cell>
          <cell r="EP18">
            <v>0</v>
          </cell>
          <cell r="EQ18">
            <v>0</v>
          </cell>
          <cell r="ER18">
            <v>0</v>
          </cell>
          <cell r="ES18">
            <v>0</v>
          </cell>
          <cell r="ET18">
            <v>0</v>
          </cell>
          <cell r="EU18">
            <v>0</v>
          </cell>
          <cell r="EV18">
            <v>0</v>
          </cell>
          <cell r="EW18">
            <v>0</v>
          </cell>
          <cell r="EX18">
            <v>0</v>
          </cell>
          <cell r="EY18">
            <v>0</v>
          </cell>
          <cell r="EZ18">
            <v>0</v>
          </cell>
          <cell r="FA18">
            <v>0</v>
          </cell>
          <cell r="FB18">
            <v>0</v>
          </cell>
          <cell r="FC18">
            <v>0</v>
          </cell>
          <cell r="FD18">
            <v>0</v>
          </cell>
          <cell r="FE18">
            <v>0</v>
          </cell>
          <cell r="FF18">
            <v>0</v>
          </cell>
          <cell r="FG18">
            <v>0</v>
          </cell>
          <cell r="FH18">
            <v>0</v>
          </cell>
          <cell r="FI18">
            <v>0</v>
          </cell>
          <cell r="FJ18">
            <v>0</v>
          </cell>
          <cell r="FK18">
            <v>0</v>
          </cell>
          <cell r="FL18">
            <v>0</v>
          </cell>
          <cell r="FM18">
            <v>0</v>
          </cell>
          <cell r="FN18">
            <v>0</v>
          </cell>
          <cell r="FO18">
            <v>0</v>
          </cell>
          <cell r="FP18">
            <v>0</v>
          </cell>
          <cell r="FQ18">
            <v>0</v>
          </cell>
          <cell r="FR18">
            <v>0</v>
          </cell>
          <cell r="FS18">
            <v>0</v>
          </cell>
          <cell r="FT18">
            <v>0</v>
          </cell>
          <cell r="FU18">
            <v>0</v>
          </cell>
          <cell r="FV18">
            <v>0</v>
          </cell>
          <cell r="FW18">
            <v>0</v>
          </cell>
          <cell r="FX18">
            <v>0</v>
          </cell>
          <cell r="FY18">
            <v>0</v>
          </cell>
          <cell r="FZ18">
            <v>0</v>
          </cell>
          <cell r="GA18">
            <v>0</v>
          </cell>
          <cell r="GB18">
            <v>0</v>
          </cell>
          <cell r="GC18">
            <v>0</v>
          </cell>
          <cell r="GD18">
            <v>0</v>
          </cell>
          <cell r="GE18">
            <v>0</v>
          </cell>
          <cell r="GF18">
            <v>0</v>
          </cell>
          <cell r="GG18">
            <v>0</v>
          </cell>
          <cell r="GH18">
            <v>0</v>
          </cell>
          <cell r="GI18">
            <v>0</v>
          </cell>
          <cell r="GJ18">
            <v>0</v>
          </cell>
          <cell r="GK18">
            <v>0</v>
          </cell>
          <cell r="GL18">
            <v>0</v>
          </cell>
          <cell r="GM18">
            <v>0</v>
          </cell>
          <cell r="GN18">
            <v>0</v>
          </cell>
          <cell r="GO18">
            <v>0</v>
          </cell>
          <cell r="GP18">
            <v>0</v>
          </cell>
          <cell r="GQ18">
            <v>0</v>
          </cell>
          <cell r="GR18">
            <v>0</v>
          </cell>
          <cell r="GS18">
            <v>0</v>
          </cell>
          <cell r="GT18">
            <v>0</v>
          </cell>
          <cell r="GU18">
            <v>0</v>
          </cell>
          <cell r="GV18">
            <v>0</v>
          </cell>
          <cell r="GW18">
            <v>0</v>
          </cell>
          <cell r="GX18">
            <v>0</v>
          </cell>
          <cell r="GY18">
            <v>0</v>
          </cell>
          <cell r="GZ18">
            <v>0</v>
          </cell>
          <cell r="HA18">
            <v>0</v>
          </cell>
          <cell r="HB18">
            <v>0</v>
          </cell>
          <cell r="HC18">
            <v>0</v>
          </cell>
          <cell r="HD18">
            <v>0</v>
          </cell>
          <cell r="HE18">
            <v>0</v>
          </cell>
          <cell r="HF18">
            <v>0</v>
          </cell>
          <cell r="HG18">
            <v>0</v>
          </cell>
          <cell r="HH18">
            <v>0</v>
          </cell>
          <cell r="HI18">
            <v>0</v>
          </cell>
          <cell r="HJ18">
            <v>0</v>
          </cell>
          <cell r="HK18">
            <v>0</v>
          </cell>
          <cell r="HL18">
            <v>0</v>
          </cell>
          <cell r="HM18">
            <v>0</v>
          </cell>
          <cell r="HN18">
            <v>0</v>
          </cell>
          <cell r="HO18">
            <v>0</v>
          </cell>
          <cell r="HP18">
            <v>0</v>
          </cell>
          <cell r="HQ18">
            <v>0</v>
          </cell>
          <cell r="HR18">
            <v>0</v>
          </cell>
          <cell r="HS18">
            <v>0</v>
          </cell>
          <cell r="HT18">
            <v>0</v>
          </cell>
          <cell r="HU18">
            <v>0</v>
          </cell>
          <cell r="HV18">
            <v>0</v>
          </cell>
          <cell r="HW18">
            <v>0</v>
          </cell>
          <cell r="HX18">
            <v>0</v>
          </cell>
          <cell r="HY18">
            <v>0</v>
          </cell>
          <cell r="HZ18">
            <v>0</v>
          </cell>
          <cell r="IA18">
            <v>0</v>
          </cell>
          <cell r="IB18">
            <v>0</v>
          </cell>
          <cell r="IC18">
            <v>0</v>
          </cell>
          <cell r="ID18">
            <v>0</v>
          </cell>
          <cell r="IE18">
            <v>0</v>
          </cell>
          <cell r="IF18">
            <v>0</v>
          </cell>
          <cell r="IG18">
            <v>0</v>
          </cell>
          <cell r="IH18">
            <v>0</v>
          </cell>
          <cell r="II18">
            <v>0</v>
          </cell>
          <cell r="IJ18">
            <v>0</v>
          </cell>
          <cell r="IK18">
            <v>0</v>
          </cell>
          <cell r="IL18">
            <v>0</v>
          </cell>
          <cell r="IM18">
            <v>0</v>
          </cell>
          <cell r="IN18">
            <v>0</v>
          </cell>
          <cell r="IO18">
            <v>0</v>
          </cell>
          <cell r="IP18">
            <v>0</v>
          </cell>
          <cell r="IQ18">
            <v>0</v>
          </cell>
        </row>
        <row r="19">
          <cell r="B19">
            <v>0</v>
          </cell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0</v>
          </cell>
          <cell r="AJ19">
            <v>0</v>
          </cell>
          <cell r="AK19">
            <v>0</v>
          </cell>
          <cell r="AL19">
            <v>0</v>
          </cell>
          <cell r="AM19">
            <v>0</v>
          </cell>
          <cell r="AN19">
            <v>0</v>
          </cell>
          <cell r="AO19">
            <v>0</v>
          </cell>
          <cell r="AP19">
            <v>0</v>
          </cell>
          <cell r="AQ19">
            <v>0</v>
          </cell>
          <cell r="AR19">
            <v>0</v>
          </cell>
          <cell r="AS19">
            <v>0</v>
          </cell>
          <cell r="AT19">
            <v>0</v>
          </cell>
          <cell r="AU19">
            <v>0</v>
          </cell>
          <cell r="AV19">
            <v>0</v>
          </cell>
          <cell r="AW19">
            <v>0</v>
          </cell>
          <cell r="AX19">
            <v>0</v>
          </cell>
          <cell r="AY19">
            <v>0</v>
          </cell>
          <cell r="AZ19">
            <v>0</v>
          </cell>
          <cell r="BA19">
            <v>0</v>
          </cell>
          <cell r="BB19">
            <v>0</v>
          </cell>
          <cell r="BC19">
            <v>0</v>
          </cell>
          <cell r="BD19">
            <v>0</v>
          </cell>
          <cell r="BE19">
            <v>0</v>
          </cell>
          <cell r="BF19">
            <v>0</v>
          </cell>
          <cell r="BG19">
            <v>0</v>
          </cell>
          <cell r="BH19">
            <v>0</v>
          </cell>
          <cell r="BI19">
            <v>0</v>
          </cell>
          <cell r="BJ19">
            <v>0</v>
          </cell>
          <cell r="BK19">
            <v>0</v>
          </cell>
          <cell r="BL19">
            <v>0</v>
          </cell>
          <cell r="BM19">
            <v>0</v>
          </cell>
          <cell r="BN19">
            <v>0</v>
          </cell>
          <cell r="BO19">
            <v>0</v>
          </cell>
          <cell r="BP19">
            <v>0</v>
          </cell>
          <cell r="BQ19">
            <v>0</v>
          </cell>
          <cell r="BR19">
            <v>0</v>
          </cell>
          <cell r="BS19">
            <v>0</v>
          </cell>
          <cell r="BT19">
            <v>0</v>
          </cell>
          <cell r="BU19">
            <v>0</v>
          </cell>
          <cell r="BV19">
            <v>0</v>
          </cell>
          <cell r="BW19">
            <v>0</v>
          </cell>
          <cell r="BX19">
            <v>0</v>
          </cell>
          <cell r="BY19">
            <v>0</v>
          </cell>
          <cell r="BZ19">
            <v>0</v>
          </cell>
          <cell r="CA19">
            <v>0</v>
          </cell>
          <cell r="CB19">
            <v>0</v>
          </cell>
          <cell r="CC19">
            <v>0</v>
          </cell>
          <cell r="CD19">
            <v>0</v>
          </cell>
          <cell r="CE19">
            <v>0</v>
          </cell>
          <cell r="CF19">
            <v>0</v>
          </cell>
          <cell r="CG19">
            <v>0</v>
          </cell>
          <cell r="CH19">
            <v>0</v>
          </cell>
          <cell r="CI19">
            <v>0</v>
          </cell>
          <cell r="CJ19">
            <v>0</v>
          </cell>
          <cell r="CK19">
            <v>0</v>
          </cell>
          <cell r="CL19">
            <v>0</v>
          </cell>
          <cell r="CM19">
            <v>0</v>
          </cell>
          <cell r="CN19">
            <v>0</v>
          </cell>
          <cell r="CO19">
            <v>0</v>
          </cell>
          <cell r="CP19">
            <v>0</v>
          </cell>
          <cell r="CQ19">
            <v>0</v>
          </cell>
          <cell r="CR19">
            <v>0</v>
          </cell>
          <cell r="CS19">
            <v>0</v>
          </cell>
          <cell r="CT19">
            <v>0</v>
          </cell>
          <cell r="CU19">
            <v>0</v>
          </cell>
          <cell r="CV19">
            <v>0</v>
          </cell>
          <cell r="CW19">
            <v>0</v>
          </cell>
          <cell r="CX19">
            <v>0</v>
          </cell>
          <cell r="CY19">
            <v>0</v>
          </cell>
          <cell r="CZ19">
            <v>0</v>
          </cell>
          <cell r="DA19">
            <v>0</v>
          </cell>
          <cell r="DB19">
            <v>0</v>
          </cell>
          <cell r="DC19">
            <v>0</v>
          </cell>
          <cell r="DD19">
            <v>0</v>
          </cell>
          <cell r="DE19">
            <v>0</v>
          </cell>
          <cell r="DF19">
            <v>0</v>
          </cell>
          <cell r="DG19">
            <v>0</v>
          </cell>
          <cell r="DH19">
            <v>0</v>
          </cell>
          <cell r="DI19">
            <v>0</v>
          </cell>
          <cell r="DJ19">
            <v>0</v>
          </cell>
          <cell r="DK19">
            <v>0</v>
          </cell>
          <cell r="DL19">
            <v>0</v>
          </cell>
          <cell r="DM19">
            <v>0</v>
          </cell>
          <cell r="DN19">
            <v>0</v>
          </cell>
          <cell r="DO19">
            <v>0</v>
          </cell>
          <cell r="DP19">
            <v>0</v>
          </cell>
          <cell r="DQ19">
            <v>0</v>
          </cell>
          <cell r="DR19">
            <v>0</v>
          </cell>
          <cell r="DS19">
            <v>0</v>
          </cell>
          <cell r="DT19">
            <v>0</v>
          </cell>
          <cell r="DU19">
            <v>0</v>
          </cell>
          <cell r="DV19">
            <v>0</v>
          </cell>
          <cell r="DW19">
            <v>0</v>
          </cell>
          <cell r="DX19">
            <v>0</v>
          </cell>
          <cell r="DY19">
            <v>0</v>
          </cell>
          <cell r="DZ19">
            <v>0</v>
          </cell>
          <cell r="EA19">
            <v>0</v>
          </cell>
          <cell r="EB19">
            <v>0</v>
          </cell>
          <cell r="EC19">
            <v>0</v>
          </cell>
          <cell r="ED19">
            <v>0</v>
          </cell>
          <cell r="EE19">
            <v>0</v>
          </cell>
          <cell r="EF19">
            <v>0</v>
          </cell>
          <cell r="EG19">
            <v>0</v>
          </cell>
          <cell r="EH19">
            <v>0</v>
          </cell>
          <cell r="EI19">
            <v>0</v>
          </cell>
          <cell r="EJ19">
            <v>0</v>
          </cell>
          <cell r="EK19">
            <v>0</v>
          </cell>
          <cell r="EL19">
            <v>0</v>
          </cell>
          <cell r="EM19">
            <v>0</v>
          </cell>
          <cell r="EN19">
            <v>0</v>
          </cell>
          <cell r="EO19">
            <v>0</v>
          </cell>
          <cell r="EP19">
            <v>0</v>
          </cell>
          <cell r="EQ19">
            <v>0</v>
          </cell>
          <cell r="ER19">
            <v>0</v>
          </cell>
          <cell r="ES19">
            <v>0</v>
          </cell>
          <cell r="ET19">
            <v>0</v>
          </cell>
          <cell r="EU19">
            <v>0</v>
          </cell>
          <cell r="EV19">
            <v>0</v>
          </cell>
          <cell r="EW19">
            <v>0</v>
          </cell>
          <cell r="EX19">
            <v>0</v>
          </cell>
          <cell r="EY19">
            <v>0</v>
          </cell>
          <cell r="EZ19">
            <v>0</v>
          </cell>
          <cell r="FA19">
            <v>0</v>
          </cell>
          <cell r="FB19">
            <v>0</v>
          </cell>
          <cell r="FC19">
            <v>0</v>
          </cell>
          <cell r="FD19">
            <v>0</v>
          </cell>
          <cell r="FE19">
            <v>0</v>
          </cell>
          <cell r="FF19">
            <v>0</v>
          </cell>
          <cell r="FG19">
            <v>0</v>
          </cell>
          <cell r="FH19">
            <v>0</v>
          </cell>
          <cell r="FI19">
            <v>0</v>
          </cell>
          <cell r="FJ19">
            <v>0</v>
          </cell>
          <cell r="FK19">
            <v>0</v>
          </cell>
          <cell r="FL19">
            <v>0</v>
          </cell>
          <cell r="FM19">
            <v>0</v>
          </cell>
          <cell r="FN19">
            <v>0</v>
          </cell>
          <cell r="FO19">
            <v>0</v>
          </cell>
          <cell r="FP19">
            <v>0</v>
          </cell>
          <cell r="FQ19">
            <v>0</v>
          </cell>
          <cell r="FR19">
            <v>0</v>
          </cell>
          <cell r="FS19">
            <v>0</v>
          </cell>
          <cell r="FT19">
            <v>0</v>
          </cell>
          <cell r="FU19">
            <v>0</v>
          </cell>
          <cell r="FV19">
            <v>0</v>
          </cell>
          <cell r="FW19">
            <v>0</v>
          </cell>
          <cell r="FX19">
            <v>0</v>
          </cell>
          <cell r="FY19">
            <v>0</v>
          </cell>
          <cell r="FZ19">
            <v>0</v>
          </cell>
          <cell r="GA19">
            <v>0</v>
          </cell>
          <cell r="GB19">
            <v>0</v>
          </cell>
          <cell r="GC19">
            <v>0</v>
          </cell>
          <cell r="GD19">
            <v>0</v>
          </cell>
          <cell r="GE19">
            <v>0</v>
          </cell>
          <cell r="GF19">
            <v>0</v>
          </cell>
          <cell r="GG19">
            <v>0</v>
          </cell>
          <cell r="GH19">
            <v>0</v>
          </cell>
          <cell r="GI19">
            <v>0</v>
          </cell>
          <cell r="GJ19">
            <v>0</v>
          </cell>
          <cell r="GK19">
            <v>0</v>
          </cell>
          <cell r="GL19">
            <v>0</v>
          </cell>
          <cell r="GM19">
            <v>0</v>
          </cell>
          <cell r="GN19">
            <v>0</v>
          </cell>
          <cell r="GO19">
            <v>0</v>
          </cell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GZ19">
            <v>0</v>
          </cell>
          <cell r="HA19">
            <v>0</v>
          </cell>
          <cell r="HB19">
            <v>0</v>
          </cell>
          <cell r="HC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  <cell r="HL19">
            <v>0</v>
          </cell>
          <cell r="HM19">
            <v>0</v>
          </cell>
          <cell r="HN19">
            <v>0</v>
          </cell>
          <cell r="HO19">
            <v>0</v>
          </cell>
          <cell r="HP19">
            <v>0</v>
          </cell>
          <cell r="HQ19">
            <v>0</v>
          </cell>
          <cell r="HR19">
            <v>0</v>
          </cell>
          <cell r="HS19">
            <v>0</v>
          </cell>
          <cell r="HT19">
            <v>0</v>
          </cell>
          <cell r="HU19">
            <v>0</v>
          </cell>
          <cell r="HV19">
            <v>0</v>
          </cell>
          <cell r="HW19">
            <v>0</v>
          </cell>
          <cell r="HX19">
            <v>0</v>
          </cell>
          <cell r="HY19">
            <v>0</v>
          </cell>
          <cell r="HZ19">
            <v>0</v>
          </cell>
          <cell r="IA19">
            <v>0</v>
          </cell>
          <cell r="IB19">
            <v>0</v>
          </cell>
          <cell r="IC19">
            <v>0</v>
          </cell>
          <cell r="ID19">
            <v>0</v>
          </cell>
          <cell r="IE19">
            <v>0</v>
          </cell>
          <cell r="IF19">
            <v>0</v>
          </cell>
          <cell r="IG19">
            <v>0</v>
          </cell>
          <cell r="IH19">
            <v>0</v>
          </cell>
          <cell r="II19">
            <v>0</v>
          </cell>
          <cell r="IJ19">
            <v>0</v>
          </cell>
          <cell r="IK19">
            <v>0</v>
          </cell>
          <cell r="IL19">
            <v>0</v>
          </cell>
          <cell r="IM19">
            <v>0</v>
          </cell>
          <cell r="IN19">
            <v>0</v>
          </cell>
          <cell r="IO19">
            <v>0</v>
          </cell>
          <cell r="IP19">
            <v>0</v>
          </cell>
          <cell r="IQ19">
            <v>0</v>
          </cell>
        </row>
        <row r="20">
          <cell r="B20">
            <v>0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N20">
            <v>0</v>
          </cell>
          <cell r="AO20">
            <v>0</v>
          </cell>
          <cell r="AP20">
            <v>0</v>
          </cell>
          <cell r="AQ20">
            <v>0</v>
          </cell>
          <cell r="AR20">
            <v>0</v>
          </cell>
          <cell r="AS20">
            <v>0</v>
          </cell>
          <cell r="AT20">
            <v>0</v>
          </cell>
          <cell r="AU20">
            <v>0</v>
          </cell>
          <cell r="AV20">
            <v>0</v>
          </cell>
          <cell r="AW20">
            <v>0</v>
          </cell>
          <cell r="AX20">
            <v>0</v>
          </cell>
          <cell r="AY20">
            <v>0</v>
          </cell>
          <cell r="AZ20">
            <v>0</v>
          </cell>
          <cell r="BA20">
            <v>0</v>
          </cell>
          <cell r="BB20">
            <v>0</v>
          </cell>
          <cell r="BC20">
            <v>0</v>
          </cell>
          <cell r="BD20">
            <v>0</v>
          </cell>
          <cell r="BE20">
            <v>0</v>
          </cell>
          <cell r="BF20">
            <v>0</v>
          </cell>
          <cell r="BG20">
            <v>0</v>
          </cell>
          <cell r="BH20">
            <v>0</v>
          </cell>
          <cell r="BI20">
            <v>0</v>
          </cell>
          <cell r="BJ20">
            <v>0</v>
          </cell>
          <cell r="BK20">
            <v>0</v>
          </cell>
          <cell r="BL20">
            <v>0</v>
          </cell>
          <cell r="BM20">
            <v>0</v>
          </cell>
          <cell r="BN20">
            <v>0</v>
          </cell>
          <cell r="BO20">
            <v>0</v>
          </cell>
          <cell r="BP20">
            <v>0</v>
          </cell>
          <cell r="BQ20">
            <v>0</v>
          </cell>
          <cell r="BR20">
            <v>0</v>
          </cell>
          <cell r="BS20">
            <v>0</v>
          </cell>
          <cell r="BT20">
            <v>0</v>
          </cell>
          <cell r="BU20">
            <v>0</v>
          </cell>
          <cell r="BV20">
            <v>0</v>
          </cell>
          <cell r="BW20">
            <v>0</v>
          </cell>
          <cell r="BX20">
            <v>0</v>
          </cell>
          <cell r="BY20">
            <v>0</v>
          </cell>
          <cell r="BZ20">
            <v>0</v>
          </cell>
          <cell r="CA20">
            <v>0</v>
          </cell>
          <cell r="CB20">
            <v>0</v>
          </cell>
          <cell r="CC20">
            <v>0</v>
          </cell>
          <cell r="CD20">
            <v>0</v>
          </cell>
          <cell r="CE20">
            <v>0</v>
          </cell>
          <cell r="CF20">
            <v>0</v>
          </cell>
          <cell r="CG20">
            <v>0</v>
          </cell>
          <cell r="CH20">
            <v>0</v>
          </cell>
          <cell r="CI20">
            <v>0</v>
          </cell>
          <cell r="CJ20">
            <v>0</v>
          </cell>
          <cell r="CK20">
            <v>0</v>
          </cell>
          <cell r="CL20">
            <v>0</v>
          </cell>
          <cell r="CM20">
            <v>0</v>
          </cell>
          <cell r="CN20">
            <v>0</v>
          </cell>
          <cell r="CO20">
            <v>0</v>
          </cell>
          <cell r="CP20">
            <v>0</v>
          </cell>
          <cell r="CQ20">
            <v>0</v>
          </cell>
          <cell r="CR20">
            <v>0</v>
          </cell>
          <cell r="CS20">
            <v>0</v>
          </cell>
          <cell r="CT20">
            <v>0</v>
          </cell>
          <cell r="CU20">
            <v>0</v>
          </cell>
          <cell r="CV20">
            <v>0</v>
          </cell>
          <cell r="CW20">
            <v>0</v>
          </cell>
          <cell r="CX20">
            <v>0</v>
          </cell>
          <cell r="CY20">
            <v>0</v>
          </cell>
          <cell r="CZ20">
            <v>0</v>
          </cell>
          <cell r="DA20">
            <v>0</v>
          </cell>
          <cell r="DB20">
            <v>0</v>
          </cell>
          <cell r="DC20">
            <v>0</v>
          </cell>
          <cell r="DD20">
            <v>0</v>
          </cell>
          <cell r="DE20">
            <v>0</v>
          </cell>
          <cell r="DF20">
            <v>0</v>
          </cell>
          <cell r="DG20">
            <v>0</v>
          </cell>
          <cell r="DH20">
            <v>0</v>
          </cell>
          <cell r="DI20">
            <v>0</v>
          </cell>
          <cell r="DJ20">
            <v>0</v>
          </cell>
          <cell r="DK20">
            <v>0</v>
          </cell>
          <cell r="DL20">
            <v>0</v>
          </cell>
          <cell r="DM20">
            <v>0</v>
          </cell>
          <cell r="DN20">
            <v>0</v>
          </cell>
          <cell r="DO20">
            <v>0</v>
          </cell>
          <cell r="DP20">
            <v>0</v>
          </cell>
          <cell r="DQ20">
            <v>0</v>
          </cell>
          <cell r="DR20">
            <v>0</v>
          </cell>
          <cell r="DS20">
            <v>0</v>
          </cell>
          <cell r="DT20">
            <v>0</v>
          </cell>
          <cell r="DU20">
            <v>0</v>
          </cell>
          <cell r="DV20">
            <v>0</v>
          </cell>
          <cell r="DW20">
            <v>0</v>
          </cell>
          <cell r="DX20">
            <v>0</v>
          </cell>
          <cell r="DY20">
            <v>0</v>
          </cell>
          <cell r="DZ20">
            <v>0</v>
          </cell>
          <cell r="EA20">
            <v>0</v>
          </cell>
          <cell r="EB20">
            <v>0</v>
          </cell>
          <cell r="EC20">
            <v>0</v>
          </cell>
          <cell r="ED20">
            <v>0</v>
          </cell>
          <cell r="EE20">
            <v>0</v>
          </cell>
          <cell r="EF20">
            <v>0</v>
          </cell>
          <cell r="EG20">
            <v>0</v>
          </cell>
          <cell r="EH20">
            <v>0</v>
          </cell>
          <cell r="EI20">
            <v>0</v>
          </cell>
          <cell r="EJ20">
            <v>0</v>
          </cell>
          <cell r="EK20">
            <v>0</v>
          </cell>
          <cell r="EL20">
            <v>0</v>
          </cell>
          <cell r="EM20">
            <v>0</v>
          </cell>
          <cell r="EN20">
            <v>0</v>
          </cell>
          <cell r="EO20">
            <v>0</v>
          </cell>
          <cell r="EP20">
            <v>0</v>
          </cell>
          <cell r="EQ20">
            <v>0</v>
          </cell>
          <cell r="ER20">
            <v>0</v>
          </cell>
          <cell r="ES20">
            <v>0</v>
          </cell>
          <cell r="ET20">
            <v>0</v>
          </cell>
          <cell r="EU20">
            <v>0</v>
          </cell>
          <cell r="EV20">
            <v>0</v>
          </cell>
          <cell r="EW20">
            <v>0</v>
          </cell>
          <cell r="EX20">
            <v>0</v>
          </cell>
          <cell r="EY20">
            <v>0</v>
          </cell>
          <cell r="EZ20">
            <v>0</v>
          </cell>
          <cell r="FA20">
            <v>0</v>
          </cell>
          <cell r="FB20">
            <v>0</v>
          </cell>
          <cell r="FC20">
            <v>0</v>
          </cell>
          <cell r="FD20">
            <v>0</v>
          </cell>
          <cell r="FE20">
            <v>0</v>
          </cell>
          <cell r="FF20">
            <v>0</v>
          </cell>
          <cell r="FG20">
            <v>0</v>
          </cell>
          <cell r="FH20">
            <v>0</v>
          </cell>
          <cell r="FI20">
            <v>0</v>
          </cell>
          <cell r="FJ20">
            <v>0</v>
          </cell>
          <cell r="FK20">
            <v>0</v>
          </cell>
          <cell r="FL20">
            <v>0</v>
          </cell>
          <cell r="FM20">
            <v>0</v>
          </cell>
          <cell r="FN20">
            <v>0</v>
          </cell>
          <cell r="FO20">
            <v>0</v>
          </cell>
          <cell r="FP20">
            <v>0</v>
          </cell>
          <cell r="FQ20">
            <v>0</v>
          </cell>
          <cell r="FR20">
            <v>0</v>
          </cell>
          <cell r="FS20">
            <v>0</v>
          </cell>
          <cell r="FT20">
            <v>0</v>
          </cell>
          <cell r="FU20">
            <v>0</v>
          </cell>
          <cell r="FV20">
            <v>0</v>
          </cell>
          <cell r="FW20">
            <v>0</v>
          </cell>
          <cell r="FX20">
            <v>0</v>
          </cell>
          <cell r="FY20">
            <v>0</v>
          </cell>
          <cell r="FZ20">
            <v>0</v>
          </cell>
          <cell r="GA20">
            <v>0</v>
          </cell>
          <cell r="GB20">
            <v>0</v>
          </cell>
          <cell r="GC20">
            <v>0</v>
          </cell>
          <cell r="GD20">
            <v>0</v>
          </cell>
          <cell r="GE20">
            <v>0</v>
          </cell>
          <cell r="GF20">
            <v>0</v>
          </cell>
          <cell r="GG20">
            <v>0</v>
          </cell>
          <cell r="GH20">
            <v>0</v>
          </cell>
          <cell r="GI20">
            <v>0</v>
          </cell>
          <cell r="GJ20">
            <v>0</v>
          </cell>
          <cell r="GK20">
            <v>0</v>
          </cell>
          <cell r="GL20">
            <v>0</v>
          </cell>
          <cell r="GM20">
            <v>0</v>
          </cell>
          <cell r="GN20">
            <v>0</v>
          </cell>
          <cell r="GO20">
            <v>0</v>
          </cell>
          <cell r="GP20">
            <v>0</v>
          </cell>
          <cell r="GQ20">
            <v>0</v>
          </cell>
          <cell r="GR20">
            <v>0</v>
          </cell>
          <cell r="GS20">
            <v>0</v>
          </cell>
          <cell r="GT20">
            <v>0</v>
          </cell>
          <cell r="GU20">
            <v>0</v>
          </cell>
          <cell r="GV20">
            <v>0</v>
          </cell>
          <cell r="GW20">
            <v>0</v>
          </cell>
          <cell r="GX20">
            <v>0</v>
          </cell>
          <cell r="GY20">
            <v>0</v>
          </cell>
          <cell r="GZ20">
            <v>0</v>
          </cell>
          <cell r="HA20">
            <v>0</v>
          </cell>
          <cell r="HB20">
            <v>0</v>
          </cell>
          <cell r="HC20">
            <v>0</v>
          </cell>
          <cell r="HD20">
            <v>0</v>
          </cell>
          <cell r="HE20">
            <v>0</v>
          </cell>
          <cell r="HF20">
            <v>0</v>
          </cell>
          <cell r="HG20">
            <v>0</v>
          </cell>
          <cell r="HH20">
            <v>0</v>
          </cell>
          <cell r="HI20">
            <v>0</v>
          </cell>
          <cell r="HJ20">
            <v>0</v>
          </cell>
          <cell r="HK20">
            <v>0</v>
          </cell>
          <cell r="HL20">
            <v>0</v>
          </cell>
          <cell r="HM20">
            <v>0</v>
          </cell>
          <cell r="HN20">
            <v>0</v>
          </cell>
          <cell r="HO20">
            <v>0</v>
          </cell>
          <cell r="HP20">
            <v>0</v>
          </cell>
          <cell r="HQ20">
            <v>0</v>
          </cell>
          <cell r="HR20">
            <v>0</v>
          </cell>
          <cell r="HS20">
            <v>0</v>
          </cell>
          <cell r="HT20">
            <v>0</v>
          </cell>
          <cell r="HU20">
            <v>0</v>
          </cell>
          <cell r="HV20">
            <v>0</v>
          </cell>
          <cell r="HW20">
            <v>0</v>
          </cell>
          <cell r="HX20">
            <v>0</v>
          </cell>
          <cell r="HY20">
            <v>0</v>
          </cell>
          <cell r="HZ20">
            <v>0</v>
          </cell>
          <cell r="IA20">
            <v>0</v>
          </cell>
          <cell r="IB20">
            <v>0</v>
          </cell>
          <cell r="IC20">
            <v>0</v>
          </cell>
          <cell r="ID20">
            <v>0</v>
          </cell>
          <cell r="IE20">
            <v>0</v>
          </cell>
          <cell r="IF20">
            <v>0</v>
          </cell>
          <cell r="IG20">
            <v>0</v>
          </cell>
          <cell r="IH20">
            <v>0</v>
          </cell>
          <cell r="II20">
            <v>0</v>
          </cell>
          <cell r="IJ20">
            <v>0</v>
          </cell>
          <cell r="IK20">
            <v>0</v>
          </cell>
          <cell r="IL20">
            <v>0</v>
          </cell>
          <cell r="IM20">
            <v>0</v>
          </cell>
          <cell r="IN20">
            <v>0</v>
          </cell>
          <cell r="IO20">
            <v>0</v>
          </cell>
          <cell r="IP20">
            <v>0</v>
          </cell>
          <cell r="IQ20">
            <v>0</v>
          </cell>
        </row>
        <row r="21">
          <cell r="B21">
            <v>0</v>
          </cell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0</v>
          </cell>
          <cell r="AJ21">
            <v>0</v>
          </cell>
          <cell r="AK21">
            <v>0</v>
          </cell>
          <cell r="AL21">
            <v>0</v>
          </cell>
          <cell r="AM21">
            <v>0</v>
          </cell>
          <cell r="AN21">
            <v>0</v>
          </cell>
          <cell r="AO21">
            <v>0</v>
          </cell>
          <cell r="AP21">
            <v>0</v>
          </cell>
          <cell r="AQ21">
            <v>0</v>
          </cell>
          <cell r="AR21">
            <v>0</v>
          </cell>
          <cell r="AS21">
            <v>0</v>
          </cell>
          <cell r="AT21">
            <v>0</v>
          </cell>
          <cell r="AU21">
            <v>0</v>
          </cell>
          <cell r="AV21">
            <v>0</v>
          </cell>
          <cell r="AW21">
            <v>0</v>
          </cell>
          <cell r="AX21">
            <v>0</v>
          </cell>
          <cell r="AY21">
            <v>0</v>
          </cell>
          <cell r="AZ21">
            <v>0</v>
          </cell>
          <cell r="BA21">
            <v>0</v>
          </cell>
          <cell r="BB21">
            <v>0</v>
          </cell>
          <cell r="BC21">
            <v>0</v>
          </cell>
          <cell r="BD21">
            <v>0</v>
          </cell>
          <cell r="BE21">
            <v>0</v>
          </cell>
          <cell r="BF21">
            <v>0</v>
          </cell>
          <cell r="BG21">
            <v>0</v>
          </cell>
          <cell r="BH21">
            <v>0</v>
          </cell>
          <cell r="BI21">
            <v>0</v>
          </cell>
          <cell r="BJ21">
            <v>0</v>
          </cell>
          <cell r="BK21">
            <v>0</v>
          </cell>
          <cell r="BL21">
            <v>0</v>
          </cell>
          <cell r="BM21">
            <v>0</v>
          </cell>
          <cell r="BN21">
            <v>0</v>
          </cell>
          <cell r="BO21">
            <v>0</v>
          </cell>
          <cell r="BP21">
            <v>0</v>
          </cell>
          <cell r="BQ21">
            <v>0</v>
          </cell>
          <cell r="BR21">
            <v>0</v>
          </cell>
          <cell r="BS21">
            <v>0</v>
          </cell>
          <cell r="BT21">
            <v>0</v>
          </cell>
          <cell r="BU21">
            <v>0</v>
          </cell>
          <cell r="BV21">
            <v>0</v>
          </cell>
          <cell r="BW21">
            <v>0</v>
          </cell>
          <cell r="BX21">
            <v>0</v>
          </cell>
          <cell r="BY21">
            <v>0</v>
          </cell>
          <cell r="BZ21">
            <v>0</v>
          </cell>
          <cell r="CA21">
            <v>0</v>
          </cell>
          <cell r="CB21">
            <v>0</v>
          </cell>
          <cell r="CC21">
            <v>0</v>
          </cell>
          <cell r="CD21">
            <v>0</v>
          </cell>
          <cell r="CE21">
            <v>0</v>
          </cell>
          <cell r="CF21">
            <v>0</v>
          </cell>
          <cell r="CG21">
            <v>0</v>
          </cell>
          <cell r="CH21">
            <v>0</v>
          </cell>
          <cell r="CI21">
            <v>0</v>
          </cell>
          <cell r="CJ21">
            <v>0</v>
          </cell>
          <cell r="CK21">
            <v>0</v>
          </cell>
          <cell r="CL21">
            <v>0</v>
          </cell>
          <cell r="CM21">
            <v>0</v>
          </cell>
          <cell r="CN21">
            <v>0</v>
          </cell>
          <cell r="CO21">
            <v>0</v>
          </cell>
          <cell r="CP21">
            <v>0</v>
          </cell>
          <cell r="CQ21">
            <v>0</v>
          </cell>
          <cell r="CR21">
            <v>0</v>
          </cell>
          <cell r="CS21">
            <v>0</v>
          </cell>
          <cell r="CT21">
            <v>0</v>
          </cell>
          <cell r="CU21">
            <v>0</v>
          </cell>
          <cell r="CV21">
            <v>0</v>
          </cell>
          <cell r="CW21">
            <v>0</v>
          </cell>
          <cell r="CX21">
            <v>0</v>
          </cell>
          <cell r="CY21">
            <v>0</v>
          </cell>
          <cell r="CZ21">
            <v>0</v>
          </cell>
          <cell r="DA21">
            <v>0</v>
          </cell>
          <cell r="DB21">
            <v>0</v>
          </cell>
          <cell r="DC21">
            <v>0</v>
          </cell>
          <cell r="DD21">
            <v>0</v>
          </cell>
          <cell r="DE21">
            <v>0</v>
          </cell>
          <cell r="DF21">
            <v>0</v>
          </cell>
          <cell r="DG21">
            <v>0</v>
          </cell>
          <cell r="DH21">
            <v>0</v>
          </cell>
          <cell r="DI21">
            <v>0</v>
          </cell>
          <cell r="DJ21">
            <v>0</v>
          </cell>
          <cell r="DK21">
            <v>0</v>
          </cell>
          <cell r="DL21">
            <v>0</v>
          </cell>
          <cell r="DM21">
            <v>0</v>
          </cell>
          <cell r="DN21">
            <v>0</v>
          </cell>
          <cell r="DO21">
            <v>0</v>
          </cell>
          <cell r="DP21">
            <v>0</v>
          </cell>
          <cell r="DQ21">
            <v>0</v>
          </cell>
          <cell r="DR21">
            <v>0</v>
          </cell>
          <cell r="DS21">
            <v>0</v>
          </cell>
          <cell r="DT21">
            <v>0</v>
          </cell>
          <cell r="DU21">
            <v>0</v>
          </cell>
          <cell r="DV21">
            <v>0</v>
          </cell>
          <cell r="DW21">
            <v>0</v>
          </cell>
          <cell r="DX21">
            <v>0</v>
          </cell>
          <cell r="DY21">
            <v>0</v>
          </cell>
          <cell r="DZ21">
            <v>0</v>
          </cell>
          <cell r="EA21">
            <v>0</v>
          </cell>
          <cell r="EB21">
            <v>0</v>
          </cell>
          <cell r="EC21">
            <v>0</v>
          </cell>
          <cell r="ED21">
            <v>0</v>
          </cell>
          <cell r="EE21">
            <v>0</v>
          </cell>
          <cell r="EF21">
            <v>0</v>
          </cell>
          <cell r="EG21">
            <v>0</v>
          </cell>
          <cell r="EH21">
            <v>0</v>
          </cell>
          <cell r="EI21">
            <v>0</v>
          </cell>
          <cell r="EJ21">
            <v>0</v>
          </cell>
          <cell r="EK21">
            <v>0</v>
          </cell>
          <cell r="EL21">
            <v>0</v>
          </cell>
          <cell r="EM21">
            <v>0</v>
          </cell>
          <cell r="EN21">
            <v>0</v>
          </cell>
          <cell r="EO21">
            <v>0</v>
          </cell>
          <cell r="EP21">
            <v>0</v>
          </cell>
          <cell r="EQ21">
            <v>0</v>
          </cell>
          <cell r="ER21">
            <v>0</v>
          </cell>
          <cell r="ES21">
            <v>0</v>
          </cell>
          <cell r="ET21">
            <v>0</v>
          </cell>
          <cell r="EU21">
            <v>0</v>
          </cell>
          <cell r="EV21">
            <v>0</v>
          </cell>
          <cell r="EW21">
            <v>0</v>
          </cell>
          <cell r="EX21">
            <v>0</v>
          </cell>
          <cell r="EY21">
            <v>0</v>
          </cell>
          <cell r="EZ21">
            <v>0</v>
          </cell>
          <cell r="FA21">
            <v>0</v>
          </cell>
          <cell r="FB21">
            <v>0</v>
          </cell>
          <cell r="FC21">
            <v>0</v>
          </cell>
          <cell r="FD21">
            <v>0</v>
          </cell>
          <cell r="FE21">
            <v>0</v>
          </cell>
          <cell r="FF21">
            <v>0</v>
          </cell>
          <cell r="FG21">
            <v>0</v>
          </cell>
          <cell r="FH21">
            <v>0</v>
          </cell>
          <cell r="FI21">
            <v>0</v>
          </cell>
          <cell r="FJ21">
            <v>0</v>
          </cell>
          <cell r="FK21">
            <v>0</v>
          </cell>
          <cell r="FL21">
            <v>0</v>
          </cell>
          <cell r="FM21">
            <v>0</v>
          </cell>
          <cell r="FN21">
            <v>0</v>
          </cell>
          <cell r="FO21">
            <v>0</v>
          </cell>
          <cell r="FP21">
            <v>0</v>
          </cell>
          <cell r="FQ21">
            <v>0</v>
          </cell>
          <cell r="FR21">
            <v>0</v>
          </cell>
          <cell r="FS21">
            <v>0</v>
          </cell>
          <cell r="FT21">
            <v>0</v>
          </cell>
          <cell r="FU21">
            <v>0</v>
          </cell>
          <cell r="FV21">
            <v>0</v>
          </cell>
          <cell r="FW21">
            <v>0</v>
          </cell>
          <cell r="FX21">
            <v>0</v>
          </cell>
          <cell r="FY21">
            <v>0</v>
          </cell>
          <cell r="FZ21">
            <v>0</v>
          </cell>
          <cell r="GA21">
            <v>0</v>
          </cell>
          <cell r="GB21">
            <v>0</v>
          </cell>
          <cell r="GC21">
            <v>0</v>
          </cell>
          <cell r="GD21">
            <v>0</v>
          </cell>
          <cell r="GE21">
            <v>0</v>
          </cell>
          <cell r="GF21">
            <v>0</v>
          </cell>
          <cell r="GG21">
            <v>0</v>
          </cell>
          <cell r="GH21">
            <v>0</v>
          </cell>
          <cell r="GI21">
            <v>0</v>
          </cell>
          <cell r="GJ21">
            <v>0</v>
          </cell>
          <cell r="GK21">
            <v>0</v>
          </cell>
          <cell r="GL21">
            <v>0</v>
          </cell>
          <cell r="GM21">
            <v>0</v>
          </cell>
          <cell r="GN21">
            <v>0</v>
          </cell>
          <cell r="GO21">
            <v>0</v>
          </cell>
          <cell r="GP21">
            <v>0</v>
          </cell>
          <cell r="GQ21">
            <v>0</v>
          </cell>
          <cell r="GR21">
            <v>0</v>
          </cell>
          <cell r="GS21">
            <v>0</v>
          </cell>
          <cell r="GT21">
            <v>0</v>
          </cell>
          <cell r="GU21">
            <v>0</v>
          </cell>
          <cell r="GV21">
            <v>0</v>
          </cell>
          <cell r="GW21">
            <v>0</v>
          </cell>
          <cell r="GX21">
            <v>0</v>
          </cell>
          <cell r="GY21">
            <v>0</v>
          </cell>
          <cell r="GZ21">
            <v>0</v>
          </cell>
          <cell r="HA21">
            <v>0</v>
          </cell>
          <cell r="HB21">
            <v>0</v>
          </cell>
          <cell r="HC21">
            <v>0</v>
          </cell>
          <cell r="HD21">
            <v>0</v>
          </cell>
          <cell r="HE21">
            <v>0</v>
          </cell>
          <cell r="HF21">
            <v>0</v>
          </cell>
          <cell r="HG21">
            <v>0</v>
          </cell>
          <cell r="HH21">
            <v>0</v>
          </cell>
          <cell r="HI21">
            <v>0</v>
          </cell>
          <cell r="HJ21">
            <v>0</v>
          </cell>
          <cell r="HK21">
            <v>0</v>
          </cell>
          <cell r="HL21">
            <v>0</v>
          </cell>
          <cell r="HM21">
            <v>0</v>
          </cell>
          <cell r="HN21">
            <v>0</v>
          </cell>
          <cell r="HO21">
            <v>0</v>
          </cell>
          <cell r="HP21">
            <v>0</v>
          </cell>
          <cell r="HQ21">
            <v>0</v>
          </cell>
          <cell r="HR21">
            <v>0</v>
          </cell>
          <cell r="HS21">
            <v>0</v>
          </cell>
          <cell r="HT21">
            <v>0</v>
          </cell>
          <cell r="HU21">
            <v>0</v>
          </cell>
          <cell r="HV21">
            <v>0</v>
          </cell>
          <cell r="HW21">
            <v>0</v>
          </cell>
          <cell r="HX21">
            <v>0</v>
          </cell>
          <cell r="HY21">
            <v>0</v>
          </cell>
          <cell r="HZ21">
            <v>0</v>
          </cell>
          <cell r="IA21">
            <v>0</v>
          </cell>
          <cell r="IB21">
            <v>0</v>
          </cell>
          <cell r="IC21">
            <v>0</v>
          </cell>
          <cell r="ID21">
            <v>0</v>
          </cell>
          <cell r="IE21">
            <v>0</v>
          </cell>
          <cell r="IF21">
            <v>0</v>
          </cell>
          <cell r="IG21">
            <v>0</v>
          </cell>
          <cell r="IH21">
            <v>0</v>
          </cell>
          <cell r="II21">
            <v>0</v>
          </cell>
          <cell r="IJ21">
            <v>0</v>
          </cell>
          <cell r="IK21">
            <v>0</v>
          </cell>
          <cell r="IL21">
            <v>0</v>
          </cell>
          <cell r="IM21">
            <v>0</v>
          </cell>
          <cell r="IN21">
            <v>0</v>
          </cell>
          <cell r="IO21">
            <v>0</v>
          </cell>
          <cell r="IP21">
            <v>0</v>
          </cell>
          <cell r="IQ21">
            <v>0</v>
          </cell>
        </row>
        <row r="22">
          <cell r="B22">
            <v>0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0</v>
          </cell>
          <cell r="AJ22">
            <v>0</v>
          </cell>
          <cell r="AK22">
            <v>0</v>
          </cell>
          <cell r="AL22">
            <v>0</v>
          </cell>
          <cell r="AM22">
            <v>0</v>
          </cell>
          <cell r="AN22">
            <v>0</v>
          </cell>
          <cell r="AO22">
            <v>0</v>
          </cell>
          <cell r="AP22">
            <v>0</v>
          </cell>
          <cell r="AQ22">
            <v>0</v>
          </cell>
          <cell r="AR22">
            <v>0</v>
          </cell>
          <cell r="AS22">
            <v>0</v>
          </cell>
          <cell r="AT22">
            <v>0</v>
          </cell>
          <cell r="AU22">
            <v>0</v>
          </cell>
          <cell r="AV22">
            <v>0</v>
          </cell>
          <cell r="AW22">
            <v>0</v>
          </cell>
          <cell r="AX22">
            <v>0</v>
          </cell>
          <cell r="AY22">
            <v>0</v>
          </cell>
          <cell r="AZ22">
            <v>0</v>
          </cell>
          <cell r="BA22">
            <v>0</v>
          </cell>
          <cell r="BB22">
            <v>0</v>
          </cell>
          <cell r="BC22">
            <v>0</v>
          </cell>
          <cell r="BD22">
            <v>0</v>
          </cell>
          <cell r="BE22">
            <v>0</v>
          </cell>
          <cell r="BF22">
            <v>0</v>
          </cell>
          <cell r="BG22">
            <v>0</v>
          </cell>
          <cell r="BH22">
            <v>0</v>
          </cell>
          <cell r="BI22">
            <v>0</v>
          </cell>
          <cell r="BJ22">
            <v>0</v>
          </cell>
          <cell r="BK22">
            <v>0</v>
          </cell>
          <cell r="BL22">
            <v>0</v>
          </cell>
          <cell r="BM22">
            <v>0</v>
          </cell>
          <cell r="BN22">
            <v>0</v>
          </cell>
          <cell r="BO22">
            <v>0</v>
          </cell>
          <cell r="BP22">
            <v>0</v>
          </cell>
          <cell r="BQ22">
            <v>0</v>
          </cell>
          <cell r="BR22">
            <v>0</v>
          </cell>
          <cell r="BS22">
            <v>0</v>
          </cell>
          <cell r="BT22">
            <v>0</v>
          </cell>
          <cell r="BU22">
            <v>0</v>
          </cell>
          <cell r="BV22">
            <v>0</v>
          </cell>
          <cell r="BW22">
            <v>0</v>
          </cell>
          <cell r="BX22">
            <v>0</v>
          </cell>
          <cell r="BY22">
            <v>0</v>
          </cell>
          <cell r="BZ22">
            <v>0</v>
          </cell>
          <cell r="CA22">
            <v>0</v>
          </cell>
          <cell r="CB22">
            <v>0</v>
          </cell>
          <cell r="CC22">
            <v>0</v>
          </cell>
          <cell r="CD22">
            <v>0</v>
          </cell>
          <cell r="CE22">
            <v>0</v>
          </cell>
          <cell r="CF22">
            <v>0</v>
          </cell>
          <cell r="CG22">
            <v>0</v>
          </cell>
          <cell r="CH22">
            <v>0</v>
          </cell>
          <cell r="CI22">
            <v>0</v>
          </cell>
          <cell r="CJ22">
            <v>0</v>
          </cell>
          <cell r="CK22">
            <v>0</v>
          </cell>
          <cell r="CL22">
            <v>0</v>
          </cell>
          <cell r="CM22">
            <v>0</v>
          </cell>
          <cell r="CN22">
            <v>0</v>
          </cell>
          <cell r="CO22">
            <v>0</v>
          </cell>
          <cell r="CP22">
            <v>0</v>
          </cell>
          <cell r="CQ22">
            <v>0</v>
          </cell>
          <cell r="CR22">
            <v>0</v>
          </cell>
          <cell r="CS22">
            <v>0</v>
          </cell>
          <cell r="CT22">
            <v>0</v>
          </cell>
          <cell r="CU22">
            <v>0</v>
          </cell>
          <cell r="CV22">
            <v>0</v>
          </cell>
          <cell r="CW22">
            <v>0</v>
          </cell>
          <cell r="CX22">
            <v>0</v>
          </cell>
          <cell r="CY22">
            <v>0</v>
          </cell>
          <cell r="CZ22">
            <v>0</v>
          </cell>
          <cell r="DA22">
            <v>0</v>
          </cell>
          <cell r="DB22">
            <v>0</v>
          </cell>
          <cell r="DC22">
            <v>0</v>
          </cell>
          <cell r="DD22">
            <v>0</v>
          </cell>
          <cell r="DE22">
            <v>0</v>
          </cell>
          <cell r="DF22">
            <v>0</v>
          </cell>
          <cell r="DG22">
            <v>0</v>
          </cell>
          <cell r="DH22">
            <v>0</v>
          </cell>
          <cell r="DI22">
            <v>0</v>
          </cell>
          <cell r="DJ22">
            <v>0</v>
          </cell>
          <cell r="DK22">
            <v>0</v>
          </cell>
          <cell r="DL22">
            <v>0</v>
          </cell>
          <cell r="DM22">
            <v>0</v>
          </cell>
          <cell r="DN22">
            <v>0</v>
          </cell>
          <cell r="DO22">
            <v>0</v>
          </cell>
          <cell r="DP22">
            <v>0</v>
          </cell>
          <cell r="DQ22">
            <v>0</v>
          </cell>
          <cell r="DR22">
            <v>0</v>
          </cell>
          <cell r="DS22">
            <v>0</v>
          </cell>
          <cell r="DT22">
            <v>0</v>
          </cell>
          <cell r="DU22">
            <v>0</v>
          </cell>
          <cell r="DV22">
            <v>0</v>
          </cell>
          <cell r="DW22">
            <v>0</v>
          </cell>
          <cell r="DX22">
            <v>0</v>
          </cell>
          <cell r="DY22">
            <v>0</v>
          </cell>
          <cell r="DZ22">
            <v>0</v>
          </cell>
          <cell r="EA22">
            <v>0</v>
          </cell>
          <cell r="EB22">
            <v>0</v>
          </cell>
          <cell r="EC22">
            <v>0</v>
          </cell>
          <cell r="ED22">
            <v>0</v>
          </cell>
          <cell r="EE22">
            <v>0</v>
          </cell>
          <cell r="EF22">
            <v>0</v>
          </cell>
          <cell r="EG22">
            <v>0</v>
          </cell>
          <cell r="EH22">
            <v>0</v>
          </cell>
          <cell r="EI22">
            <v>0</v>
          </cell>
          <cell r="EJ22">
            <v>0</v>
          </cell>
          <cell r="EK22">
            <v>0</v>
          </cell>
          <cell r="EL22">
            <v>0</v>
          </cell>
          <cell r="EM22">
            <v>0</v>
          </cell>
          <cell r="EN22">
            <v>0</v>
          </cell>
          <cell r="EO22">
            <v>0</v>
          </cell>
          <cell r="EP22">
            <v>0</v>
          </cell>
          <cell r="EQ22">
            <v>0</v>
          </cell>
          <cell r="ER22">
            <v>0</v>
          </cell>
          <cell r="ES22">
            <v>0</v>
          </cell>
          <cell r="ET22">
            <v>0</v>
          </cell>
          <cell r="EU22">
            <v>0</v>
          </cell>
          <cell r="EV22">
            <v>0</v>
          </cell>
          <cell r="EW22">
            <v>0</v>
          </cell>
          <cell r="EX22">
            <v>0</v>
          </cell>
          <cell r="EY22">
            <v>0</v>
          </cell>
          <cell r="EZ22">
            <v>0</v>
          </cell>
          <cell r="FA22">
            <v>0</v>
          </cell>
          <cell r="FB22">
            <v>0</v>
          </cell>
          <cell r="FC22">
            <v>0</v>
          </cell>
          <cell r="FD22">
            <v>0</v>
          </cell>
          <cell r="FE22">
            <v>0</v>
          </cell>
          <cell r="FF22">
            <v>0</v>
          </cell>
          <cell r="FG22">
            <v>0</v>
          </cell>
          <cell r="FH22">
            <v>0</v>
          </cell>
          <cell r="FI22">
            <v>0</v>
          </cell>
          <cell r="FJ22">
            <v>0</v>
          </cell>
          <cell r="FK22">
            <v>0</v>
          </cell>
          <cell r="FL22">
            <v>0</v>
          </cell>
          <cell r="FM22">
            <v>0</v>
          </cell>
          <cell r="FN22">
            <v>0</v>
          </cell>
          <cell r="FO22">
            <v>0</v>
          </cell>
          <cell r="FP22">
            <v>0</v>
          </cell>
          <cell r="FQ22">
            <v>0</v>
          </cell>
          <cell r="FR22">
            <v>0</v>
          </cell>
          <cell r="FS22">
            <v>0</v>
          </cell>
          <cell r="FT22">
            <v>0</v>
          </cell>
          <cell r="FU22">
            <v>0</v>
          </cell>
          <cell r="FV22">
            <v>0</v>
          </cell>
          <cell r="FW22">
            <v>0</v>
          </cell>
          <cell r="FX22">
            <v>0</v>
          </cell>
          <cell r="FY22">
            <v>0</v>
          </cell>
          <cell r="FZ22">
            <v>0</v>
          </cell>
          <cell r="GA22">
            <v>0</v>
          </cell>
          <cell r="GB22">
            <v>0</v>
          </cell>
          <cell r="GC22">
            <v>0</v>
          </cell>
          <cell r="GD22">
            <v>0</v>
          </cell>
          <cell r="GE22">
            <v>0</v>
          </cell>
          <cell r="GF22">
            <v>0</v>
          </cell>
          <cell r="GG22">
            <v>0</v>
          </cell>
          <cell r="GH22">
            <v>0</v>
          </cell>
          <cell r="GI22">
            <v>0</v>
          </cell>
          <cell r="GJ22">
            <v>0</v>
          </cell>
          <cell r="GK22">
            <v>0</v>
          </cell>
          <cell r="GL22">
            <v>0</v>
          </cell>
          <cell r="GM22">
            <v>0</v>
          </cell>
          <cell r="GN22">
            <v>0</v>
          </cell>
          <cell r="GO22">
            <v>0</v>
          </cell>
          <cell r="GP22">
            <v>0</v>
          </cell>
          <cell r="GQ22">
            <v>0</v>
          </cell>
          <cell r="GR22">
            <v>0</v>
          </cell>
          <cell r="GS22">
            <v>0</v>
          </cell>
          <cell r="GT22">
            <v>0</v>
          </cell>
          <cell r="GU22">
            <v>0</v>
          </cell>
          <cell r="GV22">
            <v>0</v>
          </cell>
          <cell r="GW22">
            <v>0</v>
          </cell>
          <cell r="GX22">
            <v>0</v>
          </cell>
          <cell r="GY22">
            <v>0</v>
          </cell>
          <cell r="GZ22">
            <v>0</v>
          </cell>
          <cell r="HA22">
            <v>0</v>
          </cell>
          <cell r="HB22">
            <v>0</v>
          </cell>
          <cell r="HC22">
            <v>0</v>
          </cell>
          <cell r="HD22">
            <v>0</v>
          </cell>
          <cell r="HE22">
            <v>0</v>
          </cell>
          <cell r="HF22">
            <v>0</v>
          </cell>
          <cell r="HG22">
            <v>0</v>
          </cell>
          <cell r="HH22">
            <v>0</v>
          </cell>
          <cell r="HI22">
            <v>0</v>
          </cell>
          <cell r="HJ22">
            <v>0</v>
          </cell>
          <cell r="HK22">
            <v>0</v>
          </cell>
          <cell r="HL22">
            <v>0</v>
          </cell>
          <cell r="HM22">
            <v>0</v>
          </cell>
          <cell r="HN22">
            <v>0</v>
          </cell>
          <cell r="HO22">
            <v>0</v>
          </cell>
          <cell r="HP22">
            <v>0</v>
          </cell>
          <cell r="HQ22">
            <v>0</v>
          </cell>
          <cell r="HR22">
            <v>0</v>
          </cell>
          <cell r="HS22">
            <v>0</v>
          </cell>
          <cell r="HT22">
            <v>0</v>
          </cell>
          <cell r="HU22">
            <v>0</v>
          </cell>
          <cell r="HV22">
            <v>0</v>
          </cell>
          <cell r="HW22">
            <v>0</v>
          </cell>
          <cell r="HX22">
            <v>0</v>
          </cell>
          <cell r="HY22">
            <v>0</v>
          </cell>
          <cell r="HZ22">
            <v>0</v>
          </cell>
          <cell r="IA22">
            <v>0</v>
          </cell>
          <cell r="IB22">
            <v>0</v>
          </cell>
          <cell r="IC22">
            <v>0</v>
          </cell>
          <cell r="ID22">
            <v>0</v>
          </cell>
          <cell r="IE22">
            <v>0</v>
          </cell>
          <cell r="IF22">
            <v>0</v>
          </cell>
          <cell r="IG22">
            <v>0</v>
          </cell>
          <cell r="IH22">
            <v>0</v>
          </cell>
          <cell r="II22">
            <v>0</v>
          </cell>
          <cell r="IJ22">
            <v>0</v>
          </cell>
          <cell r="IK22">
            <v>0</v>
          </cell>
          <cell r="IL22">
            <v>0</v>
          </cell>
          <cell r="IM22">
            <v>0</v>
          </cell>
          <cell r="IN22">
            <v>0</v>
          </cell>
          <cell r="IO22">
            <v>0</v>
          </cell>
          <cell r="IP22">
            <v>0</v>
          </cell>
          <cell r="IQ22">
            <v>0</v>
          </cell>
        </row>
        <row r="23">
          <cell r="B23">
            <v>11909.587</v>
          </cell>
          <cell r="C23">
            <v>6373.7330000000002</v>
          </cell>
          <cell r="D23">
            <v>5535.8530000000001</v>
          </cell>
          <cell r="E23">
            <v>2183.2600000000002</v>
          </cell>
          <cell r="F23">
            <v>1163.7850000000001</v>
          </cell>
          <cell r="G23">
            <v>1019.475</v>
          </cell>
          <cell r="H23">
            <v>601.89300000000003</v>
          </cell>
          <cell r="I23">
            <v>331.69900000000001</v>
          </cell>
          <cell r="J23">
            <v>270.19400000000002</v>
          </cell>
          <cell r="K23">
            <v>619.36</v>
          </cell>
          <cell r="L23">
            <v>326.29000000000002</v>
          </cell>
          <cell r="M23">
            <v>293.07</v>
          </cell>
          <cell r="N23">
            <v>962.00699999999995</v>
          </cell>
          <cell r="O23">
            <v>505.79599999999999</v>
          </cell>
          <cell r="P23">
            <v>456.21100000000001</v>
          </cell>
          <cell r="Q23">
            <v>9726.3259999999991</v>
          </cell>
          <cell r="R23">
            <v>5209.9480000000003</v>
          </cell>
          <cell r="S23">
            <v>4516.3789999999999</v>
          </cell>
          <cell r="T23">
            <v>4140.7879999999996</v>
          </cell>
          <cell r="U23">
            <v>2176.105</v>
          </cell>
          <cell r="V23">
            <v>1964.683</v>
          </cell>
          <cell r="W23">
            <v>1232.3889999999999</v>
          </cell>
          <cell r="X23">
            <v>638.62900000000002</v>
          </cell>
          <cell r="Y23">
            <v>593.76</v>
          </cell>
          <cell r="Z23">
            <v>1186.5999999999999</v>
          </cell>
          <cell r="AA23">
            <v>611.37900000000002</v>
          </cell>
          <cell r="AB23">
            <v>575.221</v>
          </cell>
          <cell r="AC23">
            <v>1721.799</v>
          </cell>
          <cell r="AD23">
            <v>926.09699999999998</v>
          </cell>
          <cell r="AE23">
            <v>795.70100000000002</v>
          </cell>
          <cell r="AF23">
            <v>5585.5379999999996</v>
          </cell>
          <cell r="AG23">
            <v>3033.8429999999998</v>
          </cell>
          <cell r="AH23">
            <v>2551.6950000000002</v>
          </cell>
          <cell r="AI23">
            <v>2450.136</v>
          </cell>
          <cell r="AJ23">
            <v>1279.7349999999999</v>
          </cell>
          <cell r="AK23">
            <v>1170.4010000000001</v>
          </cell>
          <cell r="AL23">
            <v>3135.402</v>
          </cell>
          <cell r="AM23">
            <v>1754.1079999999999</v>
          </cell>
          <cell r="AN23">
            <v>1381.2940000000001</v>
          </cell>
          <cell r="AO23">
            <v>1878.752</v>
          </cell>
          <cell r="AP23">
            <v>993.01900000000001</v>
          </cell>
          <cell r="AQ23">
            <v>885.73299999999995</v>
          </cell>
          <cell r="AR23">
            <v>1256.6500000000001</v>
          </cell>
          <cell r="AS23">
            <v>761.08900000000006</v>
          </cell>
          <cell r="AT23">
            <v>495.56099999999998</v>
          </cell>
          <cell r="AU23">
            <v>951.20699999999999</v>
          </cell>
          <cell r="AV23">
            <v>529.96500000000003</v>
          </cell>
          <cell r="AW23">
            <v>421.24200000000002</v>
          </cell>
          <cell r="AX23">
            <v>10958.38</v>
          </cell>
          <cell r="AY23">
            <v>5843.768</v>
          </cell>
          <cell r="AZ23">
            <v>5114.6120000000001</v>
          </cell>
          <cell r="BA23">
            <v>19106.581999999999</v>
          </cell>
          <cell r="BB23">
            <v>9424.0660000000007</v>
          </cell>
          <cell r="BC23">
            <v>9682.5159999999996</v>
          </cell>
          <cell r="BD23">
            <v>2974.5120000000002</v>
          </cell>
          <cell r="BE23">
            <v>1498.0550000000001</v>
          </cell>
          <cell r="BF23">
            <v>1476.4570000000001</v>
          </cell>
          <cell r="BG23">
            <v>2064.5309999999999</v>
          </cell>
          <cell r="BH23">
            <v>1065.3389999999999</v>
          </cell>
          <cell r="BI23">
            <v>999.19200000000001</v>
          </cell>
          <cell r="BJ23">
            <v>1360.3710000000001</v>
          </cell>
          <cell r="BK23">
            <v>741.99300000000005</v>
          </cell>
          <cell r="BL23">
            <v>618.37800000000004</v>
          </cell>
          <cell r="BM23">
            <v>704.16</v>
          </cell>
          <cell r="BN23">
            <v>323.346</v>
          </cell>
          <cell r="BO23">
            <v>380.81400000000002</v>
          </cell>
          <cell r="BP23">
            <v>257.78800000000001</v>
          </cell>
          <cell r="BQ23">
            <v>110.248</v>
          </cell>
          <cell r="BR23">
            <v>147.54</v>
          </cell>
          <cell r="BS23">
            <v>300.85700000000003</v>
          </cell>
          <cell r="BT23">
            <v>165.12200000000001</v>
          </cell>
          <cell r="BU23">
            <v>135.73500000000001</v>
          </cell>
          <cell r="BV23">
            <v>609.125</v>
          </cell>
          <cell r="BW23">
            <v>267.59399999999999</v>
          </cell>
          <cell r="BX23">
            <v>341.53100000000001</v>
          </cell>
          <cell r="BY23">
            <v>1180.9179999999999</v>
          </cell>
          <cell r="BZ23">
            <v>548.322</v>
          </cell>
          <cell r="CA23">
            <v>632.596</v>
          </cell>
          <cell r="CB23">
            <v>694.14300000000003</v>
          </cell>
          <cell r="CC23">
            <v>366.64600000000002</v>
          </cell>
          <cell r="CD23">
            <v>327.49700000000001</v>
          </cell>
          <cell r="CE23">
            <v>79.234999999999999</v>
          </cell>
          <cell r="CF23">
            <v>30.37</v>
          </cell>
          <cell r="CG23">
            <v>48.865000000000002</v>
          </cell>
          <cell r="CH23">
            <v>486.77499999999998</v>
          </cell>
          <cell r="CI23">
            <v>181.67599999999999</v>
          </cell>
          <cell r="CJ23">
            <v>305.09899999999999</v>
          </cell>
          <cell r="CK23">
            <v>680.08</v>
          </cell>
          <cell r="CL23">
            <v>414.36</v>
          </cell>
          <cell r="CM23">
            <v>265.72000000000003</v>
          </cell>
          <cell r="CN23">
            <v>320.38400000000001</v>
          </cell>
          <cell r="CO23">
            <v>197.524</v>
          </cell>
          <cell r="CP23">
            <v>122.861</v>
          </cell>
          <cell r="CQ23">
            <v>257.06400000000002</v>
          </cell>
          <cell r="CR23">
            <v>163.31899999999999</v>
          </cell>
          <cell r="CS23">
            <v>93.745000000000005</v>
          </cell>
          <cell r="CT23">
            <v>34.000999999999998</v>
          </cell>
          <cell r="CU23">
            <v>20.126000000000001</v>
          </cell>
          <cell r="CV23">
            <v>13.875</v>
          </cell>
          <cell r="CW23">
            <v>423.01600000000002</v>
          </cell>
          <cell r="CX23">
            <v>251.041</v>
          </cell>
          <cell r="CY23">
            <v>171.97499999999999</v>
          </cell>
          <cell r="CZ23">
            <v>11463.615</v>
          </cell>
          <cell r="DA23">
            <v>6099.3580000000002</v>
          </cell>
          <cell r="DB23">
            <v>5364.2569999999996</v>
          </cell>
          <cell r="DC23">
            <v>2163.8560000000002</v>
          </cell>
          <cell r="DD23">
            <v>1150.662</v>
          </cell>
          <cell r="DE23">
            <v>1013.194</v>
          </cell>
          <cell r="DF23">
            <v>596.91999999999996</v>
          </cell>
          <cell r="DG23">
            <v>329.04199999999997</v>
          </cell>
          <cell r="DH23">
            <v>267.87799999999999</v>
          </cell>
          <cell r="DI23">
            <v>616.53399999999999</v>
          </cell>
          <cell r="DJ23">
            <v>323.76100000000002</v>
          </cell>
          <cell r="DK23">
            <v>292.77300000000002</v>
          </cell>
          <cell r="DL23">
            <v>950.40300000000002</v>
          </cell>
          <cell r="DM23">
            <v>497.85899999999998</v>
          </cell>
          <cell r="DN23">
            <v>452.54399999999998</v>
          </cell>
          <cell r="DO23">
            <v>9299.759</v>
          </cell>
          <cell r="DP23">
            <v>4948.6949999999997</v>
          </cell>
          <cell r="DQ23">
            <v>4351.0630000000001</v>
          </cell>
          <cell r="DR23">
            <v>4093.5239999999999</v>
          </cell>
          <cell r="DS23">
            <v>2145.2089999999998</v>
          </cell>
          <cell r="DT23">
            <v>1948.3150000000001</v>
          </cell>
          <cell r="DU23">
            <v>1223.1210000000001</v>
          </cell>
          <cell r="DV23">
            <v>632.43299999999999</v>
          </cell>
          <cell r="DW23">
            <v>590.68799999999999</v>
          </cell>
          <cell r="DX23">
            <v>1171.575</v>
          </cell>
          <cell r="DY23">
            <v>602.81100000000004</v>
          </cell>
          <cell r="DZ23">
            <v>568.76300000000003</v>
          </cell>
          <cell r="EA23">
            <v>1698.829</v>
          </cell>
          <cell r="EB23">
            <v>909.96500000000003</v>
          </cell>
          <cell r="EC23">
            <v>788.86400000000003</v>
          </cell>
          <cell r="ED23">
            <v>5206.2349999999997</v>
          </cell>
          <cell r="EE23">
            <v>2803.4870000000001</v>
          </cell>
          <cell r="EF23">
            <v>2402.748</v>
          </cell>
          <cell r="EG23">
            <v>2383.5630000000001</v>
          </cell>
          <cell r="EH23">
            <v>1235.5940000000001</v>
          </cell>
          <cell r="EI23">
            <v>1147.9690000000001</v>
          </cell>
          <cell r="EJ23">
            <v>2822.6709999999998</v>
          </cell>
          <cell r="EK23">
            <v>1567.893</v>
          </cell>
          <cell r="EL23">
            <v>1254.779</v>
          </cell>
          <cell r="EM23">
            <v>1765.9659999999999</v>
          </cell>
          <cell r="EN23">
            <v>929.28300000000002</v>
          </cell>
          <cell r="EO23">
            <v>836.68299999999999</v>
          </cell>
          <cell r="EP23">
            <v>1056.7049999999999</v>
          </cell>
          <cell r="EQ23">
            <v>638.61</v>
          </cell>
          <cell r="ER23">
            <v>418.096</v>
          </cell>
          <cell r="ES23">
            <v>944.50400000000002</v>
          </cell>
          <cell r="ET23">
            <v>525.43200000000002</v>
          </cell>
          <cell r="EU23">
            <v>419.07299999999998</v>
          </cell>
          <cell r="EV23">
            <v>10519.111000000001</v>
          </cell>
          <cell r="EW23">
            <v>5573.9260000000004</v>
          </cell>
          <cell r="EX23">
            <v>4945.1850000000004</v>
          </cell>
          <cell r="EY23">
            <v>15691.198</v>
          </cell>
          <cell r="EZ23">
            <v>7788.2169999999996</v>
          </cell>
          <cell r="FA23">
            <v>7902.9809999999998</v>
          </cell>
          <cell r="FB23">
            <v>2830.7930000000001</v>
          </cell>
          <cell r="FC23">
            <v>1406.9</v>
          </cell>
          <cell r="FD23">
            <v>1423.893</v>
          </cell>
          <cell r="FE23">
            <v>2019.1990000000001</v>
          </cell>
          <cell r="FF23">
            <v>1033.0360000000001</v>
          </cell>
          <cell r="FG23">
            <v>986.16300000000001</v>
          </cell>
          <cell r="FH23">
            <v>1335.8150000000001</v>
          </cell>
          <cell r="FI23">
            <v>723.94500000000005</v>
          </cell>
          <cell r="FJ23">
            <v>611.87</v>
          </cell>
          <cell r="FK23">
            <v>683.38300000000004</v>
          </cell>
          <cell r="FL23">
            <v>309.09100000000001</v>
          </cell>
          <cell r="FM23">
            <v>374.29199999999997</v>
          </cell>
          <cell r="FN23">
            <v>253.262</v>
          </cell>
          <cell r="FO23">
            <v>107.411</v>
          </cell>
          <cell r="FP23">
            <v>145.852</v>
          </cell>
          <cell r="FQ23">
            <v>296.86900000000003</v>
          </cell>
          <cell r="FR23">
            <v>162.923</v>
          </cell>
          <cell r="FS23">
            <v>133.946</v>
          </cell>
          <cell r="FT23">
            <v>514.72500000000002</v>
          </cell>
          <cell r="FU23">
            <v>210.94</v>
          </cell>
          <cell r="FV23">
            <v>303.78500000000003</v>
          </cell>
          <cell r="FW23">
            <v>1117.7909999999999</v>
          </cell>
          <cell r="FX23">
            <v>512.71699999999998</v>
          </cell>
          <cell r="FY23">
            <v>605.07399999999996</v>
          </cell>
          <cell r="FZ23">
            <v>691.14800000000002</v>
          </cell>
          <cell r="GA23">
            <v>364.49</v>
          </cell>
          <cell r="GB23">
            <v>326.65699999999998</v>
          </cell>
          <cell r="GC23">
            <v>78.730999999999995</v>
          </cell>
          <cell r="GD23">
            <v>30.37</v>
          </cell>
          <cell r="GE23">
            <v>48.360999999999997</v>
          </cell>
          <cell r="GF23">
            <v>426.64299999999997</v>
          </cell>
          <cell r="GG23">
            <v>148.226</v>
          </cell>
          <cell r="GH23">
            <v>278.416</v>
          </cell>
          <cell r="GI23">
            <v>638.11699999999996</v>
          </cell>
          <cell r="GJ23">
            <v>386.57799999999997</v>
          </cell>
          <cell r="GK23">
            <v>251.53800000000001</v>
          </cell>
          <cell r="GL23">
            <v>307.24799999999999</v>
          </cell>
          <cell r="GM23">
            <v>190.80099999999999</v>
          </cell>
          <cell r="GN23">
            <v>116.447</v>
          </cell>
          <cell r="GO23">
            <v>253.357</v>
          </cell>
          <cell r="GP23">
            <v>160.941</v>
          </cell>
          <cell r="GQ23">
            <v>92.415000000000006</v>
          </cell>
          <cell r="GR23">
            <v>34.000999999999998</v>
          </cell>
          <cell r="GS23">
            <v>20.126000000000001</v>
          </cell>
          <cell r="GT23">
            <v>13.875</v>
          </cell>
          <cell r="GU23">
            <v>384.76</v>
          </cell>
          <cell r="GV23">
            <v>225.637</v>
          </cell>
          <cell r="GW23">
            <v>159.12299999999999</v>
          </cell>
          <cell r="GX23">
            <v>1878.588</v>
          </cell>
          <cell r="GY23">
            <v>945.51499999999999</v>
          </cell>
          <cell r="GZ23">
            <v>933.07299999999998</v>
          </cell>
          <cell r="HA23">
            <v>725.97699999999998</v>
          </cell>
          <cell r="HB23">
            <v>370.81700000000001</v>
          </cell>
          <cell r="HC23">
            <v>355.16</v>
          </cell>
          <cell r="HD23">
            <v>234.202</v>
          </cell>
          <cell r="HE23">
            <v>126.26900000000001</v>
          </cell>
          <cell r="HF23">
            <v>107.934</v>
          </cell>
          <cell r="HG23">
            <v>206.755</v>
          </cell>
          <cell r="HH23">
            <v>101.598</v>
          </cell>
          <cell r="HI23">
            <v>105.157</v>
          </cell>
          <cell r="HJ23">
            <v>285.02</v>
          </cell>
          <cell r="HK23">
            <v>142.95099999999999</v>
          </cell>
          <cell r="HL23">
            <v>142.06899999999999</v>
          </cell>
          <cell r="HM23">
            <v>1152.6110000000001</v>
          </cell>
          <cell r="HN23">
            <v>574.69799999999998</v>
          </cell>
          <cell r="HO23">
            <v>577.91300000000001</v>
          </cell>
          <cell r="HP23">
            <v>999.75</v>
          </cell>
          <cell r="HQ23">
            <v>496.87</v>
          </cell>
          <cell r="HR23">
            <v>502.88099999999997</v>
          </cell>
          <cell r="HS23">
            <v>363.733</v>
          </cell>
          <cell r="HT23">
            <v>168.107</v>
          </cell>
          <cell r="HU23">
            <v>195.626</v>
          </cell>
          <cell r="HV23">
            <v>314.09500000000003</v>
          </cell>
          <cell r="HW23">
            <v>162.24700000000001</v>
          </cell>
          <cell r="HX23">
            <v>151.84800000000001</v>
          </cell>
          <cell r="HY23">
            <v>321.92200000000003</v>
          </cell>
          <cell r="HZ23">
            <v>166.51599999999999</v>
          </cell>
          <cell r="IA23">
            <v>155.40600000000001</v>
          </cell>
          <cell r="IB23">
            <v>152.86099999999999</v>
          </cell>
          <cell r="IC23">
            <v>77.828000000000003</v>
          </cell>
          <cell r="ID23">
            <v>75.033000000000001</v>
          </cell>
          <cell r="IE23">
            <v>152.03200000000001</v>
          </cell>
          <cell r="IF23">
            <v>76.998999999999995</v>
          </cell>
          <cell r="IG23">
            <v>75.033000000000001</v>
          </cell>
          <cell r="IH23">
            <v>0.82899999999999996</v>
          </cell>
          <cell r="II23">
            <v>0.82899999999999996</v>
          </cell>
          <cell r="IJ23">
            <v>0</v>
          </cell>
          <cell r="IK23">
            <v>0.82899999999999996</v>
          </cell>
          <cell r="IL23">
            <v>0.82899999999999996</v>
          </cell>
          <cell r="IM23">
            <v>0</v>
          </cell>
          <cell r="IN23">
            <v>0</v>
          </cell>
          <cell r="IO23">
            <v>0</v>
          </cell>
          <cell r="IP23">
            <v>0</v>
          </cell>
          <cell r="IQ23">
            <v>244.31899999999999</v>
          </cell>
        </row>
        <row r="24">
          <cell r="B24">
            <v>0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0</v>
          </cell>
          <cell r="AJ24">
            <v>0</v>
          </cell>
          <cell r="AK24">
            <v>0</v>
          </cell>
          <cell r="AL24">
            <v>0</v>
          </cell>
          <cell r="AM24">
            <v>0</v>
          </cell>
          <cell r="AN24">
            <v>0</v>
          </cell>
          <cell r="AO24">
            <v>0</v>
          </cell>
          <cell r="AP24">
            <v>0</v>
          </cell>
          <cell r="AQ24">
            <v>0</v>
          </cell>
          <cell r="AR24">
            <v>0</v>
          </cell>
          <cell r="AS24">
            <v>0</v>
          </cell>
          <cell r="AT24">
            <v>0</v>
          </cell>
          <cell r="AU24">
            <v>0</v>
          </cell>
          <cell r="AV24">
            <v>0</v>
          </cell>
          <cell r="AW24">
            <v>0</v>
          </cell>
          <cell r="AX24">
            <v>0</v>
          </cell>
          <cell r="AY24">
            <v>0</v>
          </cell>
          <cell r="AZ24">
            <v>0</v>
          </cell>
          <cell r="BA24">
            <v>0</v>
          </cell>
          <cell r="BB24">
            <v>0</v>
          </cell>
          <cell r="BC24">
            <v>0</v>
          </cell>
          <cell r="BD24">
            <v>0</v>
          </cell>
          <cell r="BE24">
            <v>0</v>
          </cell>
          <cell r="BF24">
            <v>0</v>
          </cell>
          <cell r="BG24">
            <v>0</v>
          </cell>
          <cell r="BH24">
            <v>0</v>
          </cell>
          <cell r="BI24">
            <v>0</v>
          </cell>
          <cell r="BJ24">
            <v>0</v>
          </cell>
          <cell r="BK24">
            <v>0</v>
          </cell>
          <cell r="BL24">
            <v>0</v>
          </cell>
          <cell r="BM24">
            <v>0</v>
          </cell>
          <cell r="BN24">
            <v>0</v>
          </cell>
          <cell r="BO24">
            <v>0</v>
          </cell>
          <cell r="BP24">
            <v>0</v>
          </cell>
          <cell r="BQ24">
            <v>0</v>
          </cell>
          <cell r="BR24">
            <v>0</v>
          </cell>
          <cell r="BS24">
            <v>0</v>
          </cell>
          <cell r="BT24">
            <v>0</v>
          </cell>
          <cell r="BU24">
            <v>0</v>
          </cell>
          <cell r="BV24">
            <v>0</v>
          </cell>
          <cell r="BW24">
            <v>0</v>
          </cell>
          <cell r="BX24">
            <v>0</v>
          </cell>
          <cell r="BY24">
            <v>0</v>
          </cell>
          <cell r="BZ24">
            <v>0</v>
          </cell>
          <cell r="CA24">
            <v>0</v>
          </cell>
          <cell r="CB24">
            <v>0</v>
          </cell>
          <cell r="CC24">
            <v>0</v>
          </cell>
          <cell r="CD24">
            <v>0</v>
          </cell>
          <cell r="CE24">
            <v>0</v>
          </cell>
          <cell r="CF24">
            <v>0</v>
          </cell>
          <cell r="CG24">
            <v>0</v>
          </cell>
          <cell r="CH24">
            <v>0</v>
          </cell>
          <cell r="CI24">
            <v>0</v>
          </cell>
          <cell r="CJ24">
            <v>0</v>
          </cell>
          <cell r="CK24">
            <v>0</v>
          </cell>
          <cell r="CL24">
            <v>0</v>
          </cell>
          <cell r="CM24">
            <v>0</v>
          </cell>
          <cell r="CN24">
            <v>0</v>
          </cell>
          <cell r="CO24">
            <v>0</v>
          </cell>
          <cell r="CP24">
            <v>0</v>
          </cell>
          <cell r="CQ24">
            <v>0</v>
          </cell>
          <cell r="CR24">
            <v>0</v>
          </cell>
          <cell r="CS24">
            <v>0</v>
          </cell>
          <cell r="CT24">
            <v>0</v>
          </cell>
          <cell r="CU24">
            <v>0</v>
          </cell>
          <cell r="CV24">
            <v>0</v>
          </cell>
          <cell r="CW24">
            <v>0</v>
          </cell>
          <cell r="CX24">
            <v>0</v>
          </cell>
          <cell r="CY24">
            <v>0</v>
          </cell>
          <cell r="CZ24">
            <v>0</v>
          </cell>
          <cell r="DA24">
            <v>0</v>
          </cell>
          <cell r="DB24">
            <v>0</v>
          </cell>
          <cell r="DC24">
            <v>0</v>
          </cell>
          <cell r="DD24">
            <v>0</v>
          </cell>
          <cell r="DE24">
            <v>0</v>
          </cell>
          <cell r="DF24">
            <v>0</v>
          </cell>
          <cell r="DG24">
            <v>0</v>
          </cell>
          <cell r="DH24">
            <v>0</v>
          </cell>
          <cell r="DI24">
            <v>0</v>
          </cell>
          <cell r="DJ24">
            <v>0</v>
          </cell>
          <cell r="DK24">
            <v>0</v>
          </cell>
          <cell r="DL24">
            <v>0</v>
          </cell>
          <cell r="DM24">
            <v>0</v>
          </cell>
          <cell r="DN24">
            <v>0</v>
          </cell>
          <cell r="DO24">
            <v>0</v>
          </cell>
          <cell r="DP24">
            <v>0</v>
          </cell>
          <cell r="DQ24">
            <v>0</v>
          </cell>
          <cell r="DR24">
            <v>0</v>
          </cell>
          <cell r="DS24">
            <v>0</v>
          </cell>
          <cell r="DT24">
            <v>0</v>
          </cell>
          <cell r="DU24">
            <v>0</v>
          </cell>
          <cell r="DV24">
            <v>0</v>
          </cell>
          <cell r="DW24">
            <v>0</v>
          </cell>
          <cell r="DX24">
            <v>0</v>
          </cell>
          <cell r="DY24">
            <v>0</v>
          </cell>
          <cell r="DZ24">
            <v>0</v>
          </cell>
          <cell r="EA24">
            <v>0</v>
          </cell>
          <cell r="EB24">
            <v>0</v>
          </cell>
          <cell r="EC24">
            <v>0</v>
          </cell>
          <cell r="ED24">
            <v>0</v>
          </cell>
          <cell r="EE24">
            <v>0</v>
          </cell>
          <cell r="EF24">
            <v>0</v>
          </cell>
          <cell r="EG24">
            <v>0</v>
          </cell>
          <cell r="EH24">
            <v>0</v>
          </cell>
          <cell r="EI24">
            <v>0</v>
          </cell>
          <cell r="EJ24">
            <v>0</v>
          </cell>
          <cell r="EK24">
            <v>0</v>
          </cell>
          <cell r="EL24">
            <v>0</v>
          </cell>
          <cell r="EM24">
            <v>0</v>
          </cell>
          <cell r="EN24">
            <v>0</v>
          </cell>
          <cell r="EO24">
            <v>0</v>
          </cell>
          <cell r="EP24">
            <v>0</v>
          </cell>
          <cell r="EQ24">
            <v>0</v>
          </cell>
          <cell r="ER24">
            <v>0</v>
          </cell>
          <cell r="ES24">
            <v>0</v>
          </cell>
          <cell r="ET24">
            <v>0</v>
          </cell>
          <cell r="EU24">
            <v>0</v>
          </cell>
          <cell r="EV24">
            <v>0</v>
          </cell>
          <cell r="EW24">
            <v>0</v>
          </cell>
          <cell r="EX24">
            <v>0</v>
          </cell>
          <cell r="EY24">
            <v>0</v>
          </cell>
          <cell r="EZ24">
            <v>0</v>
          </cell>
          <cell r="FA24">
            <v>0</v>
          </cell>
          <cell r="FB24">
            <v>0</v>
          </cell>
          <cell r="FC24">
            <v>0</v>
          </cell>
          <cell r="FD24">
            <v>0</v>
          </cell>
          <cell r="FE24">
            <v>0</v>
          </cell>
          <cell r="FF24">
            <v>0</v>
          </cell>
          <cell r="FG24">
            <v>0</v>
          </cell>
          <cell r="FH24">
            <v>0</v>
          </cell>
          <cell r="FI24">
            <v>0</v>
          </cell>
          <cell r="FJ24">
            <v>0</v>
          </cell>
          <cell r="FK24">
            <v>0</v>
          </cell>
          <cell r="FL24">
            <v>0</v>
          </cell>
          <cell r="FM24">
            <v>0</v>
          </cell>
          <cell r="FN24">
            <v>0</v>
          </cell>
          <cell r="FO24">
            <v>0</v>
          </cell>
          <cell r="FP24">
            <v>0</v>
          </cell>
          <cell r="FQ24">
            <v>0</v>
          </cell>
          <cell r="FR24">
            <v>0</v>
          </cell>
          <cell r="FS24">
            <v>0</v>
          </cell>
          <cell r="FT24">
            <v>0</v>
          </cell>
          <cell r="FU24">
            <v>0</v>
          </cell>
          <cell r="FV24">
            <v>0</v>
          </cell>
          <cell r="FW24">
            <v>0</v>
          </cell>
          <cell r="FX24">
            <v>0</v>
          </cell>
          <cell r="FY24">
            <v>0</v>
          </cell>
          <cell r="FZ24">
            <v>0</v>
          </cell>
          <cell r="GA24">
            <v>0</v>
          </cell>
          <cell r="GB24">
            <v>0</v>
          </cell>
          <cell r="GC24">
            <v>0</v>
          </cell>
          <cell r="GD24">
            <v>0</v>
          </cell>
          <cell r="GE24">
            <v>0</v>
          </cell>
          <cell r="GF24">
            <v>0</v>
          </cell>
          <cell r="GG24">
            <v>0</v>
          </cell>
          <cell r="GH24">
            <v>0</v>
          </cell>
          <cell r="GI24">
            <v>0</v>
          </cell>
          <cell r="GJ24">
            <v>0</v>
          </cell>
          <cell r="GK24">
            <v>0</v>
          </cell>
          <cell r="GL24">
            <v>0</v>
          </cell>
          <cell r="GM24">
            <v>0</v>
          </cell>
          <cell r="GN24">
            <v>0</v>
          </cell>
          <cell r="GO24">
            <v>0</v>
          </cell>
          <cell r="GP24">
            <v>0</v>
          </cell>
          <cell r="GQ24">
            <v>0</v>
          </cell>
          <cell r="GR24">
            <v>0</v>
          </cell>
          <cell r="GS24">
            <v>0</v>
          </cell>
          <cell r="GT24">
            <v>0</v>
          </cell>
          <cell r="GU24">
            <v>0</v>
          </cell>
          <cell r="GV24">
            <v>0</v>
          </cell>
          <cell r="GW24">
            <v>0</v>
          </cell>
          <cell r="GX24">
            <v>0</v>
          </cell>
          <cell r="GY24">
            <v>0</v>
          </cell>
          <cell r="GZ24">
            <v>0</v>
          </cell>
          <cell r="HA24">
            <v>0</v>
          </cell>
          <cell r="HB24">
            <v>0</v>
          </cell>
          <cell r="HC24">
            <v>0</v>
          </cell>
          <cell r="HD24">
            <v>0</v>
          </cell>
          <cell r="HE24">
            <v>0</v>
          </cell>
          <cell r="HF24">
            <v>0</v>
          </cell>
          <cell r="HG24">
            <v>0</v>
          </cell>
          <cell r="HH24">
            <v>0</v>
          </cell>
          <cell r="HI24">
            <v>0</v>
          </cell>
          <cell r="HJ24">
            <v>0</v>
          </cell>
          <cell r="HK24">
            <v>0</v>
          </cell>
          <cell r="HL24">
            <v>0</v>
          </cell>
          <cell r="HM24">
            <v>0</v>
          </cell>
          <cell r="HN24">
            <v>0</v>
          </cell>
          <cell r="HO24">
            <v>0</v>
          </cell>
          <cell r="HP24">
            <v>0</v>
          </cell>
          <cell r="HQ24">
            <v>0</v>
          </cell>
          <cell r="HR24">
            <v>0</v>
          </cell>
          <cell r="HS24">
            <v>0</v>
          </cell>
          <cell r="HT24">
            <v>0</v>
          </cell>
          <cell r="HU24">
            <v>0</v>
          </cell>
          <cell r="HV24">
            <v>0</v>
          </cell>
          <cell r="HW24">
            <v>0</v>
          </cell>
          <cell r="HX24">
            <v>0</v>
          </cell>
          <cell r="HY24">
            <v>0</v>
          </cell>
          <cell r="HZ24">
            <v>0</v>
          </cell>
          <cell r="IA24">
            <v>0</v>
          </cell>
          <cell r="IB24">
            <v>0</v>
          </cell>
          <cell r="IC24">
            <v>0</v>
          </cell>
          <cell r="ID24">
            <v>0</v>
          </cell>
          <cell r="IE24">
            <v>0</v>
          </cell>
          <cell r="IF24">
            <v>0</v>
          </cell>
          <cell r="IG24">
            <v>0</v>
          </cell>
          <cell r="IH24">
            <v>0</v>
          </cell>
          <cell r="II24">
            <v>0</v>
          </cell>
          <cell r="IJ24">
            <v>0</v>
          </cell>
          <cell r="IK24">
            <v>0</v>
          </cell>
          <cell r="IL24">
            <v>0</v>
          </cell>
          <cell r="IM24">
            <v>0</v>
          </cell>
          <cell r="IN24">
            <v>0</v>
          </cell>
          <cell r="IO24">
            <v>0</v>
          </cell>
          <cell r="IP24">
            <v>0</v>
          </cell>
          <cell r="IQ24">
            <v>0</v>
          </cell>
        </row>
        <row r="25">
          <cell r="B25">
            <v>0</v>
          </cell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0</v>
          </cell>
          <cell r="AJ25">
            <v>0</v>
          </cell>
          <cell r="AK25">
            <v>0</v>
          </cell>
          <cell r="AL25">
            <v>0</v>
          </cell>
          <cell r="AM25">
            <v>0</v>
          </cell>
          <cell r="AN25">
            <v>0</v>
          </cell>
          <cell r="AO25">
            <v>0</v>
          </cell>
          <cell r="AP25">
            <v>0</v>
          </cell>
          <cell r="AQ25">
            <v>0</v>
          </cell>
          <cell r="AR25">
            <v>0</v>
          </cell>
          <cell r="AS25">
            <v>0</v>
          </cell>
          <cell r="AT25">
            <v>0</v>
          </cell>
          <cell r="AU25">
            <v>0</v>
          </cell>
          <cell r="AV25">
            <v>0</v>
          </cell>
          <cell r="AW25">
            <v>0</v>
          </cell>
          <cell r="AX25">
            <v>0</v>
          </cell>
          <cell r="AY25">
            <v>0</v>
          </cell>
          <cell r="AZ25">
            <v>0</v>
          </cell>
          <cell r="BA25">
            <v>0</v>
          </cell>
          <cell r="BB25">
            <v>0</v>
          </cell>
          <cell r="BC25">
            <v>0</v>
          </cell>
          <cell r="BD25">
            <v>0</v>
          </cell>
          <cell r="BE25">
            <v>0</v>
          </cell>
          <cell r="BF25">
            <v>0</v>
          </cell>
          <cell r="BG25">
            <v>0</v>
          </cell>
          <cell r="BH25">
            <v>0</v>
          </cell>
          <cell r="BI25">
            <v>0</v>
          </cell>
          <cell r="BJ25">
            <v>0</v>
          </cell>
          <cell r="BK25">
            <v>0</v>
          </cell>
          <cell r="BL25">
            <v>0</v>
          </cell>
          <cell r="BM25">
            <v>0</v>
          </cell>
          <cell r="BN25">
            <v>0</v>
          </cell>
          <cell r="BO25">
            <v>0</v>
          </cell>
          <cell r="BP25">
            <v>0</v>
          </cell>
          <cell r="BQ25">
            <v>0</v>
          </cell>
          <cell r="BR25">
            <v>0</v>
          </cell>
          <cell r="BS25">
            <v>0</v>
          </cell>
          <cell r="BT25">
            <v>0</v>
          </cell>
          <cell r="BU25">
            <v>0</v>
          </cell>
          <cell r="BV25">
            <v>0</v>
          </cell>
          <cell r="BW25">
            <v>0</v>
          </cell>
          <cell r="BX25">
            <v>0</v>
          </cell>
          <cell r="BY25">
            <v>0</v>
          </cell>
          <cell r="BZ25">
            <v>0</v>
          </cell>
          <cell r="CA25">
            <v>0</v>
          </cell>
          <cell r="CB25">
            <v>0</v>
          </cell>
          <cell r="CC25">
            <v>0</v>
          </cell>
          <cell r="CD25">
            <v>0</v>
          </cell>
          <cell r="CE25">
            <v>0</v>
          </cell>
          <cell r="CF25">
            <v>0</v>
          </cell>
          <cell r="CG25">
            <v>0</v>
          </cell>
          <cell r="CH25">
            <v>0</v>
          </cell>
          <cell r="CI25">
            <v>0</v>
          </cell>
          <cell r="CJ25">
            <v>0</v>
          </cell>
          <cell r="CK25">
            <v>0</v>
          </cell>
          <cell r="CL25">
            <v>0</v>
          </cell>
          <cell r="CM25">
            <v>0</v>
          </cell>
          <cell r="CN25">
            <v>0</v>
          </cell>
          <cell r="CO25">
            <v>0</v>
          </cell>
          <cell r="CP25">
            <v>0</v>
          </cell>
          <cell r="CQ25">
            <v>0</v>
          </cell>
          <cell r="CR25">
            <v>0</v>
          </cell>
          <cell r="CS25">
            <v>0</v>
          </cell>
          <cell r="CT25">
            <v>0</v>
          </cell>
          <cell r="CU25">
            <v>0</v>
          </cell>
          <cell r="CV25">
            <v>0</v>
          </cell>
          <cell r="CW25">
            <v>0</v>
          </cell>
          <cell r="CX25">
            <v>0</v>
          </cell>
          <cell r="CY25">
            <v>0</v>
          </cell>
          <cell r="CZ25">
            <v>0</v>
          </cell>
          <cell r="DA25">
            <v>0</v>
          </cell>
          <cell r="DB25">
            <v>0</v>
          </cell>
          <cell r="DC25">
            <v>0</v>
          </cell>
          <cell r="DD25">
            <v>0</v>
          </cell>
          <cell r="DE25">
            <v>0</v>
          </cell>
          <cell r="DF25">
            <v>0</v>
          </cell>
          <cell r="DG25">
            <v>0</v>
          </cell>
          <cell r="DH25">
            <v>0</v>
          </cell>
          <cell r="DI25">
            <v>0</v>
          </cell>
          <cell r="DJ25">
            <v>0</v>
          </cell>
          <cell r="DK25">
            <v>0</v>
          </cell>
          <cell r="DL25">
            <v>0</v>
          </cell>
          <cell r="DM25">
            <v>0</v>
          </cell>
          <cell r="DN25">
            <v>0</v>
          </cell>
          <cell r="DO25">
            <v>0</v>
          </cell>
          <cell r="DP25">
            <v>0</v>
          </cell>
          <cell r="DQ25">
            <v>0</v>
          </cell>
          <cell r="DR25">
            <v>0</v>
          </cell>
          <cell r="DS25">
            <v>0</v>
          </cell>
          <cell r="DT25">
            <v>0</v>
          </cell>
          <cell r="DU25">
            <v>0</v>
          </cell>
          <cell r="DV25">
            <v>0</v>
          </cell>
          <cell r="DW25">
            <v>0</v>
          </cell>
          <cell r="DX25">
            <v>0</v>
          </cell>
          <cell r="DY25">
            <v>0</v>
          </cell>
          <cell r="DZ25">
            <v>0</v>
          </cell>
          <cell r="EA25">
            <v>0</v>
          </cell>
          <cell r="EB25">
            <v>0</v>
          </cell>
          <cell r="EC25">
            <v>0</v>
          </cell>
          <cell r="ED25">
            <v>0</v>
          </cell>
          <cell r="EE25">
            <v>0</v>
          </cell>
          <cell r="EF25">
            <v>0</v>
          </cell>
          <cell r="EG25">
            <v>0</v>
          </cell>
          <cell r="EH25">
            <v>0</v>
          </cell>
          <cell r="EI25">
            <v>0</v>
          </cell>
          <cell r="EJ25">
            <v>0</v>
          </cell>
          <cell r="EK25">
            <v>0</v>
          </cell>
          <cell r="EL25">
            <v>0</v>
          </cell>
          <cell r="EM25">
            <v>0</v>
          </cell>
          <cell r="EN25">
            <v>0</v>
          </cell>
          <cell r="EO25">
            <v>0</v>
          </cell>
          <cell r="EP25">
            <v>0</v>
          </cell>
          <cell r="EQ25">
            <v>0</v>
          </cell>
          <cell r="ER25">
            <v>0</v>
          </cell>
          <cell r="ES25">
            <v>0</v>
          </cell>
          <cell r="ET25">
            <v>0</v>
          </cell>
          <cell r="EU25">
            <v>0</v>
          </cell>
          <cell r="EV25">
            <v>0</v>
          </cell>
          <cell r="EW25">
            <v>0</v>
          </cell>
          <cell r="EX25">
            <v>0</v>
          </cell>
          <cell r="EY25">
            <v>0</v>
          </cell>
          <cell r="EZ25">
            <v>0</v>
          </cell>
          <cell r="FA25">
            <v>0</v>
          </cell>
          <cell r="FB25">
            <v>0</v>
          </cell>
          <cell r="FC25">
            <v>0</v>
          </cell>
          <cell r="FD25">
            <v>0</v>
          </cell>
          <cell r="FE25">
            <v>0</v>
          </cell>
          <cell r="FF25">
            <v>0</v>
          </cell>
          <cell r="FG25">
            <v>0</v>
          </cell>
          <cell r="FH25">
            <v>0</v>
          </cell>
          <cell r="FI25">
            <v>0</v>
          </cell>
          <cell r="FJ25">
            <v>0</v>
          </cell>
          <cell r="FK25">
            <v>0</v>
          </cell>
          <cell r="FL25">
            <v>0</v>
          </cell>
          <cell r="FM25">
            <v>0</v>
          </cell>
          <cell r="FN25">
            <v>0</v>
          </cell>
          <cell r="FO25">
            <v>0</v>
          </cell>
          <cell r="FP25">
            <v>0</v>
          </cell>
          <cell r="FQ25">
            <v>0</v>
          </cell>
          <cell r="FR25">
            <v>0</v>
          </cell>
          <cell r="FS25">
            <v>0</v>
          </cell>
          <cell r="FT25">
            <v>0</v>
          </cell>
          <cell r="FU25">
            <v>0</v>
          </cell>
          <cell r="FV25">
            <v>0</v>
          </cell>
          <cell r="FW25">
            <v>0</v>
          </cell>
          <cell r="FX25">
            <v>0</v>
          </cell>
          <cell r="FY25">
            <v>0</v>
          </cell>
          <cell r="FZ25">
            <v>0</v>
          </cell>
          <cell r="GA25">
            <v>0</v>
          </cell>
          <cell r="GB25">
            <v>0</v>
          </cell>
          <cell r="GC25">
            <v>0</v>
          </cell>
          <cell r="GD25">
            <v>0</v>
          </cell>
          <cell r="GE25">
            <v>0</v>
          </cell>
          <cell r="GF25">
            <v>0</v>
          </cell>
          <cell r="GG25">
            <v>0</v>
          </cell>
          <cell r="GH25">
            <v>0</v>
          </cell>
          <cell r="GI25">
            <v>0</v>
          </cell>
          <cell r="GJ25">
            <v>0</v>
          </cell>
          <cell r="GK25">
            <v>0</v>
          </cell>
          <cell r="GL25">
            <v>0</v>
          </cell>
          <cell r="GM25">
            <v>0</v>
          </cell>
          <cell r="GN25">
            <v>0</v>
          </cell>
          <cell r="GO25">
            <v>0</v>
          </cell>
          <cell r="GP25">
            <v>0</v>
          </cell>
          <cell r="GQ25">
            <v>0</v>
          </cell>
          <cell r="GR25">
            <v>0</v>
          </cell>
          <cell r="GS25">
            <v>0</v>
          </cell>
          <cell r="GT25">
            <v>0</v>
          </cell>
          <cell r="GU25">
            <v>0</v>
          </cell>
          <cell r="GV25">
            <v>0</v>
          </cell>
          <cell r="GW25">
            <v>0</v>
          </cell>
          <cell r="GX25">
            <v>0</v>
          </cell>
          <cell r="GY25">
            <v>0</v>
          </cell>
          <cell r="GZ25">
            <v>0</v>
          </cell>
          <cell r="HA25">
            <v>0</v>
          </cell>
          <cell r="HB25">
            <v>0</v>
          </cell>
          <cell r="HC25">
            <v>0</v>
          </cell>
          <cell r="HD25">
            <v>0</v>
          </cell>
          <cell r="HE25">
            <v>0</v>
          </cell>
          <cell r="HF25">
            <v>0</v>
          </cell>
          <cell r="HG25">
            <v>0</v>
          </cell>
          <cell r="HH25">
            <v>0</v>
          </cell>
          <cell r="HI25">
            <v>0</v>
          </cell>
          <cell r="HJ25">
            <v>0</v>
          </cell>
          <cell r="HK25">
            <v>0</v>
          </cell>
          <cell r="HL25">
            <v>0</v>
          </cell>
          <cell r="HM25">
            <v>0</v>
          </cell>
          <cell r="HN25">
            <v>0</v>
          </cell>
          <cell r="HO25">
            <v>0</v>
          </cell>
          <cell r="HP25">
            <v>0</v>
          </cell>
          <cell r="HQ25">
            <v>0</v>
          </cell>
          <cell r="HR25">
            <v>0</v>
          </cell>
          <cell r="HS25">
            <v>0</v>
          </cell>
          <cell r="HT25">
            <v>0</v>
          </cell>
          <cell r="HU25">
            <v>0</v>
          </cell>
          <cell r="HV25">
            <v>0</v>
          </cell>
          <cell r="HW25">
            <v>0</v>
          </cell>
          <cell r="HX25">
            <v>0</v>
          </cell>
          <cell r="HY25">
            <v>0</v>
          </cell>
          <cell r="HZ25">
            <v>0</v>
          </cell>
          <cell r="IA25">
            <v>0</v>
          </cell>
          <cell r="IB25">
            <v>0</v>
          </cell>
          <cell r="IC25">
            <v>0</v>
          </cell>
          <cell r="ID25">
            <v>0</v>
          </cell>
          <cell r="IE25">
            <v>0</v>
          </cell>
          <cell r="IF25">
            <v>0</v>
          </cell>
          <cell r="IG25">
            <v>0</v>
          </cell>
          <cell r="IH25">
            <v>0</v>
          </cell>
          <cell r="II25">
            <v>0</v>
          </cell>
          <cell r="IJ25">
            <v>0</v>
          </cell>
          <cell r="IK25">
            <v>0</v>
          </cell>
          <cell r="IL25">
            <v>0</v>
          </cell>
          <cell r="IM25">
            <v>0</v>
          </cell>
          <cell r="IN25">
            <v>0</v>
          </cell>
          <cell r="IO25">
            <v>0</v>
          </cell>
          <cell r="IP25">
            <v>0</v>
          </cell>
          <cell r="IQ25">
            <v>0</v>
          </cell>
        </row>
        <row r="26">
          <cell r="B26">
            <v>0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0</v>
          </cell>
          <cell r="AJ26">
            <v>0</v>
          </cell>
          <cell r="AK26">
            <v>0</v>
          </cell>
          <cell r="AL26">
            <v>0</v>
          </cell>
          <cell r="AM26">
            <v>0</v>
          </cell>
          <cell r="AN26">
            <v>0</v>
          </cell>
          <cell r="AO26">
            <v>0</v>
          </cell>
          <cell r="AP26">
            <v>0</v>
          </cell>
          <cell r="AQ26">
            <v>0</v>
          </cell>
          <cell r="AR26">
            <v>0</v>
          </cell>
          <cell r="AS26">
            <v>0</v>
          </cell>
          <cell r="AT26">
            <v>0</v>
          </cell>
          <cell r="AU26">
            <v>0</v>
          </cell>
          <cell r="AV26">
            <v>0</v>
          </cell>
          <cell r="AW26">
            <v>0</v>
          </cell>
          <cell r="AX26">
            <v>0</v>
          </cell>
          <cell r="AY26">
            <v>0</v>
          </cell>
          <cell r="AZ26">
            <v>0</v>
          </cell>
          <cell r="BA26">
            <v>0</v>
          </cell>
          <cell r="BB26">
            <v>0</v>
          </cell>
          <cell r="BC26">
            <v>0</v>
          </cell>
          <cell r="BD26">
            <v>0</v>
          </cell>
          <cell r="BE26">
            <v>0</v>
          </cell>
          <cell r="BF26">
            <v>0</v>
          </cell>
          <cell r="BG26">
            <v>0</v>
          </cell>
          <cell r="BH26">
            <v>0</v>
          </cell>
          <cell r="BI26">
            <v>0</v>
          </cell>
          <cell r="BJ26">
            <v>0</v>
          </cell>
          <cell r="BK26">
            <v>0</v>
          </cell>
          <cell r="BL26">
            <v>0</v>
          </cell>
          <cell r="BM26">
            <v>0</v>
          </cell>
          <cell r="BN26">
            <v>0</v>
          </cell>
          <cell r="BO26">
            <v>0</v>
          </cell>
          <cell r="BP26">
            <v>0</v>
          </cell>
          <cell r="BQ26">
            <v>0</v>
          </cell>
          <cell r="BR26">
            <v>0</v>
          </cell>
          <cell r="BS26">
            <v>0</v>
          </cell>
          <cell r="BT26">
            <v>0</v>
          </cell>
          <cell r="BU26">
            <v>0</v>
          </cell>
          <cell r="BV26">
            <v>0</v>
          </cell>
          <cell r="BW26">
            <v>0</v>
          </cell>
          <cell r="BX26">
            <v>0</v>
          </cell>
          <cell r="BY26">
            <v>0</v>
          </cell>
          <cell r="BZ26">
            <v>0</v>
          </cell>
          <cell r="CA26">
            <v>0</v>
          </cell>
          <cell r="CB26">
            <v>0</v>
          </cell>
          <cell r="CC26">
            <v>0</v>
          </cell>
          <cell r="CD26">
            <v>0</v>
          </cell>
          <cell r="CE26">
            <v>0</v>
          </cell>
          <cell r="CF26">
            <v>0</v>
          </cell>
          <cell r="CG26">
            <v>0</v>
          </cell>
          <cell r="CH26">
            <v>0</v>
          </cell>
          <cell r="CI26">
            <v>0</v>
          </cell>
          <cell r="CJ26">
            <v>0</v>
          </cell>
          <cell r="CK26">
            <v>0</v>
          </cell>
          <cell r="CL26">
            <v>0</v>
          </cell>
          <cell r="CM26">
            <v>0</v>
          </cell>
          <cell r="CN26">
            <v>0</v>
          </cell>
          <cell r="CO26">
            <v>0</v>
          </cell>
          <cell r="CP26">
            <v>0</v>
          </cell>
          <cell r="CQ26">
            <v>0</v>
          </cell>
          <cell r="CR26">
            <v>0</v>
          </cell>
          <cell r="CS26">
            <v>0</v>
          </cell>
          <cell r="CT26">
            <v>0</v>
          </cell>
          <cell r="CU26">
            <v>0</v>
          </cell>
          <cell r="CV26">
            <v>0</v>
          </cell>
          <cell r="CW26">
            <v>0</v>
          </cell>
          <cell r="CX26">
            <v>0</v>
          </cell>
          <cell r="CY26">
            <v>0</v>
          </cell>
          <cell r="CZ26">
            <v>0</v>
          </cell>
          <cell r="DA26">
            <v>0</v>
          </cell>
          <cell r="DB26">
            <v>0</v>
          </cell>
          <cell r="DC26">
            <v>0</v>
          </cell>
          <cell r="DD26">
            <v>0</v>
          </cell>
          <cell r="DE26">
            <v>0</v>
          </cell>
          <cell r="DF26">
            <v>0</v>
          </cell>
          <cell r="DG26">
            <v>0</v>
          </cell>
          <cell r="DH26">
            <v>0</v>
          </cell>
          <cell r="DI26">
            <v>0</v>
          </cell>
          <cell r="DJ26">
            <v>0</v>
          </cell>
          <cell r="DK26">
            <v>0</v>
          </cell>
          <cell r="DL26">
            <v>0</v>
          </cell>
          <cell r="DM26">
            <v>0</v>
          </cell>
          <cell r="DN26">
            <v>0</v>
          </cell>
          <cell r="DO26">
            <v>0</v>
          </cell>
          <cell r="DP26">
            <v>0</v>
          </cell>
          <cell r="DQ26">
            <v>0</v>
          </cell>
          <cell r="DR26">
            <v>0</v>
          </cell>
          <cell r="DS26">
            <v>0</v>
          </cell>
          <cell r="DT26">
            <v>0</v>
          </cell>
          <cell r="DU26">
            <v>0</v>
          </cell>
          <cell r="DV26">
            <v>0</v>
          </cell>
          <cell r="DW26">
            <v>0</v>
          </cell>
          <cell r="DX26">
            <v>0</v>
          </cell>
          <cell r="DY26">
            <v>0</v>
          </cell>
          <cell r="DZ26">
            <v>0</v>
          </cell>
          <cell r="EA26">
            <v>0</v>
          </cell>
          <cell r="EB26">
            <v>0</v>
          </cell>
          <cell r="EC26">
            <v>0</v>
          </cell>
          <cell r="ED26">
            <v>0</v>
          </cell>
          <cell r="EE26">
            <v>0</v>
          </cell>
          <cell r="EF26">
            <v>0</v>
          </cell>
          <cell r="EG26">
            <v>0</v>
          </cell>
          <cell r="EH26">
            <v>0</v>
          </cell>
          <cell r="EI26">
            <v>0</v>
          </cell>
          <cell r="EJ26">
            <v>0</v>
          </cell>
          <cell r="EK26">
            <v>0</v>
          </cell>
          <cell r="EL26">
            <v>0</v>
          </cell>
          <cell r="EM26">
            <v>0</v>
          </cell>
          <cell r="EN26">
            <v>0</v>
          </cell>
          <cell r="EO26">
            <v>0</v>
          </cell>
          <cell r="EP26">
            <v>0</v>
          </cell>
          <cell r="EQ26">
            <v>0</v>
          </cell>
          <cell r="ER26">
            <v>0</v>
          </cell>
          <cell r="ES26">
            <v>0</v>
          </cell>
          <cell r="ET26">
            <v>0</v>
          </cell>
          <cell r="EU26">
            <v>0</v>
          </cell>
          <cell r="EV26">
            <v>0</v>
          </cell>
          <cell r="EW26">
            <v>0</v>
          </cell>
          <cell r="EX26">
            <v>0</v>
          </cell>
          <cell r="EY26">
            <v>0</v>
          </cell>
          <cell r="EZ26">
            <v>0</v>
          </cell>
          <cell r="FA26">
            <v>0</v>
          </cell>
          <cell r="FB26">
            <v>0</v>
          </cell>
          <cell r="FC26">
            <v>0</v>
          </cell>
          <cell r="FD26">
            <v>0</v>
          </cell>
          <cell r="FE26">
            <v>0</v>
          </cell>
          <cell r="FF26">
            <v>0</v>
          </cell>
          <cell r="FG26">
            <v>0</v>
          </cell>
          <cell r="FH26">
            <v>0</v>
          </cell>
          <cell r="FI26">
            <v>0</v>
          </cell>
          <cell r="FJ26">
            <v>0</v>
          </cell>
          <cell r="FK26">
            <v>0</v>
          </cell>
          <cell r="FL26">
            <v>0</v>
          </cell>
          <cell r="FM26">
            <v>0</v>
          </cell>
          <cell r="FN26">
            <v>0</v>
          </cell>
          <cell r="FO26">
            <v>0</v>
          </cell>
          <cell r="FP26">
            <v>0</v>
          </cell>
          <cell r="FQ26">
            <v>0</v>
          </cell>
          <cell r="FR26">
            <v>0</v>
          </cell>
          <cell r="FS26">
            <v>0</v>
          </cell>
          <cell r="FT26">
            <v>0</v>
          </cell>
          <cell r="FU26">
            <v>0</v>
          </cell>
          <cell r="FV26">
            <v>0</v>
          </cell>
          <cell r="FW26">
            <v>0</v>
          </cell>
          <cell r="FX26">
            <v>0</v>
          </cell>
          <cell r="FY26">
            <v>0</v>
          </cell>
          <cell r="FZ26">
            <v>0</v>
          </cell>
          <cell r="GA26">
            <v>0</v>
          </cell>
          <cell r="GB26">
            <v>0</v>
          </cell>
          <cell r="GC26">
            <v>0</v>
          </cell>
          <cell r="GD26">
            <v>0</v>
          </cell>
          <cell r="GE26">
            <v>0</v>
          </cell>
          <cell r="GF26">
            <v>0</v>
          </cell>
          <cell r="GG26">
            <v>0</v>
          </cell>
          <cell r="GH26">
            <v>0</v>
          </cell>
          <cell r="GI26">
            <v>0</v>
          </cell>
          <cell r="GJ26">
            <v>0</v>
          </cell>
          <cell r="GK26">
            <v>0</v>
          </cell>
          <cell r="GL26">
            <v>0</v>
          </cell>
          <cell r="GM26">
            <v>0</v>
          </cell>
          <cell r="GN26">
            <v>0</v>
          </cell>
          <cell r="GO26">
            <v>0</v>
          </cell>
          <cell r="GP26">
            <v>0</v>
          </cell>
          <cell r="GQ26">
            <v>0</v>
          </cell>
          <cell r="GR26">
            <v>0</v>
          </cell>
          <cell r="GS26">
            <v>0</v>
          </cell>
          <cell r="GT26">
            <v>0</v>
          </cell>
          <cell r="GU26">
            <v>0</v>
          </cell>
          <cell r="GV26">
            <v>0</v>
          </cell>
          <cell r="GW26">
            <v>0</v>
          </cell>
          <cell r="GX26">
            <v>0</v>
          </cell>
          <cell r="GY26">
            <v>0</v>
          </cell>
          <cell r="GZ26">
            <v>0</v>
          </cell>
          <cell r="HA26">
            <v>0</v>
          </cell>
          <cell r="HB26">
            <v>0</v>
          </cell>
          <cell r="HC26">
            <v>0</v>
          </cell>
          <cell r="HD26">
            <v>0</v>
          </cell>
          <cell r="HE26">
            <v>0</v>
          </cell>
          <cell r="HF26">
            <v>0</v>
          </cell>
          <cell r="HG26">
            <v>0</v>
          </cell>
          <cell r="HH26">
            <v>0</v>
          </cell>
          <cell r="HI26">
            <v>0</v>
          </cell>
          <cell r="HJ26">
            <v>0</v>
          </cell>
          <cell r="HK26">
            <v>0</v>
          </cell>
          <cell r="HL26">
            <v>0</v>
          </cell>
          <cell r="HM26">
            <v>0</v>
          </cell>
          <cell r="HN26">
            <v>0</v>
          </cell>
          <cell r="HO26">
            <v>0</v>
          </cell>
          <cell r="HP26">
            <v>0</v>
          </cell>
          <cell r="HQ26">
            <v>0</v>
          </cell>
          <cell r="HR26">
            <v>0</v>
          </cell>
          <cell r="HS26">
            <v>0</v>
          </cell>
          <cell r="HT26">
            <v>0</v>
          </cell>
          <cell r="HU26">
            <v>0</v>
          </cell>
          <cell r="HV26">
            <v>0</v>
          </cell>
          <cell r="HW26">
            <v>0</v>
          </cell>
          <cell r="HX26">
            <v>0</v>
          </cell>
          <cell r="HY26">
            <v>0</v>
          </cell>
          <cell r="HZ26">
            <v>0</v>
          </cell>
          <cell r="IA26">
            <v>0</v>
          </cell>
          <cell r="IB26">
            <v>0</v>
          </cell>
          <cell r="IC26">
            <v>0</v>
          </cell>
          <cell r="ID26">
            <v>0</v>
          </cell>
          <cell r="IE26">
            <v>0</v>
          </cell>
          <cell r="IF26">
            <v>0</v>
          </cell>
          <cell r="IG26">
            <v>0</v>
          </cell>
          <cell r="IH26">
            <v>0</v>
          </cell>
          <cell r="II26">
            <v>0</v>
          </cell>
          <cell r="IJ26">
            <v>0</v>
          </cell>
          <cell r="IK26">
            <v>0</v>
          </cell>
          <cell r="IL26">
            <v>0</v>
          </cell>
          <cell r="IM26">
            <v>0</v>
          </cell>
          <cell r="IN26">
            <v>0</v>
          </cell>
          <cell r="IO26">
            <v>0</v>
          </cell>
          <cell r="IP26">
            <v>0</v>
          </cell>
          <cell r="IQ26">
            <v>0</v>
          </cell>
        </row>
        <row r="27">
          <cell r="B27">
            <v>0</v>
          </cell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0</v>
          </cell>
          <cell r="AJ27">
            <v>0</v>
          </cell>
          <cell r="AK27">
            <v>0</v>
          </cell>
          <cell r="AL27">
            <v>0</v>
          </cell>
          <cell r="AM27">
            <v>0</v>
          </cell>
          <cell r="AN27">
            <v>0</v>
          </cell>
          <cell r="AO27">
            <v>0</v>
          </cell>
          <cell r="AP27">
            <v>0</v>
          </cell>
          <cell r="AQ27">
            <v>0</v>
          </cell>
          <cell r="AR27">
            <v>0</v>
          </cell>
          <cell r="AS27">
            <v>0</v>
          </cell>
          <cell r="AT27">
            <v>0</v>
          </cell>
          <cell r="AU27">
            <v>0</v>
          </cell>
          <cell r="AV27">
            <v>0</v>
          </cell>
          <cell r="AW27">
            <v>0</v>
          </cell>
          <cell r="AX27">
            <v>0</v>
          </cell>
          <cell r="AY27">
            <v>0</v>
          </cell>
          <cell r="AZ27">
            <v>0</v>
          </cell>
          <cell r="BA27">
            <v>0</v>
          </cell>
          <cell r="BB27">
            <v>0</v>
          </cell>
          <cell r="BC27">
            <v>0</v>
          </cell>
          <cell r="BD27">
            <v>0</v>
          </cell>
          <cell r="BE27">
            <v>0</v>
          </cell>
          <cell r="BF27">
            <v>0</v>
          </cell>
          <cell r="BG27">
            <v>0</v>
          </cell>
          <cell r="BH27">
            <v>0</v>
          </cell>
          <cell r="BI27">
            <v>0</v>
          </cell>
          <cell r="BJ27">
            <v>0</v>
          </cell>
          <cell r="BK27">
            <v>0</v>
          </cell>
          <cell r="BL27">
            <v>0</v>
          </cell>
          <cell r="BM27">
            <v>0</v>
          </cell>
          <cell r="BN27">
            <v>0</v>
          </cell>
          <cell r="BO27">
            <v>0</v>
          </cell>
          <cell r="BP27">
            <v>0</v>
          </cell>
          <cell r="BQ27">
            <v>0</v>
          </cell>
          <cell r="BR27">
            <v>0</v>
          </cell>
          <cell r="BS27">
            <v>0</v>
          </cell>
          <cell r="BT27">
            <v>0</v>
          </cell>
          <cell r="BU27">
            <v>0</v>
          </cell>
          <cell r="BV27">
            <v>0</v>
          </cell>
          <cell r="BW27">
            <v>0</v>
          </cell>
          <cell r="BX27">
            <v>0</v>
          </cell>
          <cell r="BY27">
            <v>0</v>
          </cell>
          <cell r="BZ27">
            <v>0</v>
          </cell>
          <cell r="CA27">
            <v>0</v>
          </cell>
          <cell r="CB27">
            <v>0</v>
          </cell>
          <cell r="CC27">
            <v>0</v>
          </cell>
          <cell r="CD27">
            <v>0</v>
          </cell>
          <cell r="CE27">
            <v>0</v>
          </cell>
          <cell r="CF27">
            <v>0</v>
          </cell>
          <cell r="CG27">
            <v>0</v>
          </cell>
          <cell r="CH27">
            <v>0</v>
          </cell>
          <cell r="CI27">
            <v>0</v>
          </cell>
          <cell r="CJ27">
            <v>0</v>
          </cell>
          <cell r="CK27">
            <v>0</v>
          </cell>
          <cell r="CL27">
            <v>0</v>
          </cell>
          <cell r="CM27">
            <v>0</v>
          </cell>
          <cell r="CN27">
            <v>0</v>
          </cell>
          <cell r="CO27">
            <v>0</v>
          </cell>
          <cell r="CP27">
            <v>0</v>
          </cell>
          <cell r="CQ27">
            <v>0</v>
          </cell>
          <cell r="CR27">
            <v>0</v>
          </cell>
          <cell r="CS27">
            <v>0</v>
          </cell>
          <cell r="CT27">
            <v>0</v>
          </cell>
          <cell r="CU27">
            <v>0</v>
          </cell>
          <cell r="CV27">
            <v>0</v>
          </cell>
          <cell r="CW27">
            <v>0</v>
          </cell>
          <cell r="CX27">
            <v>0</v>
          </cell>
          <cell r="CY27">
            <v>0</v>
          </cell>
          <cell r="CZ27">
            <v>0</v>
          </cell>
          <cell r="DA27">
            <v>0</v>
          </cell>
          <cell r="DB27">
            <v>0</v>
          </cell>
          <cell r="DC27">
            <v>0</v>
          </cell>
          <cell r="DD27">
            <v>0</v>
          </cell>
          <cell r="DE27">
            <v>0</v>
          </cell>
          <cell r="DF27">
            <v>0</v>
          </cell>
          <cell r="DG27">
            <v>0</v>
          </cell>
          <cell r="DH27">
            <v>0</v>
          </cell>
          <cell r="DI27">
            <v>0</v>
          </cell>
          <cell r="DJ27">
            <v>0</v>
          </cell>
          <cell r="DK27">
            <v>0</v>
          </cell>
          <cell r="DL27">
            <v>0</v>
          </cell>
          <cell r="DM27">
            <v>0</v>
          </cell>
          <cell r="DN27">
            <v>0</v>
          </cell>
          <cell r="DO27">
            <v>0</v>
          </cell>
          <cell r="DP27">
            <v>0</v>
          </cell>
          <cell r="DQ27">
            <v>0</v>
          </cell>
          <cell r="DR27">
            <v>0</v>
          </cell>
          <cell r="DS27">
            <v>0</v>
          </cell>
          <cell r="DT27">
            <v>0</v>
          </cell>
          <cell r="DU27">
            <v>0</v>
          </cell>
          <cell r="DV27">
            <v>0</v>
          </cell>
          <cell r="DW27">
            <v>0</v>
          </cell>
          <cell r="DX27">
            <v>0</v>
          </cell>
          <cell r="DY27">
            <v>0</v>
          </cell>
          <cell r="DZ27">
            <v>0</v>
          </cell>
          <cell r="EA27">
            <v>0</v>
          </cell>
          <cell r="EB27">
            <v>0</v>
          </cell>
          <cell r="EC27">
            <v>0</v>
          </cell>
          <cell r="ED27">
            <v>0</v>
          </cell>
          <cell r="EE27">
            <v>0</v>
          </cell>
          <cell r="EF27">
            <v>0</v>
          </cell>
          <cell r="EG27">
            <v>0</v>
          </cell>
          <cell r="EH27">
            <v>0</v>
          </cell>
          <cell r="EI27">
            <v>0</v>
          </cell>
          <cell r="EJ27">
            <v>0</v>
          </cell>
          <cell r="EK27">
            <v>0</v>
          </cell>
          <cell r="EL27">
            <v>0</v>
          </cell>
          <cell r="EM27">
            <v>0</v>
          </cell>
          <cell r="EN27">
            <v>0</v>
          </cell>
          <cell r="EO27">
            <v>0</v>
          </cell>
          <cell r="EP27">
            <v>0</v>
          </cell>
          <cell r="EQ27">
            <v>0</v>
          </cell>
          <cell r="ER27">
            <v>0</v>
          </cell>
          <cell r="ES27">
            <v>0</v>
          </cell>
          <cell r="ET27">
            <v>0</v>
          </cell>
          <cell r="EU27">
            <v>0</v>
          </cell>
          <cell r="EV27">
            <v>0</v>
          </cell>
          <cell r="EW27">
            <v>0</v>
          </cell>
          <cell r="EX27">
            <v>0</v>
          </cell>
          <cell r="EY27">
            <v>0</v>
          </cell>
          <cell r="EZ27">
            <v>0</v>
          </cell>
          <cell r="FA27">
            <v>0</v>
          </cell>
          <cell r="FB27">
            <v>0</v>
          </cell>
          <cell r="FC27">
            <v>0</v>
          </cell>
          <cell r="FD27">
            <v>0</v>
          </cell>
          <cell r="FE27">
            <v>0</v>
          </cell>
          <cell r="FF27">
            <v>0</v>
          </cell>
          <cell r="FG27">
            <v>0</v>
          </cell>
          <cell r="FH27">
            <v>0</v>
          </cell>
          <cell r="FI27">
            <v>0</v>
          </cell>
          <cell r="FJ27">
            <v>0</v>
          </cell>
          <cell r="FK27">
            <v>0</v>
          </cell>
          <cell r="FL27">
            <v>0</v>
          </cell>
          <cell r="FM27">
            <v>0</v>
          </cell>
          <cell r="FN27">
            <v>0</v>
          </cell>
          <cell r="FO27">
            <v>0</v>
          </cell>
          <cell r="FP27">
            <v>0</v>
          </cell>
          <cell r="FQ27">
            <v>0</v>
          </cell>
          <cell r="FR27">
            <v>0</v>
          </cell>
          <cell r="FS27">
            <v>0</v>
          </cell>
          <cell r="FT27">
            <v>0</v>
          </cell>
          <cell r="FU27">
            <v>0</v>
          </cell>
          <cell r="FV27">
            <v>0</v>
          </cell>
          <cell r="FW27">
            <v>0</v>
          </cell>
          <cell r="FX27">
            <v>0</v>
          </cell>
          <cell r="FY27">
            <v>0</v>
          </cell>
          <cell r="FZ27">
            <v>0</v>
          </cell>
          <cell r="GA27">
            <v>0</v>
          </cell>
          <cell r="GB27">
            <v>0</v>
          </cell>
          <cell r="GC27">
            <v>0</v>
          </cell>
          <cell r="GD27">
            <v>0</v>
          </cell>
          <cell r="GE27">
            <v>0</v>
          </cell>
          <cell r="GF27">
            <v>0</v>
          </cell>
          <cell r="GG27">
            <v>0</v>
          </cell>
          <cell r="GH27">
            <v>0</v>
          </cell>
          <cell r="GI27">
            <v>0</v>
          </cell>
          <cell r="GJ27">
            <v>0</v>
          </cell>
          <cell r="GK27">
            <v>0</v>
          </cell>
          <cell r="GL27">
            <v>0</v>
          </cell>
          <cell r="GM27">
            <v>0</v>
          </cell>
          <cell r="GN27">
            <v>0</v>
          </cell>
          <cell r="GO27">
            <v>0</v>
          </cell>
          <cell r="GP27">
            <v>0</v>
          </cell>
          <cell r="GQ27">
            <v>0</v>
          </cell>
          <cell r="GR27">
            <v>0</v>
          </cell>
          <cell r="GS27">
            <v>0</v>
          </cell>
          <cell r="GT27">
            <v>0</v>
          </cell>
          <cell r="GU27">
            <v>0</v>
          </cell>
          <cell r="GV27">
            <v>0</v>
          </cell>
          <cell r="GW27">
            <v>0</v>
          </cell>
          <cell r="GX27">
            <v>0</v>
          </cell>
          <cell r="GY27">
            <v>0</v>
          </cell>
          <cell r="GZ27">
            <v>0</v>
          </cell>
          <cell r="HA27">
            <v>0</v>
          </cell>
          <cell r="HB27">
            <v>0</v>
          </cell>
          <cell r="HC27">
            <v>0</v>
          </cell>
          <cell r="HD27">
            <v>0</v>
          </cell>
          <cell r="HE27">
            <v>0</v>
          </cell>
          <cell r="HF27">
            <v>0</v>
          </cell>
          <cell r="HG27">
            <v>0</v>
          </cell>
          <cell r="HH27">
            <v>0</v>
          </cell>
          <cell r="HI27">
            <v>0</v>
          </cell>
          <cell r="HJ27">
            <v>0</v>
          </cell>
          <cell r="HK27">
            <v>0</v>
          </cell>
          <cell r="HL27">
            <v>0</v>
          </cell>
          <cell r="HM27">
            <v>0</v>
          </cell>
          <cell r="HN27">
            <v>0</v>
          </cell>
          <cell r="HO27">
            <v>0</v>
          </cell>
          <cell r="HP27">
            <v>0</v>
          </cell>
          <cell r="HQ27">
            <v>0</v>
          </cell>
          <cell r="HR27">
            <v>0</v>
          </cell>
          <cell r="HS27">
            <v>0</v>
          </cell>
          <cell r="HT27">
            <v>0</v>
          </cell>
          <cell r="HU27">
            <v>0</v>
          </cell>
          <cell r="HV27">
            <v>0</v>
          </cell>
          <cell r="HW27">
            <v>0</v>
          </cell>
          <cell r="HX27">
            <v>0</v>
          </cell>
          <cell r="HY27">
            <v>0</v>
          </cell>
          <cell r="HZ27">
            <v>0</v>
          </cell>
          <cell r="IA27">
            <v>0</v>
          </cell>
          <cell r="IB27">
            <v>0</v>
          </cell>
          <cell r="IC27">
            <v>0</v>
          </cell>
          <cell r="ID27">
            <v>0</v>
          </cell>
          <cell r="IE27">
            <v>0</v>
          </cell>
          <cell r="IF27">
            <v>0</v>
          </cell>
          <cell r="IG27">
            <v>0</v>
          </cell>
          <cell r="IH27">
            <v>0</v>
          </cell>
          <cell r="II27">
            <v>0</v>
          </cell>
          <cell r="IJ27">
            <v>0</v>
          </cell>
          <cell r="IK27">
            <v>0</v>
          </cell>
          <cell r="IL27">
            <v>0</v>
          </cell>
          <cell r="IM27">
            <v>0</v>
          </cell>
          <cell r="IN27">
            <v>0</v>
          </cell>
          <cell r="IO27">
            <v>0</v>
          </cell>
          <cell r="IP27">
            <v>0</v>
          </cell>
          <cell r="IQ27">
            <v>0</v>
          </cell>
        </row>
        <row r="28">
          <cell r="B28">
            <v>0</v>
          </cell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L28">
            <v>0</v>
          </cell>
          <cell r="AM28">
            <v>0</v>
          </cell>
          <cell r="AN28">
            <v>0</v>
          </cell>
          <cell r="AO28">
            <v>0</v>
          </cell>
          <cell r="AP28">
            <v>0</v>
          </cell>
          <cell r="AQ28">
            <v>0</v>
          </cell>
          <cell r="AR28">
            <v>0</v>
          </cell>
          <cell r="AS28">
            <v>0</v>
          </cell>
          <cell r="AT28">
            <v>0</v>
          </cell>
          <cell r="AU28">
            <v>0</v>
          </cell>
          <cell r="AV28">
            <v>0</v>
          </cell>
          <cell r="AW28">
            <v>0</v>
          </cell>
          <cell r="AX28">
            <v>0</v>
          </cell>
          <cell r="AY28">
            <v>0</v>
          </cell>
          <cell r="AZ28">
            <v>0</v>
          </cell>
          <cell r="BA28">
            <v>0</v>
          </cell>
          <cell r="BB28">
            <v>0</v>
          </cell>
          <cell r="BC28">
            <v>0</v>
          </cell>
          <cell r="BD28">
            <v>0</v>
          </cell>
          <cell r="BE28">
            <v>0</v>
          </cell>
          <cell r="BF28">
            <v>0</v>
          </cell>
          <cell r="BG28">
            <v>0</v>
          </cell>
          <cell r="BH28">
            <v>0</v>
          </cell>
          <cell r="BI28">
            <v>0</v>
          </cell>
          <cell r="BJ28">
            <v>0</v>
          </cell>
          <cell r="BK28">
            <v>0</v>
          </cell>
          <cell r="BL28">
            <v>0</v>
          </cell>
          <cell r="BM28">
            <v>0</v>
          </cell>
          <cell r="BN28">
            <v>0</v>
          </cell>
          <cell r="BO28">
            <v>0</v>
          </cell>
          <cell r="BP28">
            <v>0</v>
          </cell>
          <cell r="BQ28">
            <v>0</v>
          </cell>
          <cell r="BR28">
            <v>0</v>
          </cell>
          <cell r="BS28">
            <v>0</v>
          </cell>
          <cell r="BT28">
            <v>0</v>
          </cell>
          <cell r="BU28">
            <v>0</v>
          </cell>
          <cell r="BV28">
            <v>0</v>
          </cell>
          <cell r="BW28">
            <v>0</v>
          </cell>
          <cell r="BX28">
            <v>0</v>
          </cell>
          <cell r="BY28">
            <v>0</v>
          </cell>
          <cell r="BZ28">
            <v>0</v>
          </cell>
          <cell r="CA28">
            <v>0</v>
          </cell>
          <cell r="CB28">
            <v>0</v>
          </cell>
          <cell r="CC28">
            <v>0</v>
          </cell>
          <cell r="CD28">
            <v>0</v>
          </cell>
          <cell r="CE28">
            <v>0</v>
          </cell>
          <cell r="CF28">
            <v>0</v>
          </cell>
          <cell r="CG28">
            <v>0</v>
          </cell>
          <cell r="CH28">
            <v>0</v>
          </cell>
          <cell r="CI28">
            <v>0</v>
          </cell>
          <cell r="CJ28">
            <v>0</v>
          </cell>
          <cell r="CK28">
            <v>0</v>
          </cell>
          <cell r="CL28">
            <v>0</v>
          </cell>
          <cell r="CM28">
            <v>0</v>
          </cell>
          <cell r="CN28">
            <v>0</v>
          </cell>
          <cell r="CO28">
            <v>0</v>
          </cell>
          <cell r="CP28">
            <v>0</v>
          </cell>
          <cell r="CQ28">
            <v>0</v>
          </cell>
          <cell r="CR28">
            <v>0</v>
          </cell>
          <cell r="CS28">
            <v>0</v>
          </cell>
          <cell r="CT28">
            <v>0</v>
          </cell>
          <cell r="CU28">
            <v>0</v>
          </cell>
          <cell r="CV28">
            <v>0</v>
          </cell>
          <cell r="CW28">
            <v>0</v>
          </cell>
          <cell r="CX28">
            <v>0</v>
          </cell>
          <cell r="CY28">
            <v>0</v>
          </cell>
          <cell r="CZ28">
            <v>0</v>
          </cell>
          <cell r="DA28">
            <v>0</v>
          </cell>
          <cell r="DB28">
            <v>0</v>
          </cell>
          <cell r="DC28">
            <v>0</v>
          </cell>
          <cell r="DD28">
            <v>0</v>
          </cell>
          <cell r="DE28">
            <v>0</v>
          </cell>
          <cell r="DF28">
            <v>0</v>
          </cell>
          <cell r="DG28">
            <v>0</v>
          </cell>
          <cell r="DH28">
            <v>0</v>
          </cell>
          <cell r="DI28">
            <v>0</v>
          </cell>
          <cell r="DJ28">
            <v>0</v>
          </cell>
          <cell r="DK28">
            <v>0</v>
          </cell>
          <cell r="DL28">
            <v>0</v>
          </cell>
          <cell r="DM28">
            <v>0</v>
          </cell>
          <cell r="DN28">
            <v>0</v>
          </cell>
          <cell r="DO28">
            <v>0</v>
          </cell>
          <cell r="DP28">
            <v>0</v>
          </cell>
          <cell r="DQ28">
            <v>0</v>
          </cell>
          <cell r="DR28">
            <v>0</v>
          </cell>
          <cell r="DS28">
            <v>0</v>
          </cell>
          <cell r="DT28">
            <v>0</v>
          </cell>
          <cell r="DU28">
            <v>0</v>
          </cell>
          <cell r="DV28">
            <v>0</v>
          </cell>
          <cell r="DW28">
            <v>0</v>
          </cell>
          <cell r="DX28">
            <v>0</v>
          </cell>
          <cell r="DY28">
            <v>0</v>
          </cell>
          <cell r="DZ28">
            <v>0</v>
          </cell>
          <cell r="EA28">
            <v>0</v>
          </cell>
          <cell r="EB28">
            <v>0</v>
          </cell>
          <cell r="EC28">
            <v>0</v>
          </cell>
          <cell r="ED28">
            <v>0</v>
          </cell>
          <cell r="EE28">
            <v>0</v>
          </cell>
          <cell r="EF28">
            <v>0</v>
          </cell>
          <cell r="EG28">
            <v>0</v>
          </cell>
          <cell r="EH28">
            <v>0</v>
          </cell>
          <cell r="EI28">
            <v>0</v>
          </cell>
          <cell r="EJ28">
            <v>0</v>
          </cell>
          <cell r="EK28">
            <v>0</v>
          </cell>
          <cell r="EL28">
            <v>0</v>
          </cell>
          <cell r="EM28">
            <v>0</v>
          </cell>
          <cell r="EN28">
            <v>0</v>
          </cell>
          <cell r="EO28">
            <v>0</v>
          </cell>
          <cell r="EP28">
            <v>0</v>
          </cell>
          <cell r="EQ28">
            <v>0</v>
          </cell>
          <cell r="ER28">
            <v>0</v>
          </cell>
          <cell r="ES28">
            <v>0</v>
          </cell>
          <cell r="ET28">
            <v>0</v>
          </cell>
          <cell r="EU28">
            <v>0</v>
          </cell>
          <cell r="EV28">
            <v>0</v>
          </cell>
          <cell r="EW28">
            <v>0</v>
          </cell>
          <cell r="EX28">
            <v>0</v>
          </cell>
          <cell r="EY28">
            <v>0</v>
          </cell>
          <cell r="EZ28">
            <v>0</v>
          </cell>
          <cell r="FA28">
            <v>0</v>
          </cell>
          <cell r="FB28">
            <v>0</v>
          </cell>
          <cell r="FC28">
            <v>0</v>
          </cell>
          <cell r="FD28">
            <v>0</v>
          </cell>
          <cell r="FE28">
            <v>0</v>
          </cell>
          <cell r="FF28">
            <v>0</v>
          </cell>
          <cell r="FG28">
            <v>0</v>
          </cell>
          <cell r="FH28">
            <v>0</v>
          </cell>
          <cell r="FI28">
            <v>0</v>
          </cell>
          <cell r="FJ28">
            <v>0</v>
          </cell>
          <cell r="FK28">
            <v>0</v>
          </cell>
          <cell r="FL28">
            <v>0</v>
          </cell>
          <cell r="FM28">
            <v>0</v>
          </cell>
          <cell r="FN28">
            <v>0</v>
          </cell>
          <cell r="FO28">
            <v>0</v>
          </cell>
          <cell r="FP28">
            <v>0</v>
          </cell>
          <cell r="FQ28">
            <v>0</v>
          </cell>
          <cell r="FR28">
            <v>0</v>
          </cell>
          <cell r="FS28">
            <v>0</v>
          </cell>
          <cell r="FT28">
            <v>0</v>
          </cell>
          <cell r="FU28">
            <v>0</v>
          </cell>
          <cell r="FV28">
            <v>0</v>
          </cell>
          <cell r="FW28">
            <v>0</v>
          </cell>
          <cell r="FX28">
            <v>0</v>
          </cell>
          <cell r="FY28">
            <v>0</v>
          </cell>
          <cell r="FZ28">
            <v>0</v>
          </cell>
          <cell r="GA28">
            <v>0</v>
          </cell>
          <cell r="GB28">
            <v>0</v>
          </cell>
          <cell r="GC28">
            <v>0</v>
          </cell>
          <cell r="GD28">
            <v>0</v>
          </cell>
          <cell r="GE28">
            <v>0</v>
          </cell>
          <cell r="GF28">
            <v>0</v>
          </cell>
          <cell r="GG28">
            <v>0</v>
          </cell>
          <cell r="GH28">
            <v>0</v>
          </cell>
          <cell r="GI28">
            <v>0</v>
          </cell>
          <cell r="GJ28">
            <v>0</v>
          </cell>
          <cell r="GK28">
            <v>0</v>
          </cell>
          <cell r="GL28">
            <v>0</v>
          </cell>
          <cell r="GM28">
            <v>0</v>
          </cell>
          <cell r="GN28">
            <v>0</v>
          </cell>
          <cell r="GO28">
            <v>0</v>
          </cell>
          <cell r="GP28">
            <v>0</v>
          </cell>
          <cell r="GQ28">
            <v>0</v>
          </cell>
          <cell r="GR28">
            <v>0</v>
          </cell>
          <cell r="GS28">
            <v>0</v>
          </cell>
          <cell r="GT28">
            <v>0</v>
          </cell>
          <cell r="GU28">
            <v>0</v>
          </cell>
          <cell r="GV28">
            <v>0</v>
          </cell>
          <cell r="GW28">
            <v>0</v>
          </cell>
          <cell r="GX28">
            <v>0</v>
          </cell>
          <cell r="GY28">
            <v>0</v>
          </cell>
          <cell r="GZ28">
            <v>0</v>
          </cell>
          <cell r="HA28">
            <v>0</v>
          </cell>
          <cell r="HB28">
            <v>0</v>
          </cell>
          <cell r="HC28">
            <v>0</v>
          </cell>
          <cell r="HD28">
            <v>0</v>
          </cell>
          <cell r="HE28">
            <v>0</v>
          </cell>
          <cell r="HF28">
            <v>0</v>
          </cell>
          <cell r="HG28">
            <v>0</v>
          </cell>
          <cell r="HH28">
            <v>0</v>
          </cell>
          <cell r="HI28">
            <v>0</v>
          </cell>
          <cell r="HJ28">
            <v>0</v>
          </cell>
          <cell r="HK28">
            <v>0</v>
          </cell>
          <cell r="HL28">
            <v>0</v>
          </cell>
          <cell r="HM28">
            <v>0</v>
          </cell>
          <cell r="HN28">
            <v>0</v>
          </cell>
          <cell r="HO28">
            <v>0</v>
          </cell>
          <cell r="HP28">
            <v>0</v>
          </cell>
          <cell r="HQ28">
            <v>0</v>
          </cell>
          <cell r="HR28">
            <v>0</v>
          </cell>
          <cell r="HS28">
            <v>0</v>
          </cell>
          <cell r="HT28">
            <v>0</v>
          </cell>
          <cell r="HU28">
            <v>0</v>
          </cell>
          <cell r="HV28">
            <v>0</v>
          </cell>
          <cell r="HW28">
            <v>0</v>
          </cell>
          <cell r="HX28">
            <v>0</v>
          </cell>
          <cell r="HY28">
            <v>0</v>
          </cell>
          <cell r="HZ28">
            <v>0</v>
          </cell>
          <cell r="IA28">
            <v>0</v>
          </cell>
          <cell r="IB28">
            <v>0</v>
          </cell>
          <cell r="IC28">
            <v>0</v>
          </cell>
          <cell r="ID28">
            <v>0</v>
          </cell>
          <cell r="IE28">
            <v>0</v>
          </cell>
          <cell r="IF28">
            <v>0</v>
          </cell>
          <cell r="IG28">
            <v>0</v>
          </cell>
          <cell r="IH28">
            <v>0</v>
          </cell>
          <cell r="II28">
            <v>0</v>
          </cell>
          <cell r="IJ28">
            <v>0</v>
          </cell>
          <cell r="IK28">
            <v>0</v>
          </cell>
          <cell r="IL28">
            <v>0</v>
          </cell>
          <cell r="IM28">
            <v>0</v>
          </cell>
          <cell r="IN28">
            <v>0</v>
          </cell>
          <cell r="IO28">
            <v>0</v>
          </cell>
          <cell r="IP28">
            <v>0</v>
          </cell>
          <cell r="IQ28">
            <v>0</v>
          </cell>
        </row>
        <row r="29">
          <cell r="B29">
            <v>0</v>
          </cell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0</v>
          </cell>
          <cell r="AJ29">
            <v>0</v>
          </cell>
          <cell r="AK29">
            <v>0</v>
          </cell>
          <cell r="AL29">
            <v>0</v>
          </cell>
          <cell r="AM29">
            <v>0</v>
          </cell>
          <cell r="AN29">
            <v>0</v>
          </cell>
          <cell r="AO29">
            <v>0</v>
          </cell>
          <cell r="AP29">
            <v>0</v>
          </cell>
          <cell r="AQ29">
            <v>0</v>
          </cell>
          <cell r="AR29">
            <v>0</v>
          </cell>
          <cell r="AS29">
            <v>0</v>
          </cell>
          <cell r="AT29">
            <v>0</v>
          </cell>
          <cell r="AU29">
            <v>0</v>
          </cell>
          <cell r="AV29">
            <v>0</v>
          </cell>
          <cell r="AW29">
            <v>0</v>
          </cell>
          <cell r="AX29">
            <v>0</v>
          </cell>
          <cell r="AY29">
            <v>0</v>
          </cell>
          <cell r="AZ29">
            <v>0</v>
          </cell>
          <cell r="BA29">
            <v>0</v>
          </cell>
          <cell r="BB29">
            <v>0</v>
          </cell>
          <cell r="BC29">
            <v>0</v>
          </cell>
          <cell r="BD29">
            <v>0</v>
          </cell>
          <cell r="BE29">
            <v>0</v>
          </cell>
          <cell r="BF29">
            <v>0</v>
          </cell>
          <cell r="BG29">
            <v>0</v>
          </cell>
          <cell r="BH29">
            <v>0</v>
          </cell>
          <cell r="BI29">
            <v>0</v>
          </cell>
          <cell r="BJ29">
            <v>0</v>
          </cell>
          <cell r="BK29">
            <v>0</v>
          </cell>
          <cell r="BL29">
            <v>0</v>
          </cell>
          <cell r="BM29">
            <v>0</v>
          </cell>
          <cell r="BN29">
            <v>0</v>
          </cell>
          <cell r="BO29">
            <v>0</v>
          </cell>
          <cell r="BP29">
            <v>0</v>
          </cell>
          <cell r="BQ29">
            <v>0</v>
          </cell>
          <cell r="BR29">
            <v>0</v>
          </cell>
          <cell r="BS29">
            <v>0</v>
          </cell>
          <cell r="BT29">
            <v>0</v>
          </cell>
          <cell r="BU29">
            <v>0</v>
          </cell>
          <cell r="BV29">
            <v>0</v>
          </cell>
          <cell r="BW29">
            <v>0</v>
          </cell>
          <cell r="BX29">
            <v>0</v>
          </cell>
          <cell r="BY29">
            <v>0</v>
          </cell>
          <cell r="BZ29">
            <v>0</v>
          </cell>
          <cell r="CA29">
            <v>0</v>
          </cell>
          <cell r="CB29">
            <v>0</v>
          </cell>
          <cell r="CC29">
            <v>0</v>
          </cell>
          <cell r="CD29">
            <v>0</v>
          </cell>
          <cell r="CE29">
            <v>0</v>
          </cell>
          <cell r="CF29">
            <v>0</v>
          </cell>
          <cell r="CG29">
            <v>0</v>
          </cell>
          <cell r="CH29">
            <v>0</v>
          </cell>
          <cell r="CI29">
            <v>0</v>
          </cell>
          <cell r="CJ29">
            <v>0</v>
          </cell>
          <cell r="CK29">
            <v>0</v>
          </cell>
          <cell r="CL29">
            <v>0</v>
          </cell>
          <cell r="CM29">
            <v>0</v>
          </cell>
          <cell r="CN29">
            <v>0</v>
          </cell>
          <cell r="CO29">
            <v>0</v>
          </cell>
          <cell r="CP29">
            <v>0</v>
          </cell>
          <cell r="CQ29">
            <v>0</v>
          </cell>
          <cell r="CR29">
            <v>0</v>
          </cell>
          <cell r="CS29">
            <v>0</v>
          </cell>
          <cell r="CT29">
            <v>0</v>
          </cell>
          <cell r="CU29">
            <v>0</v>
          </cell>
          <cell r="CV29">
            <v>0</v>
          </cell>
          <cell r="CW29">
            <v>0</v>
          </cell>
          <cell r="CX29">
            <v>0</v>
          </cell>
          <cell r="CY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  <cell r="DD29">
            <v>0</v>
          </cell>
          <cell r="DE29">
            <v>0</v>
          </cell>
          <cell r="DF29">
            <v>0</v>
          </cell>
          <cell r="DG29">
            <v>0</v>
          </cell>
          <cell r="DH29">
            <v>0</v>
          </cell>
          <cell r="DI29">
            <v>0</v>
          </cell>
          <cell r="DJ29">
            <v>0</v>
          </cell>
          <cell r="DK29">
            <v>0</v>
          </cell>
          <cell r="DL29">
            <v>0</v>
          </cell>
          <cell r="DM29">
            <v>0</v>
          </cell>
          <cell r="DN29">
            <v>0</v>
          </cell>
          <cell r="DO29">
            <v>0</v>
          </cell>
          <cell r="DP29">
            <v>0</v>
          </cell>
          <cell r="DQ29">
            <v>0</v>
          </cell>
          <cell r="DR29">
            <v>0</v>
          </cell>
          <cell r="DS29">
            <v>0</v>
          </cell>
          <cell r="DT29">
            <v>0</v>
          </cell>
          <cell r="DU29">
            <v>0</v>
          </cell>
          <cell r="DV29">
            <v>0</v>
          </cell>
          <cell r="DW29">
            <v>0</v>
          </cell>
          <cell r="DX29">
            <v>0</v>
          </cell>
          <cell r="DY29">
            <v>0</v>
          </cell>
          <cell r="DZ29">
            <v>0</v>
          </cell>
          <cell r="EA29">
            <v>0</v>
          </cell>
          <cell r="EB29">
            <v>0</v>
          </cell>
          <cell r="EC29">
            <v>0</v>
          </cell>
          <cell r="ED29">
            <v>0</v>
          </cell>
          <cell r="EE29">
            <v>0</v>
          </cell>
          <cell r="EF29">
            <v>0</v>
          </cell>
          <cell r="EG29">
            <v>0</v>
          </cell>
          <cell r="EH29">
            <v>0</v>
          </cell>
          <cell r="EI29">
            <v>0</v>
          </cell>
          <cell r="EJ29">
            <v>0</v>
          </cell>
          <cell r="EK29">
            <v>0</v>
          </cell>
          <cell r="EL29">
            <v>0</v>
          </cell>
          <cell r="EM29">
            <v>0</v>
          </cell>
          <cell r="EN29">
            <v>0</v>
          </cell>
          <cell r="EO29">
            <v>0</v>
          </cell>
          <cell r="EP29">
            <v>0</v>
          </cell>
          <cell r="EQ29">
            <v>0</v>
          </cell>
          <cell r="ER29">
            <v>0</v>
          </cell>
          <cell r="ES29">
            <v>0</v>
          </cell>
          <cell r="ET29">
            <v>0</v>
          </cell>
          <cell r="EU29">
            <v>0</v>
          </cell>
          <cell r="EV29">
            <v>0</v>
          </cell>
          <cell r="EW29">
            <v>0</v>
          </cell>
          <cell r="EX29">
            <v>0</v>
          </cell>
          <cell r="EY29">
            <v>0</v>
          </cell>
          <cell r="EZ29">
            <v>0</v>
          </cell>
          <cell r="FA29">
            <v>0</v>
          </cell>
          <cell r="FB29">
            <v>0</v>
          </cell>
          <cell r="FC29">
            <v>0</v>
          </cell>
          <cell r="FD29">
            <v>0</v>
          </cell>
          <cell r="FE29">
            <v>0</v>
          </cell>
          <cell r="FF29">
            <v>0</v>
          </cell>
          <cell r="FG29">
            <v>0</v>
          </cell>
          <cell r="FH29">
            <v>0</v>
          </cell>
          <cell r="FI29">
            <v>0</v>
          </cell>
          <cell r="FJ29">
            <v>0</v>
          </cell>
          <cell r="FK29">
            <v>0</v>
          </cell>
          <cell r="FL29">
            <v>0</v>
          </cell>
          <cell r="FM29">
            <v>0</v>
          </cell>
          <cell r="FN29">
            <v>0</v>
          </cell>
          <cell r="FO29">
            <v>0</v>
          </cell>
          <cell r="FP29">
            <v>0</v>
          </cell>
          <cell r="FQ29">
            <v>0</v>
          </cell>
          <cell r="FR29">
            <v>0</v>
          </cell>
          <cell r="FS29">
            <v>0</v>
          </cell>
          <cell r="FT29">
            <v>0</v>
          </cell>
          <cell r="FU29">
            <v>0</v>
          </cell>
          <cell r="FV29">
            <v>0</v>
          </cell>
          <cell r="FW29">
            <v>0</v>
          </cell>
          <cell r="FX29">
            <v>0</v>
          </cell>
          <cell r="FY29">
            <v>0</v>
          </cell>
          <cell r="FZ29">
            <v>0</v>
          </cell>
          <cell r="GA29">
            <v>0</v>
          </cell>
          <cell r="GB29">
            <v>0</v>
          </cell>
          <cell r="GC29">
            <v>0</v>
          </cell>
          <cell r="GD29">
            <v>0</v>
          </cell>
          <cell r="GE29">
            <v>0</v>
          </cell>
          <cell r="GF29">
            <v>0</v>
          </cell>
          <cell r="GG29">
            <v>0</v>
          </cell>
          <cell r="GH29">
            <v>0</v>
          </cell>
          <cell r="GI29">
            <v>0</v>
          </cell>
          <cell r="GJ29">
            <v>0</v>
          </cell>
          <cell r="GK29">
            <v>0</v>
          </cell>
          <cell r="GL29">
            <v>0</v>
          </cell>
          <cell r="GM29">
            <v>0</v>
          </cell>
          <cell r="GN29">
            <v>0</v>
          </cell>
          <cell r="GO29">
            <v>0</v>
          </cell>
          <cell r="GP29">
            <v>0</v>
          </cell>
          <cell r="GQ29">
            <v>0</v>
          </cell>
          <cell r="GR29">
            <v>0</v>
          </cell>
          <cell r="GS29">
            <v>0</v>
          </cell>
          <cell r="GT29">
            <v>0</v>
          </cell>
          <cell r="GU29">
            <v>0</v>
          </cell>
          <cell r="GV29">
            <v>0</v>
          </cell>
          <cell r="GW29">
            <v>0</v>
          </cell>
          <cell r="GX29">
            <v>0</v>
          </cell>
          <cell r="GY29">
            <v>0</v>
          </cell>
          <cell r="GZ29">
            <v>0</v>
          </cell>
          <cell r="HA29">
            <v>0</v>
          </cell>
          <cell r="HB29">
            <v>0</v>
          </cell>
          <cell r="HC29">
            <v>0</v>
          </cell>
          <cell r="HD29">
            <v>0</v>
          </cell>
          <cell r="HE29">
            <v>0</v>
          </cell>
          <cell r="HF29">
            <v>0</v>
          </cell>
          <cell r="HG29">
            <v>0</v>
          </cell>
          <cell r="HH29">
            <v>0</v>
          </cell>
          <cell r="HI29">
            <v>0</v>
          </cell>
          <cell r="HJ29">
            <v>0</v>
          </cell>
          <cell r="HK29">
            <v>0</v>
          </cell>
          <cell r="HL29">
            <v>0</v>
          </cell>
          <cell r="HM29">
            <v>0</v>
          </cell>
          <cell r="HN29">
            <v>0</v>
          </cell>
          <cell r="HO29">
            <v>0</v>
          </cell>
          <cell r="HP29">
            <v>0</v>
          </cell>
          <cell r="HQ29">
            <v>0</v>
          </cell>
          <cell r="HR29">
            <v>0</v>
          </cell>
          <cell r="HS29">
            <v>0</v>
          </cell>
          <cell r="HT29">
            <v>0</v>
          </cell>
          <cell r="HU29">
            <v>0</v>
          </cell>
          <cell r="HV29">
            <v>0</v>
          </cell>
          <cell r="HW29">
            <v>0</v>
          </cell>
          <cell r="HX29">
            <v>0</v>
          </cell>
          <cell r="HY29">
            <v>0</v>
          </cell>
          <cell r="HZ29">
            <v>0</v>
          </cell>
          <cell r="IA29">
            <v>0</v>
          </cell>
          <cell r="IB29">
            <v>0</v>
          </cell>
          <cell r="IC29">
            <v>0</v>
          </cell>
          <cell r="ID29">
            <v>0</v>
          </cell>
          <cell r="IE29">
            <v>0</v>
          </cell>
          <cell r="IF29">
            <v>0</v>
          </cell>
          <cell r="IG29">
            <v>0</v>
          </cell>
          <cell r="IH29">
            <v>0</v>
          </cell>
          <cell r="II29">
            <v>0</v>
          </cell>
          <cell r="IJ29">
            <v>0</v>
          </cell>
          <cell r="IK29">
            <v>0</v>
          </cell>
          <cell r="IL29">
            <v>0</v>
          </cell>
          <cell r="IM29">
            <v>0</v>
          </cell>
          <cell r="IN29">
            <v>0</v>
          </cell>
          <cell r="IO29">
            <v>0</v>
          </cell>
          <cell r="IP29">
            <v>0</v>
          </cell>
          <cell r="IQ29">
            <v>0</v>
          </cell>
        </row>
        <row r="30">
          <cell r="B30">
            <v>0</v>
          </cell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0</v>
          </cell>
          <cell r="AC30">
            <v>0</v>
          </cell>
          <cell r="AD30">
            <v>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  <cell r="AS30">
            <v>0</v>
          </cell>
          <cell r="AT30">
            <v>0</v>
          </cell>
          <cell r="AU30">
            <v>0</v>
          </cell>
          <cell r="AV30">
            <v>0</v>
          </cell>
          <cell r="AW30">
            <v>0</v>
          </cell>
          <cell r="AX30">
            <v>0</v>
          </cell>
          <cell r="AY30">
            <v>0</v>
          </cell>
          <cell r="AZ30">
            <v>0</v>
          </cell>
          <cell r="BA30">
            <v>0</v>
          </cell>
          <cell r="BB30">
            <v>0</v>
          </cell>
          <cell r="BC30">
            <v>0</v>
          </cell>
          <cell r="BD30">
            <v>0</v>
          </cell>
          <cell r="BE30">
            <v>0</v>
          </cell>
          <cell r="BF30">
            <v>0</v>
          </cell>
          <cell r="BG30">
            <v>0</v>
          </cell>
          <cell r="BH30">
            <v>0</v>
          </cell>
          <cell r="BI30">
            <v>0</v>
          </cell>
          <cell r="BJ30">
            <v>0</v>
          </cell>
          <cell r="BK30">
            <v>0</v>
          </cell>
          <cell r="BL30">
            <v>0</v>
          </cell>
          <cell r="BM30">
            <v>0</v>
          </cell>
          <cell r="BN30">
            <v>0</v>
          </cell>
          <cell r="BO30">
            <v>0</v>
          </cell>
          <cell r="BP30">
            <v>0</v>
          </cell>
          <cell r="BQ30">
            <v>0</v>
          </cell>
          <cell r="BR30">
            <v>0</v>
          </cell>
          <cell r="BS30">
            <v>0</v>
          </cell>
          <cell r="BT30">
            <v>0</v>
          </cell>
          <cell r="BU30">
            <v>0</v>
          </cell>
          <cell r="BV30">
            <v>0</v>
          </cell>
          <cell r="BW30">
            <v>0</v>
          </cell>
          <cell r="BX30">
            <v>0</v>
          </cell>
          <cell r="BY30">
            <v>0</v>
          </cell>
          <cell r="BZ30">
            <v>0</v>
          </cell>
          <cell r="CA30">
            <v>0</v>
          </cell>
          <cell r="CB30">
            <v>0</v>
          </cell>
          <cell r="CC30">
            <v>0</v>
          </cell>
          <cell r="CD30">
            <v>0</v>
          </cell>
          <cell r="CE30">
            <v>0</v>
          </cell>
          <cell r="CF30">
            <v>0</v>
          </cell>
          <cell r="CG30">
            <v>0</v>
          </cell>
          <cell r="CH30">
            <v>0</v>
          </cell>
          <cell r="CI30">
            <v>0</v>
          </cell>
          <cell r="CJ30">
            <v>0</v>
          </cell>
          <cell r="CK30">
            <v>0</v>
          </cell>
          <cell r="CL30">
            <v>0</v>
          </cell>
          <cell r="CM30">
            <v>0</v>
          </cell>
          <cell r="CN30">
            <v>0</v>
          </cell>
          <cell r="CO30">
            <v>0</v>
          </cell>
          <cell r="CP30">
            <v>0</v>
          </cell>
          <cell r="CQ30">
            <v>0</v>
          </cell>
          <cell r="CR30">
            <v>0</v>
          </cell>
          <cell r="CS30">
            <v>0</v>
          </cell>
          <cell r="CT30">
            <v>0</v>
          </cell>
          <cell r="CU30">
            <v>0</v>
          </cell>
          <cell r="CV30">
            <v>0</v>
          </cell>
          <cell r="CW30">
            <v>0</v>
          </cell>
          <cell r="CX30">
            <v>0</v>
          </cell>
          <cell r="CY30">
            <v>0</v>
          </cell>
          <cell r="CZ30">
            <v>0</v>
          </cell>
          <cell r="DA30">
            <v>0</v>
          </cell>
          <cell r="DB30">
            <v>0</v>
          </cell>
          <cell r="DC30">
            <v>0</v>
          </cell>
          <cell r="DD30">
            <v>0</v>
          </cell>
          <cell r="DE30">
            <v>0</v>
          </cell>
          <cell r="DF30">
            <v>0</v>
          </cell>
          <cell r="DG30">
            <v>0</v>
          </cell>
          <cell r="DH30">
            <v>0</v>
          </cell>
          <cell r="DI30">
            <v>0</v>
          </cell>
          <cell r="DJ30">
            <v>0</v>
          </cell>
          <cell r="DK30">
            <v>0</v>
          </cell>
          <cell r="DL30">
            <v>0</v>
          </cell>
          <cell r="DM30">
            <v>0</v>
          </cell>
          <cell r="DN30">
            <v>0</v>
          </cell>
          <cell r="DO30">
            <v>0</v>
          </cell>
          <cell r="DP30">
            <v>0</v>
          </cell>
          <cell r="DQ30">
            <v>0</v>
          </cell>
          <cell r="DR30">
            <v>0</v>
          </cell>
          <cell r="DS30">
            <v>0</v>
          </cell>
          <cell r="DT30">
            <v>0</v>
          </cell>
          <cell r="DU30">
            <v>0</v>
          </cell>
          <cell r="DV30">
            <v>0</v>
          </cell>
          <cell r="DW30">
            <v>0</v>
          </cell>
          <cell r="DX30">
            <v>0</v>
          </cell>
          <cell r="DY30">
            <v>0</v>
          </cell>
          <cell r="DZ30">
            <v>0</v>
          </cell>
          <cell r="EA30">
            <v>0</v>
          </cell>
          <cell r="EB30">
            <v>0</v>
          </cell>
          <cell r="EC30">
            <v>0</v>
          </cell>
          <cell r="ED30">
            <v>0</v>
          </cell>
          <cell r="EE30">
            <v>0</v>
          </cell>
          <cell r="EF30">
            <v>0</v>
          </cell>
          <cell r="EG30">
            <v>0</v>
          </cell>
          <cell r="EH30">
            <v>0</v>
          </cell>
          <cell r="EI30">
            <v>0</v>
          </cell>
          <cell r="EJ30">
            <v>0</v>
          </cell>
          <cell r="EK30">
            <v>0</v>
          </cell>
          <cell r="EL30">
            <v>0</v>
          </cell>
          <cell r="EM30">
            <v>0</v>
          </cell>
          <cell r="EN30">
            <v>0</v>
          </cell>
          <cell r="EO30">
            <v>0</v>
          </cell>
          <cell r="EP30">
            <v>0</v>
          </cell>
          <cell r="EQ30">
            <v>0</v>
          </cell>
          <cell r="ER30">
            <v>0</v>
          </cell>
          <cell r="ES30">
            <v>0</v>
          </cell>
          <cell r="ET30">
            <v>0</v>
          </cell>
          <cell r="EU30">
            <v>0</v>
          </cell>
          <cell r="EV30">
            <v>0</v>
          </cell>
          <cell r="EW30">
            <v>0</v>
          </cell>
          <cell r="EX30">
            <v>0</v>
          </cell>
          <cell r="EY30">
            <v>0</v>
          </cell>
          <cell r="EZ30">
            <v>0</v>
          </cell>
          <cell r="FA30">
            <v>0</v>
          </cell>
          <cell r="FB30">
            <v>0</v>
          </cell>
          <cell r="FC30">
            <v>0</v>
          </cell>
          <cell r="FD30">
            <v>0</v>
          </cell>
          <cell r="FE30">
            <v>0</v>
          </cell>
          <cell r="FF30">
            <v>0</v>
          </cell>
          <cell r="FG30">
            <v>0</v>
          </cell>
          <cell r="FH30">
            <v>0</v>
          </cell>
          <cell r="FI30">
            <v>0</v>
          </cell>
          <cell r="FJ30">
            <v>0</v>
          </cell>
          <cell r="FK30">
            <v>0</v>
          </cell>
          <cell r="FL30">
            <v>0</v>
          </cell>
          <cell r="FM30">
            <v>0</v>
          </cell>
          <cell r="FN30">
            <v>0</v>
          </cell>
          <cell r="FO30">
            <v>0</v>
          </cell>
          <cell r="FP30">
            <v>0</v>
          </cell>
          <cell r="FQ30">
            <v>0</v>
          </cell>
          <cell r="FR30">
            <v>0</v>
          </cell>
          <cell r="FS30">
            <v>0</v>
          </cell>
          <cell r="FT30">
            <v>0</v>
          </cell>
          <cell r="FU30">
            <v>0</v>
          </cell>
          <cell r="FV30">
            <v>0</v>
          </cell>
          <cell r="FW30">
            <v>0</v>
          </cell>
          <cell r="FX30">
            <v>0</v>
          </cell>
          <cell r="FY30">
            <v>0</v>
          </cell>
          <cell r="FZ30">
            <v>0</v>
          </cell>
          <cell r="GA30">
            <v>0</v>
          </cell>
          <cell r="GB30">
            <v>0</v>
          </cell>
          <cell r="GC30">
            <v>0</v>
          </cell>
          <cell r="GD30">
            <v>0</v>
          </cell>
          <cell r="GE30">
            <v>0</v>
          </cell>
          <cell r="GF30">
            <v>0</v>
          </cell>
          <cell r="GG30">
            <v>0</v>
          </cell>
          <cell r="GH30">
            <v>0</v>
          </cell>
          <cell r="GI30">
            <v>0</v>
          </cell>
          <cell r="GJ30">
            <v>0</v>
          </cell>
          <cell r="GK30">
            <v>0</v>
          </cell>
          <cell r="GL30">
            <v>0</v>
          </cell>
          <cell r="GM30">
            <v>0</v>
          </cell>
          <cell r="GN30">
            <v>0</v>
          </cell>
          <cell r="GO30">
            <v>0</v>
          </cell>
          <cell r="GP30">
            <v>0</v>
          </cell>
          <cell r="GQ30">
            <v>0</v>
          </cell>
          <cell r="GR30">
            <v>0</v>
          </cell>
          <cell r="GS30">
            <v>0</v>
          </cell>
          <cell r="GT30">
            <v>0</v>
          </cell>
          <cell r="GU30">
            <v>0</v>
          </cell>
          <cell r="GV30">
            <v>0</v>
          </cell>
          <cell r="GW30">
            <v>0</v>
          </cell>
          <cell r="GX30">
            <v>0</v>
          </cell>
          <cell r="GY30">
            <v>0</v>
          </cell>
          <cell r="GZ30">
            <v>0</v>
          </cell>
          <cell r="HA30">
            <v>0</v>
          </cell>
          <cell r="HB30">
            <v>0</v>
          </cell>
          <cell r="HC30">
            <v>0</v>
          </cell>
          <cell r="HD30">
            <v>0</v>
          </cell>
          <cell r="HE30">
            <v>0</v>
          </cell>
          <cell r="HF30">
            <v>0</v>
          </cell>
          <cell r="HG30">
            <v>0</v>
          </cell>
          <cell r="HH30">
            <v>0</v>
          </cell>
          <cell r="HI30">
            <v>0</v>
          </cell>
          <cell r="HJ30">
            <v>0</v>
          </cell>
          <cell r="HK30">
            <v>0</v>
          </cell>
          <cell r="HL30">
            <v>0</v>
          </cell>
          <cell r="HM30">
            <v>0</v>
          </cell>
          <cell r="HN30">
            <v>0</v>
          </cell>
          <cell r="HO30">
            <v>0</v>
          </cell>
          <cell r="HP30">
            <v>0</v>
          </cell>
          <cell r="HQ30">
            <v>0</v>
          </cell>
          <cell r="HR30">
            <v>0</v>
          </cell>
          <cell r="HS30">
            <v>0</v>
          </cell>
          <cell r="HT30">
            <v>0</v>
          </cell>
          <cell r="HU30">
            <v>0</v>
          </cell>
          <cell r="HV30">
            <v>0</v>
          </cell>
          <cell r="HW30">
            <v>0</v>
          </cell>
          <cell r="HX30">
            <v>0</v>
          </cell>
          <cell r="HY30">
            <v>0</v>
          </cell>
          <cell r="HZ30">
            <v>0</v>
          </cell>
          <cell r="IA30">
            <v>0</v>
          </cell>
          <cell r="IB30">
            <v>0</v>
          </cell>
          <cell r="IC30">
            <v>0</v>
          </cell>
          <cell r="ID30">
            <v>0</v>
          </cell>
          <cell r="IE30">
            <v>0</v>
          </cell>
          <cell r="IF30">
            <v>0</v>
          </cell>
          <cell r="IG30">
            <v>0</v>
          </cell>
          <cell r="IH30">
            <v>0</v>
          </cell>
          <cell r="II30">
            <v>0</v>
          </cell>
          <cell r="IJ30">
            <v>0</v>
          </cell>
          <cell r="IK30">
            <v>0</v>
          </cell>
          <cell r="IL30">
            <v>0</v>
          </cell>
          <cell r="IM30">
            <v>0</v>
          </cell>
          <cell r="IN30">
            <v>0</v>
          </cell>
          <cell r="IO30">
            <v>0</v>
          </cell>
          <cell r="IP30">
            <v>0</v>
          </cell>
          <cell r="IQ30">
            <v>0</v>
          </cell>
        </row>
        <row r="31">
          <cell r="B31">
            <v>0</v>
          </cell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0</v>
          </cell>
          <cell r="AJ31">
            <v>0</v>
          </cell>
          <cell r="AK31">
            <v>0</v>
          </cell>
          <cell r="AL31">
            <v>0</v>
          </cell>
          <cell r="AM31">
            <v>0</v>
          </cell>
          <cell r="AN31">
            <v>0</v>
          </cell>
          <cell r="AO31">
            <v>0</v>
          </cell>
          <cell r="AP31">
            <v>0</v>
          </cell>
          <cell r="AQ31">
            <v>0</v>
          </cell>
          <cell r="AR31">
            <v>0</v>
          </cell>
          <cell r="AS31">
            <v>0</v>
          </cell>
          <cell r="AT31">
            <v>0</v>
          </cell>
          <cell r="AU31">
            <v>0</v>
          </cell>
          <cell r="AV31">
            <v>0</v>
          </cell>
          <cell r="AW31">
            <v>0</v>
          </cell>
          <cell r="AX31">
            <v>0</v>
          </cell>
          <cell r="AY31">
            <v>0</v>
          </cell>
          <cell r="AZ31">
            <v>0</v>
          </cell>
          <cell r="BA31">
            <v>0</v>
          </cell>
          <cell r="BB31">
            <v>0</v>
          </cell>
          <cell r="BC31">
            <v>0</v>
          </cell>
          <cell r="BD31">
            <v>0</v>
          </cell>
          <cell r="BE31">
            <v>0</v>
          </cell>
          <cell r="BF31">
            <v>0</v>
          </cell>
          <cell r="BG31">
            <v>0</v>
          </cell>
          <cell r="BH31">
            <v>0</v>
          </cell>
          <cell r="BI31">
            <v>0</v>
          </cell>
          <cell r="BJ31">
            <v>0</v>
          </cell>
          <cell r="BK31">
            <v>0</v>
          </cell>
          <cell r="BL31">
            <v>0</v>
          </cell>
          <cell r="BM31">
            <v>0</v>
          </cell>
          <cell r="BN31">
            <v>0</v>
          </cell>
          <cell r="BO31">
            <v>0</v>
          </cell>
          <cell r="BP31">
            <v>0</v>
          </cell>
          <cell r="BQ31">
            <v>0</v>
          </cell>
          <cell r="BR31">
            <v>0</v>
          </cell>
          <cell r="BS31">
            <v>0</v>
          </cell>
          <cell r="BT31">
            <v>0</v>
          </cell>
          <cell r="BU31">
            <v>0</v>
          </cell>
          <cell r="BV31">
            <v>0</v>
          </cell>
          <cell r="BW31">
            <v>0</v>
          </cell>
          <cell r="BX31">
            <v>0</v>
          </cell>
          <cell r="BY31">
            <v>0</v>
          </cell>
          <cell r="BZ31">
            <v>0</v>
          </cell>
          <cell r="CA31">
            <v>0</v>
          </cell>
          <cell r="CB31">
            <v>0</v>
          </cell>
          <cell r="CC31">
            <v>0</v>
          </cell>
          <cell r="CD31">
            <v>0</v>
          </cell>
          <cell r="CE31">
            <v>0</v>
          </cell>
          <cell r="CF31">
            <v>0</v>
          </cell>
          <cell r="CG31">
            <v>0</v>
          </cell>
          <cell r="CH31">
            <v>0</v>
          </cell>
          <cell r="CI31">
            <v>0</v>
          </cell>
          <cell r="CJ31">
            <v>0</v>
          </cell>
          <cell r="CK31">
            <v>0</v>
          </cell>
          <cell r="CL31">
            <v>0</v>
          </cell>
          <cell r="CM31">
            <v>0</v>
          </cell>
          <cell r="CN31">
            <v>0</v>
          </cell>
          <cell r="CO31">
            <v>0</v>
          </cell>
          <cell r="CP31">
            <v>0</v>
          </cell>
          <cell r="CQ31">
            <v>0</v>
          </cell>
          <cell r="CR31">
            <v>0</v>
          </cell>
          <cell r="CS31">
            <v>0</v>
          </cell>
          <cell r="CT31">
            <v>0</v>
          </cell>
          <cell r="CU31">
            <v>0</v>
          </cell>
          <cell r="CV31">
            <v>0</v>
          </cell>
          <cell r="CW31">
            <v>0</v>
          </cell>
          <cell r="CX31">
            <v>0</v>
          </cell>
          <cell r="CY31">
            <v>0</v>
          </cell>
          <cell r="CZ31">
            <v>0</v>
          </cell>
          <cell r="DA31">
            <v>0</v>
          </cell>
          <cell r="DB31">
            <v>0</v>
          </cell>
          <cell r="DC31">
            <v>0</v>
          </cell>
          <cell r="DD31">
            <v>0</v>
          </cell>
          <cell r="DE31">
            <v>0</v>
          </cell>
          <cell r="DF31">
            <v>0</v>
          </cell>
          <cell r="DG31">
            <v>0</v>
          </cell>
          <cell r="DH31">
            <v>0</v>
          </cell>
          <cell r="DI31">
            <v>0</v>
          </cell>
          <cell r="DJ31">
            <v>0</v>
          </cell>
          <cell r="DK31">
            <v>0</v>
          </cell>
          <cell r="DL31">
            <v>0</v>
          </cell>
          <cell r="DM31">
            <v>0</v>
          </cell>
          <cell r="DN31">
            <v>0</v>
          </cell>
          <cell r="DO31">
            <v>0</v>
          </cell>
          <cell r="DP31">
            <v>0</v>
          </cell>
          <cell r="DQ31">
            <v>0</v>
          </cell>
          <cell r="DR31">
            <v>0</v>
          </cell>
          <cell r="DS31">
            <v>0</v>
          </cell>
          <cell r="DT31">
            <v>0</v>
          </cell>
          <cell r="DU31">
            <v>0</v>
          </cell>
          <cell r="DV31">
            <v>0</v>
          </cell>
          <cell r="DW31">
            <v>0</v>
          </cell>
          <cell r="DX31">
            <v>0</v>
          </cell>
          <cell r="DY31">
            <v>0</v>
          </cell>
          <cell r="DZ31">
            <v>0</v>
          </cell>
          <cell r="EA31">
            <v>0</v>
          </cell>
          <cell r="EB31">
            <v>0</v>
          </cell>
          <cell r="EC31">
            <v>0</v>
          </cell>
          <cell r="ED31">
            <v>0</v>
          </cell>
          <cell r="EE31">
            <v>0</v>
          </cell>
          <cell r="EF31">
            <v>0</v>
          </cell>
          <cell r="EG31">
            <v>0</v>
          </cell>
          <cell r="EH31">
            <v>0</v>
          </cell>
          <cell r="EI31">
            <v>0</v>
          </cell>
          <cell r="EJ31">
            <v>0</v>
          </cell>
          <cell r="EK31">
            <v>0</v>
          </cell>
          <cell r="EL31">
            <v>0</v>
          </cell>
          <cell r="EM31">
            <v>0</v>
          </cell>
          <cell r="EN31">
            <v>0</v>
          </cell>
          <cell r="EO31">
            <v>0</v>
          </cell>
          <cell r="EP31">
            <v>0</v>
          </cell>
          <cell r="EQ31">
            <v>0</v>
          </cell>
          <cell r="ER31">
            <v>0</v>
          </cell>
          <cell r="ES31">
            <v>0</v>
          </cell>
          <cell r="ET31">
            <v>0</v>
          </cell>
          <cell r="EU31">
            <v>0</v>
          </cell>
          <cell r="EV31">
            <v>0</v>
          </cell>
          <cell r="EW31">
            <v>0</v>
          </cell>
          <cell r="EX31">
            <v>0</v>
          </cell>
          <cell r="EY31">
            <v>0</v>
          </cell>
          <cell r="EZ31">
            <v>0</v>
          </cell>
          <cell r="FA31">
            <v>0</v>
          </cell>
          <cell r="FB31">
            <v>0</v>
          </cell>
          <cell r="FC31">
            <v>0</v>
          </cell>
          <cell r="FD31">
            <v>0</v>
          </cell>
          <cell r="FE31">
            <v>0</v>
          </cell>
          <cell r="FF31">
            <v>0</v>
          </cell>
          <cell r="FG31">
            <v>0</v>
          </cell>
          <cell r="FH31">
            <v>0</v>
          </cell>
          <cell r="FI31">
            <v>0</v>
          </cell>
          <cell r="FJ31">
            <v>0</v>
          </cell>
          <cell r="FK31">
            <v>0</v>
          </cell>
          <cell r="FL31">
            <v>0</v>
          </cell>
          <cell r="FM31">
            <v>0</v>
          </cell>
          <cell r="FN31">
            <v>0</v>
          </cell>
          <cell r="FO31">
            <v>0</v>
          </cell>
          <cell r="FP31">
            <v>0</v>
          </cell>
          <cell r="FQ31">
            <v>0</v>
          </cell>
          <cell r="FR31">
            <v>0</v>
          </cell>
          <cell r="FS31">
            <v>0</v>
          </cell>
          <cell r="FT31">
            <v>0</v>
          </cell>
          <cell r="FU31">
            <v>0</v>
          </cell>
          <cell r="FV31">
            <v>0</v>
          </cell>
          <cell r="FW31">
            <v>0</v>
          </cell>
          <cell r="FX31">
            <v>0</v>
          </cell>
          <cell r="FY31">
            <v>0</v>
          </cell>
          <cell r="FZ31">
            <v>0</v>
          </cell>
          <cell r="GA31">
            <v>0</v>
          </cell>
          <cell r="GB31">
            <v>0</v>
          </cell>
          <cell r="GC31">
            <v>0</v>
          </cell>
          <cell r="GD31">
            <v>0</v>
          </cell>
          <cell r="GE31">
            <v>0</v>
          </cell>
          <cell r="GF31">
            <v>0</v>
          </cell>
          <cell r="GG31">
            <v>0</v>
          </cell>
          <cell r="GH31">
            <v>0</v>
          </cell>
          <cell r="GI31">
            <v>0</v>
          </cell>
          <cell r="GJ31">
            <v>0</v>
          </cell>
          <cell r="GK31">
            <v>0</v>
          </cell>
          <cell r="GL31">
            <v>0</v>
          </cell>
          <cell r="GM31">
            <v>0</v>
          </cell>
          <cell r="GN31">
            <v>0</v>
          </cell>
          <cell r="GO31">
            <v>0</v>
          </cell>
          <cell r="GP31">
            <v>0</v>
          </cell>
          <cell r="GQ31">
            <v>0</v>
          </cell>
          <cell r="GR31">
            <v>0</v>
          </cell>
          <cell r="GS31">
            <v>0</v>
          </cell>
          <cell r="GT31">
            <v>0</v>
          </cell>
          <cell r="GU31">
            <v>0</v>
          </cell>
          <cell r="GV31">
            <v>0</v>
          </cell>
          <cell r="GW31">
            <v>0</v>
          </cell>
          <cell r="GX31">
            <v>0</v>
          </cell>
          <cell r="GY31">
            <v>0</v>
          </cell>
          <cell r="GZ31">
            <v>0</v>
          </cell>
          <cell r="HA31">
            <v>0</v>
          </cell>
          <cell r="HB31">
            <v>0</v>
          </cell>
          <cell r="HC31">
            <v>0</v>
          </cell>
          <cell r="HD31">
            <v>0</v>
          </cell>
          <cell r="HE31">
            <v>0</v>
          </cell>
          <cell r="HF31">
            <v>0</v>
          </cell>
          <cell r="HG31">
            <v>0</v>
          </cell>
          <cell r="HH31">
            <v>0</v>
          </cell>
          <cell r="HI31">
            <v>0</v>
          </cell>
          <cell r="HJ31">
            <v>0</v>
          </cell>
          <cell r="HK31">
            <v>0</v>
          </cell>
          <cell r="HL31">
            <v>0</v>
          </cell>
          <cell r="HM31">
            <v>0</v>
          </cell>
          <cell r="HN31">
            <v>0</v>
          </cell>
          <cell r="HO31">
            <v>0</v>
          </cell>
          <cell r="HP31">
            <v>0</v>
          </cell>
          <cell r="HQ31">
            <v>0</v>
          </cell>
          <cell r="HR31">
            <v>0</v>
          </cell>
          <cell r="HS31">
            <v>0</v>
          </cell>
          <cell r="HT31">
            <v>0</v>
          </cell>
          <cell r="HU31">
            <v>0</v>
          </cell>
          <cell r="HV31">
            <v>0</v>
          </cell>
          <cell r="HW31">
            <v>0</v>
          </cell>
          <cell r="HX31">
            <v>0</v>
          </cell>
          <cell r="HY31">
            <v>0</v>
          </cell>
          <cell r="HZ31">
            <v>0</v>
          </cell>
          <cell r="IA31">
            <v>0</v>
          </cell>
          <cell r="IB31">
            <v>0</v>
          </cell>
          <cell r="IC31">
            <v>0</v>
          </cell>
          <cell r="ID31">
            <v>0</v>
          </cell>
          <cell r="IE31">
            <v>0</v>
          </cell>
          <cell r="IF31">
            <v>0</v>
          </cell>
          <cell r="IG31">
            <v>0</v>
          </cell>
          <cell r="IH31">
            <v>0</v>
          </cell>
          <cell r="II31">
            <v>0</v>
          </cell>
          <cell r="IJ31">
            <v>0</v>
          </cell>
          <cell r="IK31">
            <v>0</v>
          </cell>
          <cell r="IL31">
            <v>0</v>
          </cell>
          <cell r="IM31">
            <v>0</v>
          </cell>
          <cell r="IN31">
            <v>0</v>
          </cell>
          <cell r="IO31">
            <v>0</v>
          </cell>
          <cell r="IP31">
            <v>0</v>
          </cell>
          <cell r="IQ31">
            <v>0</v>
          </cell>
        </row>
        <row r="32">
          <cell r="B32">
            <v>0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0</v>
          </cell>
          <cell r="AQ32">
            <v>0</v>
          </cell>
          <cell r="AR32">
            <v>0</v>
          </cell>
          <cell r="AS32">
            <v>0</v>
          </cell>
          <cell r="AT32">
            <v>0</v>
          </cell>
          <cell r="AU32">
            <v>0</v>
          </cell>
          <cell r="AV32">
            <v>0</v>
          </cell>
          <cell r="AW32">
            <v>0</v>
          </cell>
          <cell r="AX32">
            <v>0</v>
          </cell>
          <cell r="AY32">
            <v>0</v>
          </cell>
          <cell r="AZ32">
            <v>0</v>
          </cell>
          <cell r="BA32">
            <v>0</v>
          </cell>
          <cell r="BB32">
            <v>0</v>
          </cell>
          <cell r="BC32">
            <v>0</v>
          </cell>
          <cell r="BD32">
            <v>0</v>
          </cell>
          <cell r="BE32">
            <v>0</v>
          </cell>
          <cell r="BF32">
            <v>0</v>
          </cell>
          <cell r="BG32">
            <v>0</v>
          </cell>
          <cell r="BH32">
            <v>0</v>
          </cell>
          <cell r="BI32">
            <v>0</v>
          </cell>
          <cell r="BJ32">
            <v>0</v>
          </cell>
          <cell r="BK32">
            <v>0</v>
          </cell>
          <cell r="BL32">
            <v>0</v>
          </cell>
          <cell r="BM32">
            <v>0</v>
          </cell>
          <cell r="BN32">
            <v>0</v>
          </cell>
          <cell r="BO32">
            <v>0</v>
          </cell>
          <cell r="BP32">
            <v>0</v>
          </cell>
          <cell r="BQ32">
            <v>0</v>
          </cell>
          <cell r="BR32">
            <v>0</v>
          </cell>
          <cell r="BS32">
            <v>0</v>
          </cell>
          <cell r="BT32">
            <v>0</v>
          </cell>
          <cell r="BU32">
            <v>0</v>
          </cell>
          <cell r="BV32">
            <v>0</v>
          </cell>
          <cell r="BW32">
            <v>0</v>
          </cell>
          <cell r="BX32">
            <v>0</v>
          </cell>
          <cell r="BY32">
            <v>0</v>
          </cell>
          <cell r="BZ32">
            <v>0</v>
          </cell>
          <cell r="CA32">
            <v>0</v>
          </cell>
          <cell r="CB32">
            <v>0</v>
          </cell>
          <cell r="CC32">
            <v>0</v>
          </cell>
          <cell r="CD32">
            <v>0</v>
          </cell>
          <cell r="CE32">
            <v>0</v>
          </cell>
          <cell r="CF32">
            <v>0</v>
          </cell>
          <cell r="CG32">
            <v>0</v>
          </cell>
          <cell r="CH32">
            <v>0</v>
          </cell>
          <cell r="CI32">
            <v>0</v>
          </cell>
          <cell r="CJ32">
            <v>0</v>
          </cell>
          <cell r="CK32">
            <v>0</v>
          </cell>
          <cell r="CL32">
            <v>0</v>
          </cell>
          <cell r="CM32">
            <v>0</v>
          </cell>
          <cell r="CN32">
            <v>0</v>
          </cell>
          <cell r="CO32">
            <v>0</v>
          </cell>
          <cell r="CP32">
            <v>0</v>
          </cell>
          <cell r="CQ32">
            <v>0</v>
          </cell>
          <cell r="CR32">
            <v>0</v>
          </cell>
          <cell r="CS32">
            <v>0</v>
          </cell>
          <cell r="CT32">
            <v>0</v>
          </cell>
          <cell r="CU32">
            <v>0</v>
          </cell>
          <cell r="CV32">
            <v>0</v>
          </cell>
          <cell r="CW32">
            <v>0</v>
          </cell>
          <cell r="CX32">
            <v>0</v>
          </cell>
          <cell r="CY32">
            <v>0</v>
          </cell>
          <cell r="CZ32">
            <v>0</v>
          </cell>
          <cell r="DA32">
            <v>0</v>
          </cell>
          <cell r="DB32">
            <v>0</v>
          </cell>
          <cell r="DC32">
            <v>0</v>
          </cell>
          <cell r="DD32">
            <v>0</v>
          </cell>
          <cell r="DE32">
            <v>0</v>
          </cell>
          <cell r="DF32">
            <v>0</v>
          </cell>
          <cell r="DG32">
            <v>0</v>
          </cell>
          <cell r="DH32">
            <v>0</v>
          </cell>
          <cell r="DI32">
            <v>0</v>
          </cell>
          <cell r="DJ32">
            <v>0</v>
          </cell>
          <cell r="DK32">
            <v>0</v>
          </cell>
          <cell r="DL32">
            <v>0</v>
          </cell>
          <cell r="DM32">
            <v>0</v>
          </cell>
          <cell r="DN32">
            <v>0</v>
          </cell>
          <cell r="DO32">
            <v>0</v>
          </cell>
          <cell r="DP32">
            <v>0</v>
          </cell>
          <cell r="DQ32">
            <v>0</v>
          </cell>
          <cell r="DR32">
            <v>0</v>
          </cell>
          <cell r="DS32">
            <v>0</v>
          </cell>
          <cell r="DT32">
            <v>0</v>
          </cell>
          <cell r="DU32">
            <v>0</v>
          </cell>
          <cell r="DV32">
            <v>0</v>
          </cell>
          <cell r="DW32">
            <v>0</v>
          </cell>
          <cell r="DX32">
            <v>0</v>
          </cell>
          <cell r="DY32">
            <v>0</v>
          </cell>
          <cell r="DZ32">
            <v>0</v>
          </cell>
          <cell r="EA32">
            <v>0</v>
          </cell>
          <cell r="EB32">
            <v>0</v>
          </cell>
          <cell r="EC32">
            <v>0</v>
          </cell>
          <cell r="ED32">
            <v>0</v>
          </cell>
          <cell r="EE32">
            <v>0</v>
          </cell>
          <cell r="EF32">
            <v>0</v>
          </cell>
          <cell r="EG32">
            <v>0</v>
          </cell>
          <cell r="EH32">
            <v>0</v>
          </cell>
          <cell r="EI32">
            <v>0</v>
          </cell>
          <cell r="EJ32">
            <v>0</v>
          </cell>
          <cell r="EK32">
            <v>0</v>
          </cell>
          <cell r="EL32">
            <v>0</v>
          </cell>
          <cell r="EM32">
            <v>0</v>
          </cell>
          <cell r="EN32">
            <v>0</v>
          </cell>
          <cell r="EO32">
            <v>0</v>
          </cell>
          <cell r="EP32">
            <v>0</v>
          </cell>
          <cell r="EQ32">
            <v>0</v>
          </cell>
          <cell r="ER32">
            <v>0</v>
          </cell>
          <cell r="ES32">
            <v>0</v>
          </cell>
          <cell r="ET32">
            <v>0</v>
          </cell>
          <cell r="EU32">
            <v>0</v>
          </cell>
          <cell r="EV32">
            <v>0</v>
          </cell>
          <cell r="EW32">
            <v>0</v>
          </cell>
          <cell r="EX32">
            <v>0</v>
          </cell>
          <cell r="EY32">
            <v>0</v>
          </cell>
          <cell r="EZ32">
            <v>0</v>
          </cell>
          <cell r="FA32">
            <v>0</v>
          </cell>
          <cell r="FB32">
            <v>0</v>
          </cell>
          <cell r="FC32">
            <v>0</v>
          </cell>
          <cell r="FD32">
            <v>0</v>
          </cell>
          <cell r="FE32">
            <v>0</v>
          </cell>
          <cell r="FF32">
            <v>0</v>
          </cell>
          <cell r="FG32">
            <v>0</v>
          </cell>
          <cell r="FH32">
            <v>0</v>
          </cell>
          <cell r="FI32">
            <v>0</v>
          </cell>
          <cell r="FJ32">
            <v>0</v>
          </cell>
          <cell r="FK32">
            <v>0</v>
          </cell>
          <cell r="FL32">
            <v>0</v>
          </cell>
          <cell r="FM32">
            <v>0</v>
          </cell>
          <cell r="FN32">
            <v>0</v>
          </cell>
          <cell r="FO32">
            <v>0</v>
          </cell>
          <cell r="FP32">
            <v>0</v>
          </cell>
          <cell r="FQ32">
            <v>0</v>
          </cell>
          <cell r="FR32">
            <v>0</v>
          </cell>
          <cell r="FS32">
            <v>0</v>
          </cell>
          <cell r="FT32">
            <v>0</v>
          </cell>
          <cell r="FU32">
            <v>0</v>
          </cell>
          <cell r="FV32">
            <v>0</v>
          </cell>
          <cell r="FW32">
            <v>0</v>
          </cell>
          <cell r="FX32">
            <v>0</v>
          </cell>
          <cell r="FY32">
            <v>0</v>
          </cell>
          <cell r="FZ32">
            <v>0</v>
          </cell>
          <cell r="GA32">
            <v>0</v>
          </cell>
          <cell r="GB32">
            <v>0</v>
          </cell>
          <cell r="GC32">
            <v>0</v>
          </cell>
          <cell r="GD32">
            <v>0</v>
          </cell>
          <cell r="GE32">
            <v>0</v>
          </cell>
          <cell r="GF32">
            <v>0</v>
          </cell>
          <cell r="GG32">
            <v>0</v>
          </cell>
          <cell r="GH32">
            <v>0</v>
          </cell>
          <cell r="GI32">
            <v>0</v>
          </cell>
          <cell r="GJ32">
            <v>0</v>
          </cell>
          <cell r="GK32">
            <v>0</v>
          </cell>
          <cell r="GL32">
            <v>0</v>
          </cell>
          <cell r="GM32">
            <v>0</v>
          </cell>
          <cell r="GN32">
            <v>0</v>
          </cell>
          <cell r="GO32">
            <v>0</v>
          </cell>
          <cell r="GP32">
            <v>0</v>
          </cell>
          <cell r="GQ32">
            <v>0</v>
          </cell>
          <cell r="GR32">
            <v>0</v>
          </cell>
          <cell r="GS32">
            <v>0</v>
          </cell>
          <cell r="GT32">
            <v>0</v>
          </cell>
          <cell r="GU32">
            <v>0</v>
          </cell>
          <cell r="GV32">
            <v>0</v>
          </cell>
          <cell r="GW32">
            <v>0</v>
          </cell>
          <cell r="GX32">
            <v>0</v>
          </cell>
          <cell r="GY32">
            <v>0</v>
          </cell>
          <cell r="GZ32">
            <v>0</v>
          </cell>
          <cell r="HA32">
            <v>0</v>
          </cell>
          <cell r="HB32">
            <v>0</v>
          </cell>
          <cell r="HC32">
            <v>0</v>
          </cell>
          <cell r="HD32">
            <v>0</v>
          </cell>
          <cell r="HE32">
            <v>0</v>
          </cell>
          <cell r="HF32">
            <v>0</v>
          </cell>
          <cell r="HG32">
            <v>0</v>
          </cell>
          <cell r="HH32">
            <v>0</v>
          </cell>
          <cell r="HI32">
            <v>0</v>
          </cell>
          <cell r="HJ32">
            <v>0</v>
          </cell>
          <cell r="HK32">
            <v>0</v>
          </cell>
          <cell r="HL32">
            <v>0</v>
          </cell>
          <cell r="HM32">
            <v>0</v>
          </cell>
          <cell r="HN32">
            <v>0</v>
          </cell>
          <cell r="HO32">
            <v>0</v>
          </cell>
          <cell r="HP32">
            <v>0</v>
          </cell>
          <cell r="HQ32">
            <v>0</v>
          </cell>
          <cell r="HR32">
            <v>0</v>
          </cell>
          <cell r="HS32">
            <v>0</v>
          </cell>
          <cell r="HT32">
            <v>0</v>
          </cell>
          <cell r="HU32">
            <v>0</v>
          </cell>
          <cell r="HV32">
            <v>0</v>
          </cell>
          <cell r="HW32">
            <v>0</v>
          </cell>
          <cell r="HX32">
            <v>0</v>
          </cell>
          <cell r="HY32">
            <v>0</v>
          </cell>
          <cell r="HZ32">
            <v>0</v>
          </cell>
          <cell r="IA32">
            <v>0</v>
          </cell>
          <cell r="IB32">
            <v>0</v>
          </cell>
          <cell r="IC32">
            <v>0</v>
          </cell>
          <cell r="ID32">
            <v>0</v>
          </cell>
          <cell r="IE32">
            <v>0</v>
          </cell>
          <cell r="IF32">
            <v>0</v>
          </cell>
          <cell r="IG32">
            <v>0</v>
          </cell>
          <cell r="IH32">
            <v>0</v>
          </cell>
          <cell r="II32">
            <v>0</v>
          </cell>
          <cell r="IJ32">
            <v>0</v>
          </cell>
          <cell r="IK32">
            <v>0</v>
          </cell>
          <cell r="IL32">
            <v>0</v>
          </cell>
          <cell r="IM32">
            <v>0</v>
          </cell>
          <cell r="IN32">
            <v>0</v>
          </cell>
          <cell r="IO32">
            <v>0</v>
          </cell>
          <cell r="IP32">
            <v>0</v>
          </cell>
          <cell r="IQ32">
            <v>0</v>
          </cell>
        </row>
        <row r="33">
          <cell r="B33">
            <v>0</v>
          </cell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0</v>
          </cell>
          <cell r="AJ33">
            <v>0</v>
          </cell>
          <cell r="AK33">
            <v>0</v>
          </cell>
          <cell r="AL33">
            <v>0</v>
          </cell>
          <cell r="AM33">
            <v>0</v>
          </cell>
          <cell r="AN33">
            <v>0</v>
          </cell>
          <cell r="AO33">
            <v>0</v>
          </cell>
          <cell r="AP33">
            <v>0</v>
          </cell>
          <cell r="AQ33">
            <v>0</v>
          </cell>
          <cell r="AR33">
            <v>0</v>
          </cell>
          <cell r="AS33">
            <v>0</v>
          </cell>
          <cell r="AT33">
            <v>0</v>
          </cell>
          <cell r="AU33">
            <v>0</v>
          </cell>
          <cell r="AV33">
            <v>0</v>
          </cell>
          <cell r="AW33">
            <v>0</v>
          </cell>
          <cell r="AX33">
            <v>0</v>
          </cell>
          <cell r="AY33">
            <v>0</v>
          </cell>
          <cell r="AZ33">
            <v>0</v>
          </cell>
          <cell r="BA33">
            <v>0</v>
          </cell>
          <cell r="BB33">
            <v>0</v>
          </cell>
          <cell r="BC33">
            <v>0</v>
          </cell>
          <cell r="BD33">
            <v>0</v>
          </cell>
          <cell r="BE33">
            <v>0</v>
          </cell>
          <cell r="BF33">
            <v>0</v>
          </cell>
          <cell r="BG33">
            <v>0</v>
          </cell>
          <cell r="BH33">
            <v>0</v>
          </cell>
          <cell r="BI33">
            <v>0</v>
          </cell>
          <cell r="BJ33">
            <v>0</v>
          </cell>
          <cell r="BK33">
            <v>0</v>
          </cell>
          <cell r="BL33">
            <v>0</v>
          </cell>
          <cell r="BM33">
            <v>0</v>
          </cell>
          <cell r="BN33">
            <v>0</v>
          </cell>
          <cell r="BO33">
            <v>0</v>
          </cell>
          <cell r="BP33">
            <v>0</v>
          </cell>
          <cell r="BQ33">
            <v>0</v>
          </cell>
          <cell r="BR33">
            <v>0</v>
          </cell>
          <cell r="BS33">
            <v>0</v>
          </cell>
          <cell r="BT33">
            <v>0</v>
          </cell>
          <cell r="BU33">
            <v>0</v>
          </cell>
          <cell r="BV33">
            <v>0</v>
          </cell>
          <cell r="BW33">
            <v>0</v>
          </cell>
          <cell r="BX33">
            <v>0</v>
          </cell>
          <cell r="BY33">
            <v>0</v>
          </cell>
          <cell r="BZ33">
            <v>0</v>
          </cell>
          <cell r="CA33">
            <v>0</v>
          </cell>
          <cell r="CB33">
            <v>0</v>
          </cell>
          <cell r="CC33">
            <v>0</v>
          </cell>
          <cell r="CD33">
            <v>0</v>
          </cell>
          <cell r="CE33">
            <v>0</v>
          </cell>
          <cell r="CF33">
            <v>0</v>
          </cell>
          <cell r="CG33">
            <v>0</v>
          </cell>
          <cell r="CH33">
            <v>0</v>
          </cell>
          <cell r="CI33">
            <v>0</v>
          </cell>
          <cell r="CJ33">
            <v>0</v>
          </cell>
          <cell r="CK33">
            <v>0</v>
          </cell>
          <cell r="CL33">
            <v>0</v>
          </cell>
          <cell r="CM33">
            <v>0</v>
          </cell>
          <cell r="CN33">
            <v>0</v>
          </cell>
          <cell r="CO33">
            <v>0</v>
          </cell>
          <cell r="CP33">
            <v>0</v>
          </cell>
          <cell r="CQ33">
            <v>0</v>
          </cell>
          <cell r="CR33">
            <v>0</v>
          </cell>
          <cell r="CS33">
            <v>0</v>
          </cell>
          <cell r="CT33">
            <v>0</v>
          </cell>
          <cell r="CU33">
            <v>0</v>
          </cell>
          <cell r="CV33">
            <v>0</v>
          </cell>
          <cell r="CW33">
            <v>0</v>
          </cell>
          <cell r="CX33">
            <v>0</v>
          </cell>
          <cell r="CY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  <cell r="DD33">
            <v>0</v>
          </cell>
          <cell r="DE33">
            <v>0</v>
          </cell>
          <cell r="DF33">
            <v>0</v>
          </cell>
          <cell r="DG33">
            <v>0</v>
          </cell>
          <cell r="DH33">
            <v>0</v>
          </cell>
          <cell r="DI33">
            <v>0</v>
          </cell>
          <cell r="DJ33">
            <v>0</v>
          </cell>
          <cell r="DK33">
            <v>0</v>
          </cell>
          <cell r="DL33">
            <v>0</v>
          </cell>
          <cell r="DM33">
            <v>0</v>
          </cell>
          <cell r="DN33">
            <v>0</v>
          </cell>
          <cell r="DO33">
            <v>0</v>
          </cell>
          <cell r="DP33">
            <v>0</v>
          </cell>
          <cell r="DQ33">
            <v>0</v>
          </cell>
          <cell r="DR33">
            <v>0</v>
          </cell>
          <cell r="DS33">
            <v>0</v>
          </cell>
          <cell r="DT33">
            <v>0</v>
          </cell>
          <cell r="DU33">
            <v>0</v>
          </cell>
          <cell r="DV33">
            <v>0</v>
          </cell>
          <cell r="DW33">
            <v>0</v>
          </cell>
          <cell r="DX33">
            <v>0</v>
          </cell>
          <cell r="DY33">
            <v>0</v>
          </cell>
          <cell r="DZ33">
            <v>0</v>
          </cell>
          <cell r="EA33">
            <v>0</v>
          </cell>
          <cell r="EB33">
            <v>0</v>
          </cell>
          <cell r="EC33">
            <v>0</v>
          </cell>
          <cell r="ED33">
            <v>0</v>
          </cell>
          <cell r="EE33">
            <v>0</v>
          </cell>
          <cell r="EF33">
            <v>0</v>
          </cell>
          <cell r="EG33">
            <v>0</v>
          </cell>
          <cell r="EH33">
            <v>0</v>
          </cell>
          <cell r="EI33">
            <v>0</v>
          </cell>
          <cell r="EJ33">
            <v>0</v>
          </cell>
          <cell r="EK33">
            <v>0</v>
          </cell>
          <cell r="EL33">
            <v>0</v>
          </cell>
          <cell r="EM33">
            <v>0</v>
          </cell>
          <cell r="EN33">
            <v>0</v>
          </cell>
          <cell r="EO33">
            <v>0</v>
          </cell>
          <cell r="EP33">
            <v>0</v>
          </cell>
          <cell r="EQ33">
            <v>0</v>
          </cell>
          <cell r="ER33">
            <v>0</v>
          </cell>
          <cell r="ES33">
            <v>0</v>
          </cell>
          <cell r="ET33">
            <v>0</v>
          </cell>
          <cell r="EU33">
            <v>0</v>
          </cell>
          <cell r="EV33">
            <v>0</v>
          </cell>
          <cell r="EW33">
            <v>0</v>
          </cell>
          <cell r="EX33">
            <v>0</v>
          </cell>
          <cell r="EY33">
            <v>0</v>
          </cell>
          <cell r="EZ33">
            <v>0</v>
          </cell>
          <cell r="FA33">
            <v>0</v>
          </cell>
          <cell r="FB33">
            <v>0</v>
          </cell>
          <cell r="FC33">
            <v>0</v>
          </cell>
          <cell r="FD33">
            <v>0</v>
          </cell>
          <cell r="FE33">
            <v>0</v>
          </cell>
          <cell r="FF33">
            <v>0</v>
          </cell>
          <cell r="FG33">
            <v>0</v>
          </cell>
          <cell r="FH33">
            <v>0</v>
          </cell>
          <cell r="FI33">
            <v>0</v>
          </cell>
          <cell r="FJ33">
            <v>0</v>
          </cell>
          <cell r="FK33">
            <v>0</v>
          </cell>
          <cell r="FL33">
            <v>0</v>
          </cell>
          <cell r="FM33">
            <v>0</v>
          </cell>
          <cell r="FN33">
            <v>0</v>
          </cell>
          <cell r="FO33">
            <v>0</v>
          </cell>
          <cell r="FP33">
            <v>0</v>
          </cell>
          <cell r="FQ33">
            <v>0</v>
          </cell>
          <cell r="FR33">
            <v>0</v>
          </cell>
          <cell r="FS33">
            <v>0</v>
          </cell>
          <cell r="FT33">
            <v>0</v>
          </cell>
          <cell r="FU33">
            <v>0</v>
          </cell>
          <cell r="FV33">
            <v>0</v>
          </cell>
          <cell r="FW33">
            <v>0</v>
          </cell>
          <cell r="FX33">
            <v>0</v>
          </cell>
          <cell r="FY33">
            <v>0</v>
          </cell>
          <cell r="FZ33">
            <v>0</v>
          </cell>
          <cell r="GA33">
            <v>0</v>
          </cell>
          <cell r="GB33">
            <v>0</v>
          </cell>
          <cell r="GC33">
            <v>0</v>
          </cell>
          <cell r="GD33">
            <v>0</v>
          </cell>
          <cell r="GE33">
            <v>0</v>
          </cell>
          <cell r="GF33">
            <v>0</v>
          </cell>
          <cell r="GG33">
            <v>0</v>
          </cell>
          <cell r="GH33">
            <v>0</v>
          </cell>
          <cell r="GI33">
            <v>0</v>
          </cell>
          <cell r="GJ33">
            <v>0</v>
          </cell>
          <cell r="GK33">
            <v>0</v>
          </cell>
          <cell r="GL33">
            <v>0</v>
          </cell>
          <cell r="GM33">
            <v>0</v>
          </cell>
          <cell r="GN33">
            <v>0</v>
          </cell>
          <cell r="GO33">
            <v>0</v>
          </cell>
          <cell r="GP33">
            <v>0</v>
          </cell>
          <cell r="GQ33">
            <v>0</v>
          </cell>
          <cell r="GR33">
            <v>0</v>
          </cell>
          <cell r="GS33">
            <v>0</v>
          </cell>
          <cell r="GT33">
            <v>0</v>
          </cell>
          <cell r="GU33">
            <v>0</v>
          </cell>
          <cell r="GV33">
            <v>0</v>
          </cell>
          <cell r="GW33">
            <v>0</v>
          </cell>
          <cell r="GX33">
            <v>0</v>
          </cell>
          <cell r="GY33">
            <v>0</v>
          </cell>
          <cell r="GZ33">
            <v>0</v>
          </cell>
          <cell r="HA33">
            <v>0</v>
          </cell>
          <cell r="HB33">
            <v>0</v>
          </cell>
          <cell r="HC33">
            <v>0</v>
          </cell>
          <cell r="HD33">
            <v>0</v>
          </cell>
          <cell r="HE33">
            <v>0</v>
          </cell>
          <cell r="HF33">
            <v>0</v>
          </cell>
          <cell r="HG33">
            <v>0</v>
          </cell>
          <cell r="HH33">
            <v>0</v>
          </cell>
          <cell r="HI33">
            <v>0</v>
          </cell>
          <cell r="HJ33">
            <v>0</v>
          </cell>
          <cell r="HK33">
            <v>0</v>
          </cell>
          <cell r="HL33">
            <v>0</v>
          </cell>
          <cell r="HM33">
            <v>0</v>
          </cell>
          <cell r="HN33">
            <v>0</v>
          </cell>
          <cell r="HO33">
            <v>0</v>
          </cell>
          <cell r="HP33">
            <v>0</v>
          </cell>
          <cell r="HQ33">
            <v>0</v>
          </cell>
          <cell r="HR33">
            <v>0</v>
          </cell>
          <cell r="HS33">
            <v>0</v>
          </cell>
          <cell r="HT33">
            <v>0</v>
          </cell>
          <cell r="HU33">
            <v>0</v>
          </cell>
          <cell r="HV33">
            <v>0</v>
          </cell>
          <cell r="HW33">
            <v>0</v>
          </cell>
          <cell r="HX33">
            <v>0</v>
          </cell>
          <cell r="HY33">
            <v>0</v>
          </cell>
          <cell r="HZ33">
            <v>0</v>
          </cell>
          <cell r="IA33">
            <v>0</v>
          </cell>
          <cell r="IB33">
            <v>0</v>
          </cell>
          <cell r="IC33">
            <v>0</v>
          </cell>
          <cell r="ID33">
            <v>0</v>
          </cell>
          <cell r="IE33">
            <v>0</v>
          </cell>
          <cell r="IF33">
            <v>0</v>
          </cell>
          <cell r="IG33">
            <v>0</v>
          </cell>
          <cell r="IH33">
            <v>0</v>
          </cell>
          <cell r="II33">
            <v>0</v>
          </cell>
          <cell r="IJ33">
            <v>0</v>
          </cell>
          <cell r="IK33">
            <v>0</v>
          </cell>
          <cell r="IL33">
            <v>0</v>
          </cell>
          <cell r="IM33">
            <v>0</v>
          </cell>
          <cell r="IN33">
            <v>0</v>
          </cell>
          <cell r="IO33">
            <v>0</v>
          </cell>
          <cell r="IP33">
            <v>0</v>
          </cell>
          <cell r="IQ33">
            <v>0</v>
          </cell>
        </row>
        <row r="34">
          <cell r="B34">
            <v>0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0</v>
          </cell>
          <cell r="AJ34">
            <v>0</v>
          </cell>
          <cell r="AK34">
            <v>0</v>
          </cell>
          <cell r="AL34">
            <v>0</v>
          </cell>
          <cell r="AM34">
            <v>0</v>
          </cell>
          <cell r="AN34">
            <v>0</v>
          </cell>
          <cell r="AO34">
            <v>0</v>
          </cell>
          <cell r="AP34">
            <v>0</v>
          </cell>
          <cell r="AQ34">
            <v>0</v>
          </cell>
          <cell r="AR34">
            <v>0</v>
          </cell>
          <cell r="AS34">
            <v>0</v>
          </cell>
          <cell r="AT34">
            <v>0</v>
          </cell>
          <cell r="AU34">
            <v>0</v>
          </cell>
          <cell r="AV34">
            <v>0</v>
          </cell>
          <cell r="AW34">
            <v>0</v>
          </cell>
          <cell r="AX34">
            <v>0</v>
          </cell>
          <cell r="AY34">
            <v>0</v>
          </cell>
          <cell r="AZ34">
            <v>0</v>
          </cell>
          <cell r="BA34">
            <v>0</v>
          </cell>
          <cell r="BB34">
            <v>0</v>
          </cell>
          <cell r="BC34">
            <v>0</v>
          </cell>
          <cell r="BD34">
            <v>0</v>
          </cell>
          <cell r="BE34">
            <v>0</v>
          </cell>
          <cell r="BF34">
            <v>0</v>
          </cell>
          <cell r="BG34">
            <v>0</v>
          </cell>
          <cell r="BH34">
            <v>0</v>
          </cell>
          <cell r="BI34">
            <v>0</v>
          </cell>
          <cell r="BJ34">
            <v>0</v>
          </cell>
          <cell r="BK34">
            <v>0</v>
          </cell>
          <cell r="BL34">
            <v>0</v>
          </cell>
          <cell r="BM34">
            <v>0</v>
          </cell>
          <cell r="BN34">
            <v>0</v>
          </cell>
          <cell r="BO34">
            <v>0</v>
          </cell>
          <cell r="BP34">
            <v>0</v>
          </cell>
          <cell r="BQ34">
            <v>0</v>
          </cell>
          <cell r="BR34">
            <v>0</v>
          </cell>
          <cell r="BS34">
            <v>0</v>
          </cell>
          <cell r="BT34">
            <v>0</v>
          </cell>
          <cell r="BU34">
            <v>0</v>
          </cell>
          <cell r="BV34">
            <v>0</v>
          </cell>
          <cell r="BW34">
            <v>0</v>
          </cell>
          <cell r="BX34">
            <v>0</v>
          </cell>
          <cell r="BY34">
            <v>0</v>
          </cell>
          <cell r="BZ34">
            <v>0</v>
          </cell>
          <cell r="CA34">
            <v>0</v>
          </cell>
          <cell r="CB34">
            <v>0</v>
          </cell>
          <cell r="CC34">
            <v>0</v>
          </cell>
          <cell r="CD34">
            <v>0</v>
          </cell>
          <cell r="CE34">
            <v>0</v>
          </cell>
          <cell r="CF34">
            <v>0</v>
          </cell>
          <cell r="CG34">
            <v>0</v>
          </cell>
          <cell r="CH34">
            <v>0</v>
          </cell>
          <cell r="CI34">
            <v>0</v>
          </cell>
          <cell r="CJ34">
            <v>0</v>
          </cell>
          <cell r="CK34">
            <v>0</v>
          </cell>
          <cell r="CL34">
            <v>0</v>
          </cell>
          <cell r="CM34">
            <v>0</v>
          </cell>
          <cell r="CN34">
            <v>0</v>
          </cell>
          <cell r="CO34">
            <v>0</v>
          </cell>
          <cell r="CP34">
            <v>0</v>
          </cell>
          <cell r="CQ34">
            <v>0</v>
          </cell>
          <cell r="CR34">
            <v>0</v>
          </cell>
          <cell r="CS34">
            <v>0</v>
          </cell>
          <cell r="CT34">
            <v>0</v>
          </cell>
          <cell r="CU34">
            <v>0</v>
          </cell>
          <cell r="CV34">
            <v>0</v>
          </cell>
          <cell r="CW34">
            <v>0</v>
          </cell>
          <cell r="CX34">
            <v>0</v>
          </cell>
          <cell r="CY34">
            <v>0</v>
          </cell>
          <cell r="CZ34">
            <v>0</v>
          </cell>
          <cell r="DA34">
            <v>0</v>
          </cell>
          <cell r="DB34">
            <v>0</v>
          </cell>
          <cell r="DC34">
            <v>0</v>
          </cell>
          <cell r="DD34">
            <v>0</v>
          </cell>
          <cell r="DE34">
            <v>0</v>
          </cell>
          <cell r="DF34">
            <v>0</v>
          </cell>
          <cell r="DG34">
            <v>0</v>
          </cell>
          <cell r="DH34">
            <v>0</v>
          </cell>
          <cell r="DI34">
            <v>0</v>
          </cell>
          <cell r="DJ34">
            <v>0</v>
          </cell>
          <cell r="DK34">
            <v>0</v>
          </cell>
          <cell r="DL34">
            <v>0</v>
          </cell>
          <cell r="DM34">
            <v>0</v>
          </cell>
          <cell r="DN34">
            <v>0</v>
          </cell>
          <cell r="DO34">
            <v>0</v>
          </cell>
          <cell r="DP34">
            <v>0</v>
          </cell>
          <cell r="DQ34">
            <v>0</v>
          </cell>
          <cell r="DR34">
            <v>0</v>
          </cell>
          <cell r="DS34">
            <v>0</v>
          </cell>
          <cell r="DT34">
            <v>0</v>
          </cell>
          <cell r="DU34">
            <v>0</v>
          </cell>
          <cell r="DV34">
            <v>0</v>
          </cell>
          <cell r="DW34">
            <v>0</v>
          </cell>
          <cell r="DX34">
            <v>0</v>
          </cell>
          <cell r="DY34">
            <v>0</v>
          </cell>
          <cell r="DZ34">
            <v>0</v>
          </cell>
          <cell r="EA34">
            <v>0</v>
          </cell>
          <cell r="EB34">
            <v>0</v>
          </cell>
          <cell r="EC34">
            <v>0</v>
          </cell>
          <cell r="ED34">
            <v>0</v>
          </cell>
          <cell r="EE34">
            <v>0</v>
          </cell>
          <cell r="EF34">
            <v>0</v>
          </cell>
          <cell r="EG34">
            <v>0</v>
          </cell>
          <cell r="EH34">
            <v>0</v>
          </cell>
          <cell r="EI34">
            <v>0</v>
          </cell>
          <cell r="EJ34">
            <v>0</v>
          </cell>
          <cell r="EK34">
            <v>0</v>
          </cell>
          <cell r="EL34">
            <v>0</v>
          </cell>
          <cell r="EM34">
            <v>0</v>
          </cell>
          <cell r="EN34">
            <v>0</v>
          </cell>
          <cell r="EO34">
            <v>0</v>
          </cell>
          <cell r="EP34">
            <v>0</v>
          </cell>
          <cell r="EQ34">
            <v>0</v>
          </cell>
          <cell r="ER34">
            <v>0</v>
          </cell>
          <cell r="ES34">
            <v>0</v>
          </cell>
          <cell r="ET34">
            <v>0</v>
          </cell>
          <cell r="EU34">
            <v>0</v>
          </cell>
          <cell r="EV34">
            <v>0</v>
          </cell>
          <cell r="EW34">
            <v>0</v>
          </cell>
          <cell r="EX34">
            <v>0</v>
          </cell>
          <cell r="EY34">
            <v>0</v>
          </cell>
          <cell r="EZ34">
            <v>0</v>
          </cell>
          <cell r="FA34">
            <v>0</v>
          </cell>
          <cell r="FB34">
            <v>0</v>
          </cell>
          <cell r="FC34">
            <v>0</v>
          </cell>
          <cell r="FD34">
            <v>0</v>
          </cell>
          <cell r="FE34">
            <v>0</v>
          </cell>
          <cell r="FF34">
            <v>0</v>
          </cell>
          <cell r="FG34">
            <v>0</v>
          </cell>
          <cell r="FH34">
            <v>0</v>
          </cell>
          <cell r="FI34">
            <v>0</v>
          </cell>
          <cell r="FJ34">
            <v>0</v>
          </cell>
          <cell r="FK34">
            <v>0</v>
          </cell>
          <cell r="FL34">
            <v>0</v>
          </cell>
          <cell r="FM34">
            <v>0</v>
          </cell>
          <cell r="FN34">
            <v>0</v>
          </cell>
          <cell r="FO34">
            <v>0</v>
          </cell>
          <cell r="FP34">
            <v>0</v>
          </cell>
          <cell r="FQ34">
            <v>0</v>
          </cell>
          <cell r="FR34">
            <v>0</v>
          </cell>
          <cell r="FS34">
            <v>0</v>
          </cell>
          <cell r="FT34">
            <v>0</v>
          </cell>
          <cell r="FU34">
            <v>0</v>
          </cell>
          <cell r="FV34">
            <v>0</v>
          </cell>
          <cell r="FW34">
            <v>0</v>
          </cell>
          <cell r="FX34">
            <v>0</v>
          </cell>
          <cell r="FY34">
            <v>0</v>
          </cell>
          <cell r="FZ34">
            <v>0</v>
          </cell>
          <cell r="GA34">
            <v>0</v>
          </cell>
          <cell r="GB34">
            <v>0</v>
          </cell>
          <cell r="GC34">
            <v>0</v>
          </cell>
          <cell r="GD34">
            <v>0</v>
          </cell>
          <cell r="GE34">
            <v>0</v>
          </cell>
          <cell r="GF34">
            <v>0</v>
          </cell>
          <cell r="GG34">
            <v>0</v>
          </cell>
          <cell r="GH34">
            <v>0</v>
          </cell>
          <cell r="GI34">
            <v>0</v>
          </cell>
          <cell r="GJ34">
            <v>0</v>
          </cell>
          <cell r="GK34">
            <v>0</v>
          </cell>
          <cell r="GL34">
            <v>0</v>
          </cell>
          <cell r="GM34">
            <v>0</v>
          </cell>
          <cell r="GN34">
            <v>0</v>
          </cell>
          <cell r="GO34">
            <v>0</v>
          </cell>
          <cell r="GP34">
            <v>0</v>
          </cell>
          <cell r="GQ34">
            <v>0</v>
          </cell>
          <cell r="GR34">
            <v>0</v>
          </cell>
          <cell r="GS34">
            <v>0</v>
          </cell>
          <cell r="GT34">
            <v>0</v>
          </cell>
          <cell r="GU34">
            <v>0</v>
          </cell>
          <cell r="GV34">
            <v>0</v>
          </cell>
          <cell r="GW34">
            <v>0</v>
          </cell>
          <cell r="GX34">
            <v>0</v>
          </cell>
          <cell r="GY34">
            <v>0</v>
          </cell>
          <cell r="GZ34">
            <v>0</v>
          </cell>
          <cell r="HA34">
            <v>0</v>
          </cell>
          <cell r="HB34">
            <v>0</v>
          </cell>
          <cell r="HC34">
            <v>0</v>
          </cell>
          <cell r="HD34">
            <v>0</v>
          </cell>
          <cell r="HE34">
            <v>0</v>
          </cell>
          <cell r="HF34">
            <v>0</v>
          </cell>
          <cell r="HG34">
            <v>0</v>
          </cell>
          <cell r="HH34">
            <v>0</v>
          </cell>
          <cell r="HI34">
            <v>0</v>
          </cell>
          <cell r="HJ34">
            <v>0</v>
          </cell>
          <cell r="HK34">
            <v>0</v>
          </cell>
          <cell r="HL34">
            <v>0</v>
          </cell>
          <cell r="HM34">
            <v>0</v>
          </cell>
          <cell r="HN34">
            <v>0</v>
          </cell>
          <cell r="HO34">
            <v>0</v>
          </cell>
          <cell r="HP34">
            <v>0</v>
          </cell>
          <cell r="HQ34">
            <v>0</v>
          </cell>
          <cell r="HR34">
            <v>0</v>
          </cell>
          <cell r="HS34">
            <v>0</v>
          </cell>
          <cell r="HT34">
            <v>0</v>
          </cell>
          <cell r="HU34">
            <v>0</v>
          </cell>
          <cell r="HV34">
            <v>0</v>
          </cell>
          <cell r="HW34">
            <v>0</v>
          </cell>
          <cell r="HX34">
            <v>0</v>
          </cell>
          <cell r="HY34">
            <v>0</v>
          </cell>
          <cell r="HZ34">
            <v>0</v>
          </cell>
          <cell r="IA34">
            <v>0</v>
          </cell>
          <cell r="IB34">
            <v>0</v>
          </cell>
          <cell r="IC34">
            <v>0</v>
          </cell>
          <cell r="ID34">
            <v>0</v>
          </cell>
          <cell r="IE34">
            <v>0</v>
          </cell>
          <cell r="IF34">
            <v>0</v>
          </cell>
          <cell r="IG34">
            <v>0</v>
          </cell>
          <cell r="IH34">
            <v>0</v>
          </cell>
          <cell r="II34">
            <v>0</v>
          </cell>
          <cell r="IJ34">
            <v>0</v>
          </cell>
          <cell r="IK34">
            <v>0</v>
          </cell>
          <cell r="IL34">
            <v>0</v>
          </cell>
          <cell r="IM34">
            <v>0</v>
          </cell>
          <cell r="IN34">
            <v>0</v>
          </cell>
          <cell r="IO34">
            <v>0</v>
          </cell>
          <cell r="IP34">
            <v>0</v>
          </cell>
          <cell r="IQ34">
            <v>0</v>
          </cell>
        </row>
        <row r="35">
          <cell r="B35">
            <v>12037.361000000001</v>
          </cell>
          <cell r="C35">
            <v>6436.5039999999999</v>
          </cell>
          <cell r="D35">
            <v>5600.8580000000002</v>
          </cell>
          <cell r="E35">
            <v>2195.25</v>
          </cell>
          <cell r="F35">
            <v>1175.02</v>
          </cell>
          <cell r="G35">
            <v>1020.23</v>
          </cell>
          <cell r="H35">
            <v>591.851</v>
          </cell>
          <cell r="I35">
            <v>329.19900000000001</v>
          </cell>
          <cell r="J35">
            <v>262.65199999999999</v>
          </cell>
          <cell r="K35">
            <v>662.69799999999998</v>
          </cell>
          <cell r="L35">
            <v>345.36700000000002</v>
          </cell>
          <cell r="M35">
            <v>317.33199999999999</v>
          </cell>
          <cell r="N35">
            <v>940.7</v>
          </cell>
          <cell r="O35">
            <v>500.45400000000001</v>
          </cell>
          <cell r="P35">
            <v>440.24599999999998</v>
          </cell>
          <cell r="Q35">
            <v>9842.1119999999992</v>
          </cell>
          <cell r="R35">
            <v>5261.4840000000004</v>
          </cell>
          <cell r="S35">
            <v>4580.6279999999997</v>
          </cell>
          <cell r="T35">
            <v>4275.1790000000001</v>
          </cell>
          <cell r="U35">
            <v>2223.2449999999999</v>
          </cell>
          <cell r="V35">
            <v>2051.9340000000002</v>
          </cell>
          <cell r="W35">
            <v>1309.114</v>
          </cell>
          <cell r="X35">
            <v>666.04899999999998</v>
          </cell>
          <cell r="Y35">
            <v>643.06500000000005</v>
          </cell>
          <cell r="Z35">
            <v>1244.152</v>
          </cell>
          <cell r="AA35">
            <v>655.072</v>
          </cell>
          <cell r="AB35">
            <v>589.07899999999995</v>
          </cell>
          <cell r="AC35">
            <v>1721.914</v>
          </cell>
          <cell r="AD35">
            <v>902.12400000000002</v>
          </cell>
          <cell r="AE35">
            <v>819.79</v>
          </cell>
          <cell r="AF35">
            <v>5566.9319999999998</v>
          </cell>
          <cell r="AG35">
            <v>3038.2379999999998</v>
          </cell>
          <cell r="AH35">
            <v>2528.694</v>
          </cell>
          <cell r="AI35">
            <v>2317.4940000000001</v>
          </cell>
          <cell r="AJ35">
            <v>1229.2750000000001</v>
          </cell>
          <cell r="AK35">
            <v>1088.2190000000001</v>
          </cell>
          <cell r="AL35">
            <v>3249.4380000000001</v>
          </cell>
          <cell r="AM35">
            <v>1808.963</v>
          </cell>
          <cell r="AN35">
            <v>1440.4749999999999</v>
          </cell>
          <cell r="AO35">
            <v>1997.761</v>
          </cell>
          <cell r="AP35">
            <v>1054.606</v>
          </cell>
          <cell r="AQ35">
            <v>943.154</v>
          </cell>
          <cell r="AR35">
            <v>1251.6780000000001</v>
          </cell>
          <cell r="AS35">
            <v>754.35699999999997</v>
          </cell>
          <cell r="AT35">
            <v>497.32100000000003</v>
          </cell>
          <cell r="AU35">
            <v>926.86199999999997</v>
          </cell>
          <cell r="AV35">
            <v>533.03700000000003</v>
          </cell>
          <cell r="AW35">
            <v>393.82499999999999</v>
          </cell>
          <cell r="AX35">
            <v>11110.5</v>
          </cell>
          <cell r="AY35">
            <v>5903.4669999999996</v>
          </cell>
          <cell r="AZ35">
            <v>5207.0330000000004</v>
          </cell>
          <cell r="BA35">
            <v>19507.530999999999</v>
          </cell>
          <cell r="BB35">
            <v>9599.4629999999997</v>
          </cell>
          <cell r="BC35">
            <v>9908.0669999999991</v>
          </cell>
          <cell r="BD35">
            <v>2937.2570000000001</v>
          </cell>
          <cell r="BE35">
            <v>1453.8579999999999</v>
          </cell>
          <cell r="BF35">
            <v>1483.3989999999999</v>
          </cell>
          <cell r="BG35">
            <v>1943.4</v>
          </cell>
          <cell r="BH35">
            <v>1004.3630000000001</v>
          </cell>
          <cell r="BI35">
            <v>939.03700000000003</v>
          </cell>
          <cell r="BJ35">
            <v>1295.1590000000001</v>
          </cell>
          <cell r="BK35">
            <v>720.99900000000002</v>
          </cell>
          <cell r="BL35">
            <v>574.16</v>
          </cell>
          <cell r="BM35">
            <v>648.24099999999999</v>
          </cell>
          <cell r="BN35">
            <v>283.36399999999998</v>
          </cell>
          <cell r="BO35">
            <v>364.87700000000001</v>
          </cell>
          <cell r="BP35">
            <v>273.06900000000002</v>
          </cell>
          <cell r="BQ35">
            <v>114.741</v>
          </cell>
          <cell r="BR35">
            <v>158.328</v>
          </cell>
          <cell r="BS35">
            <v>332.30399999999997</v>
          </cell>
          <cell r="BT35">
            <v>180.559</v>
          </cell>
          <cell r="BU35">
            <v>151.745</v>
          </cell>
          <cell r="BV35">
            <v>661.553</v>
          </cell>
          <cell r="BW35">
            <v>268.935</v>
          </cell>
          <cell r="BX35">
            <v>392.61799999999999</v>
          </cell>
          <cell r="BY35">
            <v>1199.319</v>
          </cell>
          <cell r="BZ35">
            <v>578.03099999999995</v>
          </cell>
          <cell r="CA35">
            <v>621.28700000000003</v>
          </cell>
          <cell r="CB35">
            <v>668.18899999999996</v>
          </cell>
          <cell r="CC35">
            <v>375.07499999999999</v>
          </cell>
          <cell r="CD35">
            <v>293.11399999999998</v>
          </cell>
          <cell r="CE35">
            <v>76.450999999999993</v>
          </cell>
          <cell r="CF35">
            <v>36.555999999999997</v>
          </cell>
          <cell r="CG35">
            <v>39.895000000000003</v>
          </cell>
          <cell r="CH35">
            <v>531.12900000000002</v>
          </cell>
          <cell r="CI35">
            <v>202.95599999999999</v>
          </cell>
          <cell r="CJ35">
            <v>328.173</v>
          </cell>
          <cell r="CK35">
            <v>721.4</v>
          </cell>
          <cell r="CL35">
            <v>404.5</v>
          </cell>
          <cell r="CM35">
            <v>316.89999999999998</v>
          </cell>
          <cell r="CN35">
            <v>306.91300000000001</v>
          </cell>
          <cell r="CO35">
            <v>182.79499999999999</v>
          </cell>
          <cell r="CP35">
            <v>124.11799999999999</v>
          </cell>
          <cell r="CQ35">
            <v>258.673</v>
          </cell>
          <cell r="CR35">
            <v>157.96199999999999</v>
          </cell>
          <cell r="CS35">
            <v>100.711</v>
          </cell>
          <cell r="CT35">
            <v>43.482999999999997</v>
          </cell>
          <cell r="CU35">
            <v>19.908999999999999</v>
          </cell>
          <cell r="CV35">
            <v>23.574000000000002</v>
          </cell>
          <cell r="CW35">
            <v>462.72699999999998</v>
          </cell>
          <cell r="CX35">
            <v>246.53800000000001</v>
          </cell>
          <cell r="CY35">
            <v>216.18899999999999</v>
          </cell>
          <cell r="CZ35">
            <v>11575.441000000001</v>
          </cell>
          <cell r="DA35">
            <v>6158.9279999999999</v>
          </cell>
          <cell r="DB35">
            <v>5416.5119999999997</v>
          </cell>
          <cell r="DC35">
            <v>2171.0549999999998</v>
          </cell>
          <cell r="DD35">
            <v>1159.175</v>
          </cell>
          <cell r="DE35">
            <v>1011.88</v>
          </cell>
          <cell r="DF35">
            <v>585.13599999999997</v>
          </cell>
          <cell r="DG35">
            <v>324.98599999999999</v>
          </cell>
          <cell r="DH35">
            <v>260.14999999999998</v>
          </cell>
          <cell r="DI35">
            <v>658.51199999999994</v>
          </cell>
          <cell r="DJ35">
            <v>342.08300000000003</v>
          </cell>
          <cell r="DK35">
            <v>316.428</v>
          </cell>
          <cell r="DL35">
            <v>927.40700000000004</v>
          </cell>
          <cell r="DM35">
            <v>492.10599999999999</v>
          </cell>
          <cell r="DN35">
            <v>435.30099999999999</v>
          </cell>
          <cell r="DO35">
            <v>9404.3860000000004</v>
          </cell>
          <cell r="DP35">
            <v>4999.7529999999997</v>
          </cell>
          <cell r="DQ35">
            <v>4404.6319999999996</v>
          </cell>
          <cell r="DR35">
            <v>4216.9629999999997</v>
          </cell>
          <cell r="DS35">
            <v>2187.9850000000001</v>
          </cell>
          <cell r="DT35">
            <v>2028.9780000000001</v>
          </cell>
          <cell r="DU35">
            <v>1297.472</v>
          </cell>
          <cell r="DV35">
            <v>658.09500000000003</v>
          </cell>
          <cell r="DW35">
            <v>639.37699999999995</v>
          </cell>
          <cell r="DX35">
            <v>1229.47</v>
          </cell>
          <cell r="DY35">
            <v>647.96199999999999</v>
          </cell>
          <cell r="DZ35">
            <v>581.50800000000004</v>
          </cell>
          <cell r="EA35">
            <v>1690.02</v>
          </cell>
          <cell r="EB35">
            <v>881.92700000000002</v>
          </cell>
          <cell r="EC35">
            <v>808.09299999999996</v>
          </cell>
          <cell r="ED35">
            <v>5187.4229999999998</v>
          </cell>
          <cell r="EE35">
            <v>2811.7689999999998</v>
          </cell>
          <cell r="EF35">
            <v>2375.654</v>
          </cell>
          <cell r="EG35">
            <v>2246.3049999999998</v>
          </cell>
          <cell r="EH35">
            <v>1191.7929999999999</v>
          </cell>
          <cell r="EI35">
            <v>1054.511</v>
          </cell>
          <cell r="EJ35">
            <v>2941.1179999999999</v>
          </cell>
          <cell r="EK35">
            <v>1619.9760000000001</v>
          </cell>
          <cell r="EL35">
            <v>1321.143</v>
          </cell>
          <cell r="EM35">
            <v>1902.0830000000001</v>
          </cell>
          <cell r="EN35">
            <v>999.95</v>
          </cell>
          <cell r="EO35">
            <v>902.13300000000004</v>
          </cell>
          <cell r="EP35">
            <v>1039.0350000000001</v>
          </cell>
          <cell r="EQ35">
            <v>620.02599999999995</v>
          </cell>
          <cell r="ER35">
            <v>419.01</v>
          </cell>
          <cell r="ES35">
            <v>920.74800000000005</v>
          </cell>
          <cell r="ET35">
            <v>528.87800000000004</v>
          </cell>
          <cell r="EU35">
            <v>391.87099999999998</v>
          </cell>
          <cell r="EV35">
            <v>10654.692999999999</v>
          </cell>
          <cell r="EW35">
            <v>5630.0510000000004</v>
          </cell>
          <cell r="EX35">
            <v>5024.6419999999998</v>
          </cell>
          <cell r="EY35">
            <v>15908.578</v>
          </cell>
          <cell r="EZ35">
            <v>7881.6379999999999</v>
          </cell>
          <cell r="FA35">
            <v>8026.9409999999998</v>
          </cell>
          <cell r="FB35">
            <v>2790.6080000000002</v>
          </cell>
          <cell r="FC35">
            <v>1363.4010000000001</v>
          </cell>
          <cell r="FD35">
            <v>1427.2080000000001</v>
          </cell>
          <cell r="FE35">
            <v>1903.277</v>
          </cell>
          <cell r="FF35">
            <v>979.69899999999996</v>
          </cell>
          <cell r="FG35">
            <v>923.57899999999995</v>
          </cell>
          <cell r="FH35">
            <v>1274.585</v>
          </cell>
          <cell r="FI35">
            <v>709.28800000000001</v>
          </cell>
          <cell r="FJ35">
            <v>565.29700000000003</v>
          </cell>
          <cell r="FK35">
            <v>628.69200000000001</v>
          </cell>
          <cell r="FL35">
            <v>270.411</v>
          </cell>
          <cell r="FM35">
            <v>358.28100000000001</v>
          </cell>
          <cell r="FN35">
            <v>270.37400000000002</v>
          </cell>
          <cell r="FO35">
            <v>113.97199999999999</v>
          </cell>
          <cell r="FP35">
            <v>156.40199999999999</v>
          </cell>
          <cell r="FQ35">
            <v>326.97300000000001</v>
          </cell>
          <cell r="FR35">
            <v>177.66800000000001</v>
          </cell>
          <cell r="FS35">
            <v>149.30500000000001</v>
          </cell>
          <cell r="FT35">
            <v>560.35799999999995</v>
          </cell>
          <cell r="FU35">
            <v>206.03399999999999</v>
          </cell>
          <cell r="FV35">
            <v>354.32400000000001</v>
          </cell>
          <cell r="FW35">
            <v>1136.1969999999999</v>
          </cell>
          <cell r="FX35">
            <v>542.11800000000005</v>
          </cell>
          <cell r="FY35">
            <v>594.07899999999995</v>
          </cell>
          <cell r="FZ35">
            <v>663.31600000000003</v>
          </cell>
          <cell r="GA35">
            <v>371.61700000000002</v>
          </cell>
          <cell r="GB35">
            <v>291.7</v>
          </cell>
          <cell r="GC35">
            <v>75.882999999999996</v>
          </cell>
          <cell r="GD35">
            <v>36.555999999999997</v>
          </cell>
          <cell r="GE35">
            <v>39.326999999999998</v>
          </cell>
          <cell r="GF35">
            <v>472.88</v>
          </cell>
          <cell r="GG35">
            <v>170.501</v>
          </cell>
          <cell r="GH35">
            <v>302.37900000000002</v>
          </cell>
          <cell r="GI35">
            <v>671.88199999999995</v>
          </cell>
          <cell r="GJ35">
            <v>370.46199999999999</v>
          </cell>
          <cell r="GK35">
            <v>301.42</v>
          </cell>
          <cell r="GL35">
            <v>295.55500000000001</v>
          </cell>
          <cell r="GM35">
            <v>175.58799999999999</v>
          </cell>
          <cell r="GN35">
            <v>119.968</v>
          </cell>
          <cell r="GO35">
            <v>257.43200000000002</v>
          </cell>
          <cell r="GP35">
            <v>157.261</v>
          </cell>
          <cell r="GQ35">
            <v>100.17100000000001</v>
          </cell>
          <cell r="GR35">
            <v>43.482999999999997</v>
          </cell>
          <cell r="GS35">
            <v>19.908999999999999</v>
          </cell>
          <cell r="GT35">
            <v>23.574000000000002</v>
          </cell>
          <cell r="GU35">
            <v>414.45100000000002</v>
          </cell>
          <cell r="GV35">
            <v>213.20099999999999</v>
          </cell>
          <cell r="GW35">
            <v>201.25</v>
          </cell>
          <cell r="GX35">
            <v>1848.38</v>
          </cell>
          <cell r="GY35">
            <v>938.12599999999998</v>
          </cell>
          <cell r="GZ35">
            <v>910.25400000000002</v>
          </cell>
          <cell r="HA35">
            <v>747.61</v>
          </cell>
          <cell r="HB35">
            <v>375.53899999999999</v>
          </cell>
          <cell r="HC35">
            <v>372.07100000000003</v>
          </cell>
          <cell r="HD35">
            <v>220.923</v>
          </cell>
          <cell r="HE35">
            <v>121.937</v>
          </cell>
          <cell r="HF35">
            <v>98.986000000000004</v>
          </cell>
          <cell r="HG35">
            <v>251.20400000000001</v>
          </cell>
          <cell r="HH35">
            <v>124.15600000000001</v>
          </cell>
          <cell r="HI35">
            <v>127.048</v>
          </cell>
          <cell r="HJ35">
            <v>275.483</v>
          </cell>
          <cell r="HK35">
            <v>129.446</v>
          </cell>
          <cell r="HL35">
            <v>146.03700000000001</v>
          </cell>
          <cell r="HM35">
            <v>1100.77</v>
          </cell>
          <cell r="HN35">
            <v>562.58699999999999</v>
          </cell>
          <cell r="HO35">
            <v>538.18299999999999</v>
          </cell>
          <cell r="HP35">
            <v>963.41300000000001</v>
          </cell>
          <cell r="HQ35">
            <v>485.31200000000001</v>
          </cell>
          <cell r="HR35">
            <v>478.101</v>
          </cell>
          <cell r="HS35">
            <v>370.73</v>
          </cell>
          <cell r="HT35">
            <v>178.00399999999999</v>
          </cell>
          <cell r="HU35">
            <v>192.726</v>
          </cell>
          <cell r="HV35">
            <v>314.05399999999997</v>
          </cell>
          <cell r="HW35">
            <v>158.524</v>
          </cell>
          <cell r="HX35">
            <v>155.53</v>
          </cell>
          <cell r="HY35">
            <v>278.62900000000002</v>
          </cell>
          <cell r="HZ35">
            <v>148.78299999999999</v>
          </cell>
          <cell r="IA35">
            <v>129.846</v>
          </cell>
          <cell r="IB35">
            <v>137.357</v>
          </cell>
          <cell r="IC35">
            <v>77.275000000000006</v>
          </cell>
          <cell r="ID35">
            <v>60.081000000000003</v>
          </cell>
          <cell r="IE35">
            <v>131.62200000000001</v>
          </cell>
          <cell r="IF35">
            <v>74.418999999999997</v>
          </cell>
          <cell r="IG35">
            <v>57.203000000000003</v>
          </cell>
          <cell r="IH35">
            <v>5.7350000000000003</v>
          </cell>
          <cell r="II35">
            <v>2.8559999999999999</v>
          </cell>
          <cell r="IJ35">
            <v>2.879</v>
          </cell>
          <cell r="IK35">
            <v>5.7350000000000003</v>
          </cell>
          <cell r="IL35">
            <v>2.8559999999999999</v>
          </cell>
          <cell r="IM35">
            <v>2.879</v>
          </cell>
          <cell r="IN35">
            <v>0</v>
          </cell>
          <cell r="IO35">
            <v>0</v>
          </cell>
          <cell r="IP35">
            <v>0</v>
          </cell>
          <cell r="IQ35">
            <v>243.708</v>
          </cell>
        </row>
        <row r="36">
          <cell r="B36">
            <v>0</v>
          </cell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0</v>
          </cell>
          <cell r="AJ36">
            <v>0</v>
          </cell>
          <cell r="AK36">
            <v>0</v>
          </cell>
          <cell r="AL36">
            <v>0</v>
          </cell>
          <cell r="AM36">
            <v>0</v>
          </cell>
          <cell r="AN36">
            <v>0</v>
          </cell>
          <cell r="AO36">
            <v>0</v>
          </cell>
          <cell r="AP36">
            <v>0</v>
          </cell>
          <cell r="AQ36">
            <v>0</v>
          </cell>
          <cell r="AR36">
            <v>0</v>
          </cell>
          <cell r="AS36">
            <v>0</v>
          </cell>
          <cell r="AT36">
            <v>0</v>
          </cell>
          <cell r="AU36">
            <v>0</v>
          </cell>
          <cell r="AV36">
            <v>0</v>
          </cell>
          <cell r="AW36">
            <v>0</v>
          </cell>
          <cell r="AX36">
            <v>0</v>
          </cell>
          <cell r="AY36">
            <v>0</v>
          </cell>
          <cell r="AZ36">
            <v>0</v>
          </cell>
          <cell r="BA36">
            <v>0</v>
          </cell>
          <cell r="BB36">
            <v>0</v>
          </cell>
          <cell r="BC36">
            <v>0</v>
          </cell>
          <cell r="BD36">
            <v>0</v>
          </cell>
          <cell r="BE36">
            <v>0</v>
          </cell>
          <cell r="BF36">
            <v>0</v>
          </cell>
          <cell r="BG36">
            <v>0</v>
          </cell>
          <cell r="BH36">
            <v>0</v>
          </cell>
          <cell r="BI36">
            <v>0</v>
          </cell>
          <cell r="BJ36">
            <v>0</v>
          </cell>
          <cell r="BK36">
            <v>0</v>
          </cell>
          <cell r="BL36">
            <v>0</v>
          </cell>
          <cell r="BM36">
            <v>0</v>
          </cell>
          <cell r="BN36">
            <v>0</v>
          </cell>
          <cell r="BO36">
            <v>0</v>
          </cell>
          <cell r="BP36">
            <v>0</v>
          </cell>
          <cell r="BQ36">
            <v>0</v>
          </cell>
          <cell r="BR36">
            <v>0</v>
          </cell>
          <cell r="BS36">
            <v>0</v>
          </cell>
          <cell r="BT36">
            <v>0</v>
          </cell>
          <cell r="BU36">
            <v>0</v>
          </cell>
          <cell r="BV36">
            <v>0</v>
          </cell>
          <cell r="BW36">
            <v>0</v>
          </cell>
          <cell r="BX36">
            <v>0</v>
          </cell>
          <cell r="BY36">
            <v>0</v>
          </cell>
          <cell r="BZ36">
            <v>0</v>
          </cell>
          <cell r="CA36">
            <v>0</v>
          </cell>
          <cell r="CB36">
            <v>0</v>
          </cell>
          <cell r="CC36">
            <v>0</v>
          </cell>
          <cell r="CD36">
            <v>0</v>
          </cell>
          <cell r="CE36">
            <v>0</v>
          </cell>
          <cell r="CF36">
            <v>0</v>
          </cell>
          <cell r="CG36">
            <v>0</v>
          </cell>
          <cell r="CH36">
            <v>0</v>
          </cell>
          <cell r="CI36">
            <v>0</v>
          </cell>
          <cell r="CJ36">
            <v>0</v>
          </cell>
          <cell r="CK36">
            <v>0</v>
          </cell>
          <cell r="CL36">
            <v>0</v>
          </cell>
          <cell r="CM36">
            <v>0</v>
          </cell>
          <cell r="CN36">
            <v>0</v>
          </cell>
          <cell r="CO36">
            <v>0</v>
          </cell>
          <cell r="CP36">
            <v>0</v>
          </cell>
          <cell r="CQ36">
            <v>0</v>
          </cell>
          <cell r="CR36">
            <v>0</v>
          </cell>
          <cell r="CS36">
            <v>0</v>
          </cell>
          <cell r="CT36">
            <v>0</v>
          </cell>
          <cell r="CU36">
            <v>0</v>
          </cell>
          <cell r="CV36">
            <v>0</v>
          </cell>
          <cell r="CW36">
            <v>0</v>
          </cell>
          <cell r="CX36">
            <v>0</v>
          </cell>
          <cell r="CY36">
            <v>0</v>
          </cell>
          <cell r="CZ36">
            <v>0</v>
          </cell>
          <cell r="DA36">
            <v>0</v>
          </cell>
          <cell r="DB36">
            <v>0</v>
          </cell>
          <cell r="DC36">
            <v>0</v>
          </cell>
          <cell r="DD36">
            <v>0</v>
          </cell>
          <cell r="DE36">
            <v>0</v>
          </cell>
          <cell r="DF36">
            <v>0</v>
          </cell>
          <cell r="DG36">
            <v>0</v>
          </cell>
          <cell r="DH36">
            <v>0</v>
          </cell>
          <cell r="DI36">
            <v>0</v>
          </cell>
          <cell r="DJ36">
            <v>0</v>
          </cell>
          <cell r="DK36">
            <v>0</v>
          </cell>
          <cell r="DL36">
            <v>0</v>
          </cell>
          <cell r="DM36">
            <v>0</v>
          </cell>
          <cell r="DN36">
            <v>0</v>
          </cell>
          <cell r="DO36">
            <v>0</v>
          </cell>
          <cell r="DP36">
            <v>0</v>
          </cell>
          <cell r="DQ36">
            <v>0</v>
          </cell>
          <cell r="DR36">
            <v>0</v>
          </cell>
          <cell r="DS36">
            <v>0</v>
          </cell>
          <cell r="DT36">
            <v>0</v>
          </cell>
          <cell r="DU36">
            <v>0</v>
          </cell>
          <cell r="DV36">
            <v>0</v>
          </cell>
          <cell r="DW36">
            <v>0</v>
          </cell>
          <cell r="DX36">
            <v>0</v>
          </cell>
          <cell r="DY36">
            <v>0</v>
          </cell>
          <cell r="DZ36">
            <v>0</v>
          </cell>
          <cell r="EA36">
            <v>0</v>
          </cell>
          <cell r="EB36">
            <v>0</v>
          </cell>
          <cell r="EC36">
            <v>0</v>
          </cell>
          <cell r="ED36">
            <v>0</v>
          </cell>
          <cell r="EE36">
            <v>0</v>
          </cell>
          <cell r="EF36">
            <v>0</v>
          </cell>
          <cell r="EG36">
            <v>0</v>
          </cell>
          <cell r="EH36">
            <v>0</v>
          </cell>
          <cell r="EI36">
            <v>0</v>
          </cell>
          <cell r="EJ36">
            <v>0</v>
          </cell>
          <cell r="EK36">
            <v>0</v>
          </cell>
          <cell r="EL36">
            <v>0</v>
          </cell>
          <cell r="EM36">
            <v>0</v>
          </cell>
          <cell r="EN36">
            <v>0</v>
          </cell>
          <cell r="EO36">
            <v>0</v>
          </cell>
          <cell r="EP36">
            <v>0</v>
          </cell>
          <cell r="EQ36">
            <v>0</v>
          </cell>
          <cell r="ER36">
            <v>0</v>
          </cell>
          <cell r="ES36">
            <v>0</v>
          </cell>
          <cell r="ET36">
            <v>0</v>
          </cell>
          <cell r="EU36">
            <v>0</v>
          </cell>
          <cell r="EV36">
            <v>0</v>
          </cell>
          <cell r="EW36">
            <v>0</v>
          </cell>
          <cell r="EX36">
            <v>0</v>
          </cell>
          <cell r="EY36">
            <v>0</v>
          </cell>
          <cell r="EZ36">
            <v>0</v>
          </cell>
          <cell r="FA36">
            <v>0</v>
          </cell>
          <cell r="FB36">
            <v>0</v>
          </cell>
          <cell r="FC36">
            <v>0</v>
          </cell>
          <cell r="FD36">
            <v>0</v>
          </cell>
          <cell r="FE36">
            <v>0</v>
          </cell>
          <cell r="FF36">
            <v>0</v>
          </cell>
          <cell r="FG36">
            <v>0</v>
          </cell>
          <cell r="FH36">
            <v>0</v>
          </cell>
          <cell r="FI36">
            <v>0</v>
          </cell>
          <cell r="FJ36">
            <v>0</v>
          </cell>
          <cell r="FK36">
            <v>0</v>
          </cell>
          <cell r="FL36">
            <v>0</v>
          </cell>
          <cell r="FM36">
            <v>0</v>
          </cell>
          <cell r="FN36">
            <v>0</v>
          </cell>
          <cell r="FO36">
            <v>0</v>
          </cell>
          <cell r="FP36">
            <v>0</v>
          </cell>
          <cell r="FQ36">
            <v>0</v>
          </cell>
          <cell r="FR36">
            <v>0</v>
          </cell>
          <cell r="FS36">
            <v>0</v>
          </cell>
          <cell r="FT36">
            <v>0</v>
          </cell>
          <cell r="FU36">
            <v>0</v>
          </cell>
          <cell r="FV36">
            <v>0</v>
          </cell>
          <cell r="FW36">
            <v>0</v>
          </cell>
          <cell r="FX36">
            <v>0</v>
          </cell>
          <cell r="FY36">
            <v>0</v>
          </cell>
          <cell r="FZ36">
            <v>0</v>
          </cell>
          <cell r="GA36">
            <v>0</v>
          </cell>
          <cell r="GB36">
            <v>0</v>
          </cell>
          <cell r="GC36">
            <v>0</v>
          </cell>
          <cell r="GD36">
            <v>0</v>
          </cell>
          <cell r="GE36">
            <v>0</v>
          </cell>
          <cell r="GF36">
            <v>0</v>
          </cell>
          <cell r="GG36">
            <v>0</v>
          </cell>
          <cell r="GH36">
            <v>0</v>
          </cell>
          <cell r="GI36">
            <v>0</v>
          </cell>
          <cell r="GJ36">
            <v>0</v>
          </cell>
          <cell r="GK36">
            <v>0</v>
          </cell>
          <cell r="GL36">
            <v>0</v>
          </cell>
          <cell r="GM36">
            <v>0</v>
          </cell>
          <cell r="GN36">
            <v>0</v>
          </cell>
          <cell r="GO36">
            <v>0</v>
          </cell>
          <cell r="GP36">
            <v>0</v>
          </cell>
          <cell r="GQ36">
            <v>0</v>
          </cell>
          <cell r="GR36">
            <v>0</v>
          </cell>
          <cell r="GS36">
            <v>0</v>
          </cell>
          <cell r="GT36">
            <v>0</v>
          </cell>
          <cell r="GU36">
            <v>0</v>
          </cell>
          <cell r="GV36">
            <v>0</v>
          </cell>
          <cell r="GW36">
            <v>0</v>
          </cell>
          <cell r="GX36">
            <v>0</v>
          </cell>
          <cell r="GY36">
            <v>0</v>
          </cell>
          <cell r="GZ36">
            <v>0</v>
          </cell>
          <cell r="HA36">
            <v>0</v>
          </cell>
          <cell r="HB36">
            <v>0</v>
          </cell>
          <cell r="HC36">
            <v>0</v>
          </cell>
          <cell r="HD36">
            <v>0</v>
          </cell>
          <cell r="HE36">
            <v>0</v>
          </cell>
          <cell r="HF36">
            <v>0</v>
          </cell>
          <cell r="HG36">
            <v>0</v>
          </cell>
          <cell r="HH36">
            <v>0</v>
          </cell>
          <cell r="HI36">
            <v>0</v>
          </cell>
          <cell r="HJ36">
            <v>0</v>
          </cell>
          <cell r="HK36">
            <v>0</v>
          </cell>
          <cell r="HL36">
            <v>0</v>
          </cell>
          <cell r="HM36">
            <v>0</v>
          </cell>
          <cell r="HN36">
            <v>0</v>
          </cell>
          <cell r="HO36">
            <v>0</v>
          </cell>
          <cell r="HP36">
            <v>0</v>
          </cell>
          <cell r="HQ36">
            <v>0</v>
          </cell>
          <cell r="HR36">
            <v>0</v>
          </cell>
          <cell r="HS36">
            <v>0</v>
          </cell>
          <cell r="HT36">
            <v>0</v>
          </cell>
          <cell r="HU36">
            <v>0</v>
          </cell>
          <cell r="HV36">
            <v>0</v>
          </cell>
          <cell r="HW36">
            <v>0</v>
          </cell>
          <cell r="HX36">
            <v>0</v>
          </cell>
          <cell r="HY36">
            <v>0</v>
          </cell>
          <cell r="HZ36">
            <v>0</v>
          </cell>
          <cell r="IA36">
            <v>0</v>
          </cell>
          <cell r="IB36">
            <v>0</v>
          </cell>
          <cell r="IC36">
            <v>0</v>
          </cell>
          <cell r="ID36">
            <v>0</v>
          </cell>
          <cell r="IE36">
            <v>0</v>
          </cell>
          <cell r="IF36">
            <v>0</v>
          </cell>
          <cell r="IG36">
            <v>0</v>
          </cell>
          <cell r="IH36">
            <v>0</v>
          </cell>
          <cell r="II36">
            <v>0</v>
          </cell>
          <cell r="IJ36">
            <v>0</v>
          </cell>
          <cell r="IK36">
            <v>0</v>
          </cell>
          <cell r="IL36">
            <v>0</v>
          </cell>
          <cell r="IM36">
            <v>0</v>
          </cell>
          <cell r="IN36">
            <v>0</v>
          </cell>
          <cell r="IO36">
            <v>0</v>
          </cell>
          <cell r="IP36">
            <v>0</v>
          </cell>
          <cell r="IQ36">
            <v>0</v>
          </cell>
        </row>
        <row r="37">
          <cell r="B37">
            <v>0</v>
          </cell>
          <cell r="C37">
            <v>0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0</v>
          </cell>
          <cell r="AJ37">
            <v>0</v>
          </cell>
          <cell r="AK37">
            <v>0</v>
          </cell>
          <cell r="AL37">
            <v>0</v>
          </cell>
          <cell r="AM37">
            <v>0</v>
          </cell>
          <cell r="AN37">
            <v>0</v>
          </cell>
          <cell r="AO37">
            <v>0</v>
          </cell>
          <cell r="AP37">
            <v>0</v>
          </cell>
          <cell r="AQ37">
            <v>0</v>
          </cell>
          <cell r="AR37">
            <v>0</v>
          </cell>
          <cell r="AS37">
            <v>0</v>
          </cell>
          <cell r="AT37">
            <v>0</v>
          </cell>
          <cell r="AU37">
            <v>0</v>
          </cell>
          <cell r="AV37">
            <v>0</v>
          </cell>
          <cell r="AW37">
            <v>0</v>
          </cell>
          <cell r="AX37">
            <v>0</v>
          </cell>
          <cell r="AY37">
            <v>0</v>
          </cell>
          <cell r="AZ37">
            <v>0</v>
          </cell>
          <cell r="BA37">
            <v>0</v>
          </cell>
          <cell r="BB37">
            <v>0</v>
          </cell>
          <cell r="BC37">
            <v>0</v>
          </cell>
          <cell r="BD37">
            <v>0</v>
          </cell>
          <cell r="BE37">
            <v>0</v>
          </cell>
          <cell r="BF37">
            <v>0</v>
          </cell>
          <cell r="BG37">
            <v>0</v>
          </cell>
          <cell r="BH37">
            <v>0</v>
          </cell>
          <cell r="BI37">
            <v>0</v>
          </cell>
          <cell r="BJ37">
            <v>0</v>
          </cell>
          <cell r="BK37">
            <v>0</v>
          </cell>
          <cell r="BL37">
            <v>0</v>
          </cell>
          <cell r="BM37">
            <v>0</v>
          </cell>
          <cell r="BN37">
            <v>0</v>
          </cell>
          <cell r="BO37">
            <v>0</v>
          </cell>
          <cell r="BP37">
            <v>0</v>
          </cell>
          <cell r="BQ37">
            <v>0</v>
          </cell>
          <cell r="BR37">
            <v>0</v>
          </cell>
          <cell r="BS37">
            <v>0</v>
          </cell>
          <cell r="BT37">
            <v>0</v>
          </cell>
          <cell r="BU37">
            <v>0</v>
          </cell>
          <cell r="BV37">
            <v>0</v>
          </cell>
          <cell r="BW37">
            <v>0</v>
          </cell>
          <cell r="BX37">
            <v>0</v>
          </cell>
          <cell r="BY37">
            <v>0</v>
          </cell>
          <cell r="BZ37">
            <v>0</v>
          </cell>
          <cell r="CA37">
            <v>0</v>
          </cell>
          <cell r="CB37">
            <v>0</v>
          </cell>
          <cell r="CC37">
            <v>0</v>
          </cell>
          <cell r="CD37">
            <v>0</v>
          </cell>
          <cell r="CE37">
            <v>0</v>
          </cell>
          <cell r="CF37">
            <v>0</v>
          </cell>
          <cell r="CG37">
            <v>0</v>
          </cell>
          <cell r="CH37">
            <v>0</v>
          </cell>
          <cell r="CI37">
            <v>0</v>
          </cell>
          <cell r="CJ37">
            <v>0</v>
          </cell>
          <cell r="CK37">
            <v>0</v>
          </cell>
          <cell r="CL37">
            <v>0</v>
          </cell>
          <cell r="CM37">
            <v>0</v>
          </cell>
          <cell r="CN37">
            <v>0</v>
          </cell>
          <cell r="CO37">
            <v>0</v>
          </cell>
          <cell r="CP37">
            <v>0</v>
          </cell>
          <cell r="CQ37">
            <v>0</v>
          </cell>
          <cell r="CR37">
            <v>0</v>
          </cell>
          <cell r="CS37">
            <v>0</v>
          </cell>
          <cell r="CT37">
            <v>0</v>
          </cell>
          <cell r="CU37">
            <v>0</v>
          </cell>
          <cell r="CV37">
            <v>0</v>
          </cell>
          <cell r="CW37">
            <v>0</v>
          </cell>
          <cell r="CX37">
            <v>0</v>
          </cell>
          <cell r="CY37">
            <v>0</v>
          </cell>
          <cell r="CZ37">
            <v>0</v>
          </cell>
          <cell r="DA37">
            <v>0</v>
          </cell>
          <cell r="DB37">
            <v>0</v>
          </cell>
          <cell r="DC37">
            <v>0</v>
          </cell>
          <cell r="DD37">
            <v>0</v>
          </cell>
          <cell r="DE37">
            <v>0</v>
          </cell>
          <cell r="DF37">
            <v>0</v>
          </cell>
          <cell r="DG37">
            <v>0</v>
          </cell>
          <cell r="DH37">
            <v>0</v>
          </cell>
          <cell r="DI37">
            <v>0</v>
          </cell>
          <cell r="DJ37">
            <v>0</v>
          </cell>
          <cell r="DK37">
            <v>0</v>
          </cell>
          <cell r="DL37">
            <v>0</v>
          </cell>
          <cell r="DM37">
            <v>0</v>
          </cell>
          <cell r="DN37">
            <v>0</v>
          </cell>
          <cell r="DO37">
            <v>0</v>
          </cell>
          <cell r="DP37">
            <v>0</v>
          </cell>
          <cell r="DQ37">
            <v>0</v>
          </cell>
          <cell r="DR37">
            <v>0</v>
          </cell>
          <cell r="DS37">
            <v>0</v>
          </cell>
          <cell r="DT37">
            <v>0</v>
          </cell>
          <cell r="DU37">
            <v>0</v>
          </cell>
          <cell r="DV37">
            <v>0</v>
          </cell>
          <cell r="DW37">
            <v>0</v>
          </cell>
          <cell r="DX37">
            <v>0</v>
          </cell>
          <cell r="DY37">
            <v>0</v>
          </cell>
          <cell r="DZ37">
            <v>0</v>
          </cell>
          <cell r="EA37">
            <v>0</v>
          </cell>
          <cell r="EB37">
            <v>0</v>
          </cell>
          <cell r="EC37">
            <v>0</v>
          </cell>
          <cell r="ED37">
            <v>0</v>
          </cell>
          <cell r="EE37">
            <v>0</v>
          </cell>
          <cell r="EF37">
            <v>0</v>
          </cell>
          <cell r="EG37">
            <v>0</v>
          </cell>
          <cell r="EH37">
            <v>0</v>
          </cell>
          <cell r="EI37">
            <v>0</v>
          </cell>
          <cell r="EJ37">
            <v>0</v>
          </cell>
          <cell r="EK37">
            <v>0</v>
          </cell>
          <cell r="EL37">
            <v>0</v>
          </cell>
          <cell r="EM37">
            <v>0</v>
          </cell>
          <cell r="EN37">
            <v>0</v>
          </cell>
          <cell r="EO37">
            <v>0</v>
          </cell>
          <cell r="EP37">
            <v>0</v>
          </cell>
          <cell r="EQ37">
            <v>0</v>
          </cell>
          <cell r="ER37">
            <v>0</v>
          </cell>
          <cell r="ES37">
            <v>0</v>
          </cell>
          <cell r="ET37">
            <v>0</v>
          </cell>
          <cell r="EU37">
            <v>0</v>
          </cell>
          <cell r="EV37">
            <v>0</v>
          </cell>
          <cell r="EW37">
            <v>0</v>
          </cell>
          <cell r="EX37">
            <v>0</v>
          </cell>
          <cell r="EY37">
            <v>0</v>
          </cell>
          <cell r="EZ37">
            <v>0</v>
          </cell>
          <cell r="FA37">
            <v>0</v>
          </cell>
          <cell r="FB37">
            <v>0</v>
          </cell>
          <cell r="FC37">
            <v>0</v>
          </cell>
          <cell r="FD37">
            <v>0</v>
          </cell>
          <cell r="FE37">
            <v>0</v>
          </cell>
          <cell r="FF37">
            <v>0</v>
          </cell>
          <cell r="FG37">
            <v>0</v>
          </cell>
          <cell r="FH37">
            <v>0</v>
          </cell>
          <cell r="FI37">
            <v>0</v>
          </cell>
          <cell r="FJ37">
            <v>0</v>
          </cell>
          <cell r="FK37">
            <v>0</v>
          </cell>
          <cell r="FL37">
            <v>0</v>
          </cell>
          <cell r="FM37">
            <v>0</v>
          </cell>
          <cell r="FN37">
            <v>0</v>
          </cell>
          <cell r="FO37">
            <v>0</v>
          </cell>
          <cell r="FP37">
            <v>0</v>
          </cell>
          <cell r="FQ37">
            <v>0</v>
          </cell>
          <cell r="FR37">
            <v>0</v>
          </cell>
          <cell r="FS37">
            <v>0</v>
          </cell>
          <cell r="FT37">
            <v>0</v>
          </cell>
          <cell r="FU37">
            <v>0</v>
          </cell>
          <cell r="FV37">
            <v>0</v>
          </cell>
          <cell r="FW37">
            <v>0</v>
          </cell>
          <cell r="FX37">
            <v>0</v>
          </cell>
          <cell r="FY37">
            <v>0</v>
          </cell>
          <cell r="FZ37">
            <v>0</v>
          </cell>
          <cell r="GA37">
            <v>0</v>
          </cell>
          <cell r="GB37">
            <v>0</v>
          </cell>
          <cell r="GC37">
            <v>0</v>
          </cell>
          <cell r="GD37">
            <v>0</v>
          </cell>
          <cell r="GE37">
            <v>0</v>
          </cell>
          <cell r="GF37">
            <v>0</v>
          </cell>
          <cell r="GG37">
            <v>0</v>
          </cell>
          <cell r="GH37">
            <v>0</v>
          </cell>
          <cell r="GI37">
            <v>0</v>
          </cell>
          <cell r="GJ37">
            <v>0</v>
          </cell>
          <cell r="GK37">
            <v>0</v>
          </cell>
          <cell r="GL37">
            <v>0</v>
          </cell>
          <cell r="GM37">
            <v>0</v>
          </cell>
          <cell r="GN37">
            <v>0</v>
          </cell>
          <cell r="GO37">
            <v>0</v>
          </cell>
          <cell r="GP37">
            <v>0</v>
          </cell>
          <cell r="GQ37">
            <v>0</v>
          </cell>
          <cell r="GR37">
            <v>0</v>
          </cell>
          <cell r="GS37">
            <v>0</v>
          </cell>
          <cell r="GT37">
            <v>0</v>
          </cell>
          <cell r="GU37">
            <v>0</v>
          </cell>
          <cell r="GV37">
            <v>0</v>
          </cell>
          <cell r="GW37">
            <v>0</v>
          </cell>
          <cell r="GX37">
            <v>0</v>
          </cell>
          <cell r="GY37">
            <v>0</v>
          </cell>
          <cell r="GZ37">
            <v>0</v>
          </cell>
          <cell r="HA37">
            <v>0</v>
          </cell>
          <cell r="HB37">
            <v>0</v>
          </cell>
          <cell r="HC37">
            <v>0</v>
          </cell>
          <cell r="HD37">
            <v>0</v>
          </cell>
          <cell r="HE37">
            <v>0</v>
          </cell>
          <cell r="HF37">
            <v>0</v>
          </cell>
          <cell r="HG37">
            <v>0</v>
          </cell>
          <cell r="HH37">
            <v>0</v>
          </cell>
          <cell r="HI37">
            <v>0</v>
          </cell>
          <cell r="HJ37">
            <v>0</v>
          </cell>
          <cell r="HK37">
            <v>0</v>
          </cell>
          <cell r="HL37">
            <v>0</v>
          </cell>
          <cell r="HM37">
            <v>0</v>
          </cell>
          <cell r="HN37">
            <v>0</v>
          </cell>
          <cell r="HO37">
            <v>0</v>
          </cell>
          <cell r="HP37">
            <v>0</v>
          </cell>
          <cell r="HQ37">
            <v>0</v>
          </cell>
          <cell r="HR37">
            <v>0</v>
          </cell>
          <cell r="HS37">
            <v>0</v>
          </cell>
          <cell r="HT37">
            <v>0</v>
          </cell>
          <cell r="HU37">
            <v>0</v>
          </cell>
          <cell r="HV37">
            <v>0</v>
          </cell>
          <cell r="HW37">
            <v>0</v>
          </cell>
          <cell r="HX37">
            <v>0</v>
          </cell>
          <cell r="HY37">
            <v>0</v>
          </cell>
          <cell r="HZ37">
            <v>0</v>
          </cell>
          <cell r="IA37">
            <v>0</v>
          </cell>
          <cell r="IB37">
            <v>0</v>
          </cell>
          <cell r="IC37">
            <v>0</v>
          </cell>
          <cell r="ID37">
            <v>0</v>
          </cell>
          <cell r="IE37">
            <v>0</v>
          </cell>
          <cell r="IF37">
            <v>0</v>
          </cell>
          <cell r="IG37">
            <v>0</v>
          </cell>
          <cell r="IH37">
            <v>0</v>
          </cell>
          <cell r="II37">
            <v>0</v>
          </cell>
          <cell r="IJ37">
            <v>0</v>
          </cell>
          <cell r="IK37">
            <v>0</v>
          </cell>
          <cell r="IL37">
            <v>0</v>
          </cell>
          <cell r="IM37">
            <v>0</v>
          </cell>
          <cell r="IN37">
            <v>0</v>
          </cell>
          <cell r="IO37">
            <v>0</v>
          </cell>
          <cell r="IP37">
            <v>0</v>
          </cell>
          <cell r="IQ37">
            <v>0</v>
          </cell>
        </row>
        <row r="38">
          <cell r="B38">
            <v>0</v>
          </cell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0</v>
          </cell>
          <cell r="AJ38">
            <v>0</v>
          </cell>
          <cell r="AK38">
            <v>0</v>
          </cell>
          <cell r="AL38">
            <v>0</v>
          </cell>
          <cell r="AM38">
            <v>0</v>
          </cell>
          <cell r="AN38">
            <v>0</v>
          </cell>
          <cell r="AO38">
            <v>0</v>
          </cell>
          <cell r="AP38">
            <v>0</v>
          </cell>
          <cell r="AQ38">
            <v>0</v>
          </cell>
          <cell r="AR38">
            <v>0</v>
          </cell>
          <cell r="AS38">
            <v>0</v>
          </cell>
          <cell r="AT38">
            <v>0</v>
          </cell>
          <cell r="AU38">
            <v>0</v>
          </cell>
          <cell r="AV38">
            <v>0</v>
          </cell>
          <cell r="AW38">
            <v>0</v>
          </cell>
          <cell r="AX38">
            <v>0</v>
          </cell>
          <cell r="AY38">
            <v>0</v>
          </cell>
          <cell r="AZ38">
            <v>0</v>
          </cell>
          <cell r="BA38">
            <v>0</v>
          </cell>
          <cell r="BB38">
            <v>0</v>
          </cell>
          <cell r="BC38">
            <v>0</v>
          </cell>
          <cell r="BD38">
            <v>0</v>
          </cell>
          <cell r="BE38">
            <v>0</v>
          </cell>
          <cell r="BF38">
            <v>0</v>
          </cell>
          <cell r="BG38">
            <v>0</v>
          </cell>
          <cell r="BH38">
            <v>0</v>
          </cell>
          <cell r="BI38">
            <v>0</v>
          </cell>
          <cell r="BJ38">
            <v>0</v>
          </cell>
          <cell r="BK38">
            <v>0</v>
          </cell>
          <cell r="BL38">
            <v>0</v>
          </cell>
          <cell r="BM38">
            <v>0</v>
          </cell>
          <cell r="BN38">
            <v>0</v>
          </cell>
          <cell r="BO38">
            <v>0</v>
          </cell>
          <cell r="BP38">
            <v>0</v>
          </cell>
          <cell r="BQ38">
            <v>0</v>
          </cell>
          <cell r="BR38">
            <v>0</v>
          </cell>
          <cell r="BS38">
            <v>0</v>
          </cell>
          <cell r="BT38">
            <v>0</v>
          </cell>
          <cell r="BU38">
            <v>0</v>
          </cell>
          <cell r="BV38">
            <v>0</v>
          </cell>
          <cell r="BW38">
            <v>0</v>
          </cell>
          <cell r="BX38">
            <v>0</v>
          </cell>
          <cell r="BY38">
            <v>0</v>
          </cell>
          <cell r="BZ38">
            <v>0</v>
          </cell>
          <cell r="CA38">
            <v>0</v>
          </cell>
          <cell r="CB38">
            <v>0</v>
          </cell>
          <cell r="CC38">
            <v>0</v>
          </cell>
          <cell r="CD38">
            <v>0</v>
          </cell>
          <cell r="CE38">
            <v>0</v>
          </cell>
          <cell r="CF38">
            <v>0</v>
          </cell>
          <cell r="CG38">
            <v>0</v>
          </cell>
          <cell r="CH38">
            <v>0</v>
          </cell>
          <cell r="CI38">
            <v>0</v>
          </cell>
          <cell r="CJ38">
            <v>0</v>
          </cell>
          <cell r="CK38">
            <v>0</v>
          </cell>
          <cell r="CL38">
            <v>0</v>
          </cell>
          <cell r="CM38">
            <v>0</v>
          </cell>
          <cell r="CN38">
            <v>0</v>
          </cell>
          <cell r="CO38">
            <v>0</v>
          </cell>
          <cell r="CP38">
            <v>0</v>
          </cell>
          <cell r="CQ38">
            <v>0</v>
          </cell>
          <cell r="CR38">
            <v>0</v>
          </cell>
          <cell r="CS38">
            <v>0</v>
          </cell>
          <cell r="CT38">
            <v>0</v>
          </cell>
          <cell r="CU38">
            <v>0</v>
          </cell>
          <cell r="CV38">
            <v>0</v>
          </cell>
          <cell r="CW38">
            <v>0</v>
          </cell>
          <cell r="CX38">
            <v>0</v>
          </cell>
          <cell r="CY38">
            <v>0</v>
          </cell>
          <cell r="CZ38">
            <v>0</v>
          </cell>
          <cell r="DA38">
            <v>0</v>
          </cell>
          <cell r="DB38">
            <v>0</v>
          </cell>
          <cell r="DC38">
            <v>0</v>
          </cell>
          <cell r="DD38">
            <v>0</v>
          </cell>
          <cell r="DE38">
            <v>0</v>
          </cell>
          <cell r="DF38">
            <v>0</v>
          </cell>
          <cell r="DG38">
            <v>0</v>
          </cell>
          <cell r="DH38">
            <v>0</v>
          </cell>
          <cell r="DI38">
            <v>0</v>
          </cell>
          <cell r="DJ38">
            <v>0</v>
          </cell>
          <cell r="DK38">
            <v>0</v>
          </cell>
          <cell r="DL38">
            <v>0</v>
          </cell>
          <cell r="DM38">
            <v>0</v>
          </cell>
          <cell r="DN38">
            <v>0</v>
          </cell>
          <cell r="DO38">
            <v>0</v>
          </cell>
          <cell r="DP38">
            <v>0</v>
          </cell>
          <cell r="DQ38">
            <v>0</v>
          </cell>
          <cell r="DR38">
            <v>0</v>
          </cell>
          <cell r="DS38">
            <v>0</v>
          </cell>
          <cell r="DT38">
            <v>0</v>
          </cell>
          <cell r="DU38">
            <v>0</v>
          </cell>
          <cell r="DV38">
            <v>0</v>
          </cell>
          <cell r="DW38">
            <v>0</v>
          </cell>
          <cell r="DX38">
            <v>0</v>
          </cell>
          <cell r="DY38">
            <v>0</v>
          </cell>
          <cell r="DZ38">
            <v>0</v>
          </cell>
          <cell r="EA38">
            <v>0</v>
          </cell>
          <cell r="EB38">
            <v>0</v>
          </cell>
          <cell r="EC38">
            <v>0</v>
          </cell>
          <cell r="ED38">
            <v>0</v>
          </cell>
          <cell r="EE38">
            <v>0</v>
          </cell>
          <cell r="EF38">
            <v>0</v>
          </cell>
          <cell r="EG38">
            <v>0</v>
          </cell>
          <cell r="EH38">
            <v>0</v>
          </cell>
          <cell r="EI38">
            <v>0</v>
          </cell>
          <cell r="EJ38">
            <v>0</v>
          </cell>
          <cell r="EK38">
            <v>0</v>
          </cell>
          <cell r="EL38">
            <v>0</v>
          </cell>
          <cell r="EM38">
            <v>0</v>
          </cell>
          <cell r="EN38">
            <v>0</v>
          </cell>
          <cell r="EO38">
            <v>0</v>
          </cell>
          <cell r="EP38">
            <v>0</v>
          </cell>
          <cell r="EQ38">
            <v>0</v>
          </cell>
          <cell r="ER38">
            <v>0</v>
          </cell>
          <cell r="ES38">
            <v>0</v>
          </cell>
          <cell r="ET38">
            <v>0</v>
          </cell>
          <cell r="EU38">
            <v>0</v>
          </cell>
          <cell r="EV38">
            <v>0</v>
          </cell>
          <cell r="EW38">
            <v>0</v>
          </cell>
          <cell r="EX38">
            <v>0</v>
          </cell>
          <cell r="EY38">
            <v>0</v>
          </cell>
          <cell r="EZ38">
            <v>0</v>
          </cell>
          <cell r="FA38">
            <v>0</v>
          </cell>
          <cell r="FB38">
            <v>0</v>
          </cell>
          <cell r="FC38">
            <v>0</v>
          </cell>
          <cell r="FD38">
            <v>0</v>
          </cell>
          <cell r="FE38">
            <v>0</v>
          </cell>
          <cell r="FF38">
            <v>0</v>
          </cell>
          <cell r="FG38">
            <v>0</v>
          </cell>
          <cell r="FH38">
            <v>0</v>
          </cell>
          <cell r="FI38">
            <v>0</v>
          </cell>
          <cell r="FJ38">
            <v>0</v>
          </cell>
          <cell r="FK38">
            <v>0</v>
          </cell>
          <cell r="FL38">
            <v>0</v>
          </cell>
          <cell r="FM38">
            <v>0</v>
          </cell>
          <cell r="FN38">
            <v>0</v>
          </cell>
          <cell r="FO38">
            <v>0</v>
          </cell>
          <cell r="FP38">
            <v>0</v>
          </cell>
          <cell r="FQ38">
            <v>0</v>
          </cell>
          <cell r="FR38">
            <v>0</v>
          </cell>
          <cell r="FS38">
            <v>0</v>
          </cell>
          <cell r="FT38">
            <v>0</v>
          </cell>
          <cell r="FU38">
            <v>0</v>
          </cell>
          <cell r="FV38">
            <v>0</v>
          </cell>
          <cell r="FW38">
            <v>0</v>
          </cell>
          <cell r="FX38">
            <v>0</v>
          </cell>
          <cell r="FY38">
            <v>0</v>
          </cell>
          <cell r="FZ38">
            <v>0</v>
          </cell>
          <cell r="GA38">
            <v>0</v>
          </cell>
          <cell r="GB38">
            <v>0</v>
          </cell>
          <cell r="GC38">
            <v>0</v>
          </cell>
          <cell r="GD38">
            <v>0</v>
          </cell>
          <cell r="GE38">
            <v>0</v>
          </cell>
          <cell r="GF38">
            <v>0</v>
          </cell>
          <cell r="GG38">
            <v>0</v>
          </cell>
          <cell r="GH38">
            <v>0</v>
          </cell>
          <cell r="GI38">
            <v>0</v>
          </cell>
          <cell r="GJ38">
            <v>0</v>
          </cell>
          <cell r="GK38">
            <v>0</v>
          </cell>
          <cell r="GL38">
            <v>0</v>
          </cell>
          <cell r="GM38">
            <v>0</v>
          </cell>
          <cell r="GN38">
            <v>0</v>
          </cell>
          <cell r="GO38">
            <v>0</v>
          </cell>
          <cell r="GP38">
            <v>0</v>
          </cell>
          <cell r="GQ38">
            <v>0</v>
          </cell>
          <cell r="GR38">
            <v>0</v>
          </cell>
          <cell r="GS38">
            <v>0</v>
          </cell>
          <cell r="GT38">
            <v>0</v>
          </cell>
          <cell r="GU38">
            <v>0</v>
          </cell>
          <cell r="GV38">
            <v>0</v>
          </cell>
          <cell r="GW38">
            <v>0</v>
          </cell>
          <cell r="GX38">
            <v>0</v>
          </cell>
          <cell r="GY38">
            <v>0</v>
          </cell>
          <cell r="GZ38">
            <v>0</v>
          </cell>
          <cell r="HA38">
            <v>0</v>
          </cell>
          <cell r="HB38">
            <v>0</v>
          </cell>
          <cell r="HC38">
            <v>0</v>
          </cell>
          <cell r="HD38">
            <v>0</v>
          </cell>
          <cell r="HE38">
            <v>0</v>
          </cell>
          <cell r="HF38">
            <v>0</v>
          </cell>
          <cell r="HG38">
            <v>0</v>
          </cell>
          <cell r="HH38">
            <v>0</v>
          </cell>
          <cell r="HI38">
            <v>0</v>
          </cell>
          <cell r="HJ38">
            <v>0</v>
          </cell>
          <cell r="HK38">
            <v>0</v>
          </cell>
          <cell r="HL38">
            <v>0</v>
          </cell>
          <cell r="HM38">
            <v>0</v>
          </cell>
          <cell r="HN38">
            <v>0</v>
          </cell>
          <cell r="HO38">
            <v>0</v>
          </cell>
          <cell r="HP38">
            <v>0</v>
          </cell>
          <cell r="HQ38">
            <v>0</v>
          </cell>
          <cell r="HR38">
            <v>0</v>
          </cell>
          <cell r="HS38">
            <v>0</v>
          </cell>
          <cell r="HT38">
            <v>0</v>
          </cell>
          <cell r="HU38">
            <v>0</v>
          </cell>
          <cell r="HV38">
            <v>0</v>
          </cell>
          <cell r="HW38">
            <v>0</v>
          </cell>
          <cell r="HX38">
            <v>0</v>
          </cell>
          <cell r="HY38">
            <v>0</v>
          </cell>
          <cell r="HZ38">
            <v>0</v>
          </cell>
          <cell r="IA38">
            <v>0</v>
          </cell>
          <cell r="IB38">
            <v>0</v>
          </cell>
          <cell r="IC38">
            <v>0</v>
          </cell>
          <cell r="ID38">
            <v>0</v>
          </cell>
          <cell r="IE38">
            <v>0</v>
          </cell>
          <cell r="IF38">
            <v>0</v>
          </cell>
          <cell r="IG38">
            <v>0</v>
          </cell>
          <cell r="IH38">
            <v>0</v>
          </cell>
          <cell r="II38">
            <v>0</v>
          </cell>
          <cell r="IJ38">
            <v>0</v>
          </cell>
          <cell r="IK38">
            <v>0</v>
          </cell>
          <cell r="IL38">
            <v>0</v>
          </cell>
          <cell r="IM38">
            <v>0</v>
          </cell>
          <cell r="IN38">
            <v>0</v>
          </cell>
          <cell r="IO38">
            <v>0</v>
          </cell>
          <cell r="IP38">
            <v>0</v>
          </cell>
          <cell r="IQ38">
            <v>0</v>
          </cell>
        </row>
        <row r="39">
          <cell r="B39">
            <v>0</v>
          </cell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0</v>
          </cell>
          <cell r="AJ39">
            <v>0</v>
          </cell>
          <cell r="AK39">
            <v>0</v>
          </cell>
          <cell r="AL39">
            <v>0</v>
          </cell>
          <cell r="AM39">
            <v>0</v>
          </cell>
          <cell r="AN39">
            <v>0</v>
          </cell>
          <cell r="AO39">
            <v>0</v>
          </cell>
          <cell r="AP39">
            <v>0</v>
          </cell>
          <cell r="AQ39">
            <v>0</v>
          </cell>
          <cell r="AR39">
            <v>0</v>
          </cell>
          <cell r="AS39">
            <v>0</v>
          </cell>
          <cell r="AT39">
            <v>0</v>
          </cell>
          <cell r="AU39">
            <v>0</v>
          </cell>
          <cell r="AV39">
            <v>0</v>
          </cell>
          <cell r="AW39">
            <v>0</v>
          </cell>
          <cell r="AX39">
            <v>0</v>
          </cell>
          <cell r="AY39">
            <v>0</v>
          </cell>
          <cell r="AZ39">
            <v>0</v>
          </cell>
          <cell r="BA39">
            <v>0</v>
          </cell>
          <cell r="BB39">
            <v>0</v>
          </cell>
          <cell r="BC39">
            <v>0</v>
          </cell>
          <cell r="BD39">
            <v>0</v>
          </cell>
          <cell r="BE39">
            <v>0</v>
          </cell>
          <cell r="BF39">
            <v>0</v>
          </cell>
          <cell r="BG39">
            <v>0</v>
          </cell>
          <cell r="BH39">
            <v>0</v>
          </cell>
          <cell r="BI39">
            <v>0</v>
          </cell>
          <cell r="BJ39">
            <v>0</v>
          </cell>
          <cell r="BK39">
            <v>0</v>
          </cell>
          <cell r="BL39">
            <v>0</v>
          </cell>
          <cell r="BM39">
            <v>0</v>
          </cell>
          <cell r="BN39">
            <v>0</v>
          </cell>
          <cell r="BO39">
            <v>0</v>
          </cell>
          <cell r="BP39">
            <v>0</v>
          </cell>
          <cell r="BQ39">
            <v>0</v>
          </cell>
          <cell r="BR39">
            <v>0</v>
          </cell>
          <cell r="BS39">
            <v>0</v>
          </cell>
          <cell r="BT39">
            <v>0</v>
          </cell>
          <cell r="BU39">
            <v>0</v>
          </cell>
          <cell r="BV39">
            <v>0</v>
          </cell>
          <cell r="BW39">
            <v>0</v>
          </cell>
          <cell r="BX39">
            <v>0</v>
          </cell>
          <cell r="BY39">
            <v>0</v>
          </cell>
          <cell r="BZ39">
            <v>0</v>
          </cell>
          <cell r="CA39">
            <v>0</v>
          </cell>
          <cell r="CB39">
            <v>0</v>
          </cell>
          <cell r="CC39">
            <v>0</v>
          </cell>
          <cell r="CD39">
            <v>0</v>
          </cell>
          <cell r="CE39">
            <v>0</v>
          </cell>
          <cell r="CF39">
            <v>0</v>
          </cell>
          <cell r="CG39">
            <v>0</v>
          </cell>
          <cell r="CH39">
            <v>0</v>
          </cell>
          <cell r="CI39">
            <v>0</v>
          </cell>
          <cell r="CJ39">
            <v>0</v>
          </cell>
          <cell r="CK39">
            <v>0</v>
          </cell>
          <cell r="CL39">
            <v>0</v>
          </cell>
          <cell r="CM39">
            <v>0</v>
          </cell>
          <cell r="CN39">
            <v>0</v>
          </cell>
          <cell r="CO39">
            <v>0</v>
          </cell>
          <cell r="CP39">
            <v>0</v>
          </cell>
          <cell r="CQ39">
            <v>0</v>
          </cell>
          <cell r="CR39">
            <v>0</v>
          </cell>
          <cell r="CS39">
            <v>0</v>
          </cell>
          <cell r="CT39">
            <v>0</v>
          </cell>
          <cell r="CU39">
            <v>0</v>
          </cell>
          <cell r="CV39">
            <v>0</v>
          </cell>
          <cell r="CW39">
            <v>0</v>
          </cell>
          <cell r="CX39">
            <v>0</v>
          </cell>
          <cell r="CY39">
            <v>0</v>
          </cell>
          <cell r="CZ39">
            <v>0</v>
          </cell>
          <cell r="DA39">
            <v>0</v>
          </cell>
          <cell r="DB39">
            <v>0</v>
          </cell>
          <cell r="DC39">
            <v>0</v>
          </cell>
          <cell r="DD39">
            <v>0</v>
          </cell>
          <cell r="DE39">
            <v>0</v>
          </cell>
          <cell r="DF39">
            <v>0</v>
          </cell>
          <cell r="DG39">
            <v>0</v>
          </cell>
          <cell r="DH39">
            <v>0</v>
          </cell>
          <cell r="DI39">
            <v>0</v>
          </cell>
          <cell r="DJ39">
            <v>0</v>
          </cell>
          <cell r="DK39">
            <v>0</v>
          </cell>
          <cell r="DL39">
            <v>0</v>
          </cell>
          <cell r="DM39">
            <v>0</v>
          </cell>
          <cell r="DN39">
            <v>0</v>
          </cell>
          <cell r="DO39">
            <v>0</v>
          </cell>
          <cell r="DP39">
            <v>0</v>
          </cell>
          <cell r="DQ39">
            <v>0</v>
          </cell>
          <cell r="DR39">
            <v>0</v>
          </cell>
          <cell r="DS39">
            <v>0</v>
          </cell>
          <cell r="DT39">
            <v>0</v>
          </cell>
          <cell r="DU39">
            <v>0</v>
          </cell>
          <cell r="DV39">
            <v>0</v>
          </cell>
          <cell r="DW39">
            <v>0</v>
          </cell>
          <cell r="DX39">
            <v>0</v>
          </cell>
          <cell r="DY39">
            <v>0</v>
          </cell>
          <cell r="DZ39">
            <v>0</v>
          </cell>
          <cell r="EA39">
            <v>0</v>
          </cell>
          <cell r="EB39">
            <v>0</v>
          </cell>
          <cell r="EC39">
            <v>0</v>
          </cell>
          <cell r="ED39">
            <v>0</v>
          </cell>
          <cell r="EE39">
            <v>0</v>
          </cell>
          <cell r="EF39">
            <v>0</v>
          </cell>
          <cell r="EG39">
            <v>0</v>
          </cell>
          <cell r="EH39">
            <v>0</v>
          </cell>
          <cell r="EI39">
            <v>0</v>
          </cell>
          <cell r="EJ39">
            <v>0</v>
          </cell>
          <cell r="EK39">
            <v>0</v>
          </cell>
          <cell r="EL39">
            <v>0</v>
          </cell>
          <cell r="EM39">
            <v>0</v>
          </cell>
          <cell r="EN39">
            <v>0</v>
          </cell>
          <cell r="EO39">
            <v>0</v>
          </cell>
          <cell r="EP39">
            <v>0</v>
          </cell>
          <cell r="EQ39">
            <v>0</v>
          </cell>
          <cell r="ER39">
            <v>0</v>
          </cell>
          <cell r="ES39">
            <v>0</v>
          </cell>
          <cell r="ET39">
            <v>0</v>
          </cell>
          <cell r="EU39">
            <v>0</v>
          </cell>
          <cell r="EV39">
            <v>0</v>
          </cell>
          <cell r="EW39">
            <v>0</v>
          </cell>
          <cell r="EX39">
            <v>0</v>
          </cell>
          <cell r="EY39">
            <v>0</v>
          </cell>
          <cell r="EZ39">
            <v>0</v>
          </cell>
          <cell r="FA39">
            <v>0</v>
          </cell>
          <cell r="FB39">
            <v>0</v>
          </cell>
          <cell r="FC39">
            <v>0</v>
          </cell>
          <cell r="FD39">
            <v>0</v>
          </cell>
          <cell r="FE39">
            <v>0</v>
          </cell>
          <cell r="FF39">
            <v>0</v>
          </cell>
          <cell r="FG39">
            <v>0</v>
          </cell>
          <cell r="FH39">
            <v>0</v>
          </cell>
          <cell r="FI39">
            <v>0</v>
          </cell>
          <cell r="FJ39">
            <v>0</v>
          </cell>
          <cell r="FK39">
            <v>0</v>
          </cell>
          <cell r="FL39">
            <v>0</v>
          </cell>
          <cell r="FM39">
            <v>0</v>
          </cell>
          <cell r="FN39">
            <v>0</v>
          </cell>
          <cell r="FO39">
            <v>0</v>
          </cell>
          <cell r="FP39">
            <v>0</v>
          </cell>
          <cell r="FQ39">
            <v>0</v>
          </cell>
          <cell r="FR39">
            <v>0</v>
          </cell>
          <cell r="FS39">
            <v>0</v>
          </cell>
          <cell r="FT39">
            <v>0</v>
          </cell>
          <cell r="FU39">
            <v>0</v>
          </cell>
          <cell r="FV39">
            <v>0</v>
          </cell>
          <cell r="FW39">
            <v>0</v>
          </cell>
          <cell r="FX39">
            <v>0</v>
          </cell>
          <cell r="FY39">
            <v>0</v>
          </cell>
          <cell r="FZ39">
            <v>0</v>
          </cell>
          <cell r="GA39">
            <v>0</v>
          </cell>
          <cell r="GB39">
            <v>0</v>
          </cell>
          <cell r="GC39">
            <v>0</v>
          </cell>
          <cell r="GD39">
            <v>0</v>
          </cell>
          <cell r="GE39">
            <v>0</v>
          </cell>
          <cell r="GF39">
            <v>0</v>
          </cell>
          <cell r="GG39">
            <v>0</v>
          </cell>
          <cell r="GH39">
            <v>0</v>
          </cell>
          <cell r="GI39">
            <v>0</v>
          </cell>
          <cell r="GJ39">
            <v>0</v>
          </cell>
          <cell r="GK39">
            <v>0</v>
          </cell>
          <cell r="GL39">
            <v>0</v>
          </cell>
          <cell r="GM39">
            <v>0</v>
          </cell>
          <cell r="GN39">
            <v>0</v>
          </cell>
          <cell r="GO39">
            <v>0</v>
          </cell>
          <cell r="GP39">
            <v>0</v>
          </cell>
          <cell r="GQ39">
            <v>0</v>
          </cell>
          <cell r="GR39">
            <v>0</v>
          </cell>
          <cell r="GS39">
            <v>0</v>
          </cell>
          <cell r="GT39">
            <v>0</v>
          </cell>
          <cell r="GU39">
            <v>0</v>
          </cell>
          <cell r="GV39">
            <v>0</v>
          </cell>
          <cell r="GW39">
            <v>0</v>
          </cell>
          <cell r="GX39">
            <v>0</v>
          </cell>
          <cell r="GY39">
            <v>0</v>
          </cell>
          <cell r="GZ39">
            <v>0</v>
          </cell>
          <cell r="HA39">
            <v>0</v>
          </cell>
          <cell r="HB39">
            <v>0</v>
          </cell>
          <cell r="HC39">
            <v>0</v>
          </cell>
          <cell r="HD39">
            <v>0</v>
          </cell>
          <cell r="HE39">
            <v>0</v>
          </cell>
          <cell r="HF39">
            <v>0</v>
          </cell>
          <cell r="HG39">
            <v>0</v>
          </cell>
          <cell r="HH39">
            <v>0</v>
          </cell>
          <cell r="HI39">
            <v>0</v>
          </cell>
          <cell r="HJ39">
            <v>0</v>
          </cell>
          <cell r="HK39">
            <v>0</v>
          </cell>
          <cell r="HL39">
            <v>0</v>
          </cell>
          <cell r="HM39">
            <v>0</v>
          </cell>
          <cell r="HN39">
            <v>0</v>
          </cell>
          <cell r="HO39">
            <v>0</v>
          </cell>
          <cell r="HP39">
            <v>0</v>
          </cell>
          <cell r="HQ39">
            <v>0</v>
          </cell>
          <cell r="HR39">
            <v>0</v>
          </cell>
          <cell r="HS39">
            <v>0</v>
          </cell>
          <cell r="HT39">
            <v>0</v>
          </cell>
          <cell r="HU39">
            <v>0</v>
          </cell>
          <cell r="HV39">
            <v>0</v>
          </cell>
          <cell r="HW39">
            <v>0</v>
          </cell>
          <cell r="HX39">
            <v>0</v>
          </cell>
          <cell r="HY39">
            <v>0</v>
          </cell>
          <cell r="HZ39">
            <v>0</v>
          </cell>
          <cell r="IA39">
            <v>0</v>
          </cell>
          <cell r="IB39">
            <v>0</v>
          </cell>
          <cell r="IC39">
            <v>0</v>
          </cell>
          <cell r="ID39">
            <v>0</v>
          </cell>
          <cell r="IE39">
            <v>0</v>
          </cell>
          <cell r="IF39">
            <v>0</v>
          </cell>
          <cell r="IG39">
            <v>0</v>
          </cell>
          <cell r="IH39">
            <v>0</v>
          </cell>
          <cell r="II39">
            <v>0</v>
          </cell>
          <cell r="IJ39">
            <v>0</v>
          </cell>
          <cell r="IK39">
            <v>0</v>
          </cell>
          <cell r="IL39">
            <v>0</v>
          </cell>
          <cell r="IM39">
            <v>0</v>
          </cell>
          <cell r="IN39">
            <v>0</v>
          </cell>
          <cell r="IO39">
            <v>0</v>
          </cell>
          <cell r="IP39">
            <v>0</v>
          </cell>
          <cell r="IQ39">
            <v>0</v>
          </cell>
        </row>
        <row r="40">
          <cell r="B40">
            <v>0</v>
          </cell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0</v>
          </cell>
          <cell r="AJ40">
            <v>0</v>
          </cell>
          <cell r="AK40">
            <v>0</v>
          </cell>
          <cell r="AL40">
            <v>0</v>
          </cell>
          <cell r="AM40">
            <v>0</v>
          </cell>
          <cell r="AN40">
            <v>0</v>
          </cell>
          <cell r="AO40">
            <v>0</v>
          </cell>
          <cell r="AP40">
            <v>0</v>
          </cell>
          <cell r="AQ40">
            <v>0</v>
          </cell>
          <cell r="AR40">
            <v>0</v>
          </cell>
          <cell r="AS40">
            <v>0</v>
          </cell>
          <cell r="AT40">
            <v>0</v>
          </cell>
          <cell r="AU40">
            <v>0</v>
          </cell>
          <cell r="AV40">
            <v>0</v>
          </cell>
          <cell r="AW40">
            <v>0</v>
          </cell>
          <cell r="AX40">
            <v>0</v>
          </cell>
          <cell r="AY40">
            <v>0</v>
          </cell>
          <cell r="AZ40">
            <v>0</v>
          </cell>
          <cell r="BA40">
            <v>0</v>
          </cell>
          <cell r="BB40">
            <v>0</v>
          </cell>
          <cell r="BC40">
            <v>0</v>
          </cell>
          <cell r="BD40">
            <v>0</v>
          </cell>
          <cell r="BE40">
            <v>0</v>
          </cell>
          <cell r="BF40">
            <v>0</v>
          </cell>
          <cell r="BG40">
            <v>0</v>
          </cell>
          <cell r="BH40">
            <v>0</v>
          </cell>
          <cell r="BI40">
            <v>0</v>
          </cell>
          <cell r="BJ40">
            <v>0</v>
          </cell>
          <cell r="BK40">
            <v>0</v>
          </cell>
          <cell r="BL40">
            <v>0</v>
          </cell>
          <cell r="BM40">
            <v>0</v>
          </cell>
          <cell r="BN40">
            <v>0</v>
          </cell>
          <cell r="BO40">
            <v>0</v>
          </cell>
          <cell r="BP40">
            <v>0</v>
          </cell>
          <cell r="BQ40">
            <v>0</v>
          </cell>
          <cell r="BR40">
            <v>0</v>
          </cell>
          <cell r="BS40">
            <v>0</v>
          </cell>
          <cell r="BT40">
            <v>0</v>
          </cell>
          <cell r="BU40">
            <v>0</v>
          </cell>
          <cell r="BV40">
            <v>0</v>
          </cell>
          <cell r="BW40">
            <v>0</v>
          </cell>
          <cell r="BX40">
            <v>0</v>
          </cell>
          <cell r="BY40">
            <v>0</v>
          </cell>
          <cell r="BZ40">
            <v>0</v>
          </cell>
          <cell r="CA40">
            <v>0</v>
          </cell>
          <cell r="CB40">
            <v>0</v>
          </cell>
          <cell r="CC40">
            <v>0</v>
          </cell>
          <cell r="CD40">
            <v>0</v>
          </cell>
          <cell r="CE40">
            <v>0</v>
          </cell>
          <cell r="CF40">
            <v>0</v>
          </cell>
          <cell r="CG40">
            <v>0</v>
          </cell>
          <cell r="CH40">
            <v>0</v>
          </cell>
          <cell r="CI40">
            <v>0</v>
          </cell>
          <cell r="CJ40">
            <v>0</v>
          </cell>
          <cell r="CK40">
            <v>0</v>
          </cell>
          <cell r="CL40">
            <v>0</v>
          </cell>
          <cell r="CM40">
            <v>0</v>
          </cell>
          <cell r="CN40">
            <v>0</v>
          </cell>
          <cell r="CO40">
            <v>0</v>
          </cell>
          <cell r="CP40">
            <v>0</v>
          </cell>
          <cell r="CQ40">
            <v>0</v>
          </cell>
          <cell r="CR40">
            <v>0</v>
          </cell>
          <cell r="CS40">
            <v>0</v>
          </cell>
          <cell r="CT40">
            <v>0</v>
          </cell>
          <cell r="CU40">
            <v>0</v>
          </cell>
          <cell r="CV40">
            <v>0</v>
          </cell>
          <cell r="CW40">
            <v>0</v>
          </cell>
          <cell r="CX40">
            <v>0</v>
          </cell>
          <cell r="CY40">
            <v>0</v>
          </cell>
          <cell r="CZ40">
            <v>0</v>
          </cell>
          <cell r="DA40">
            <v>0</v>
          </cell>
          <cell r="DB40">
            <v>0</v>
          </cell>
          <cell r="DC40">
            <v>0</v>
          </cell>
          <cell r="DD40">
            <v>0</v>
          </cell>
          <cell r="DE40">
            <v>0</v>
          </cell>
          <cell r="DF40">
            <v>0</v>
          </cell>
          <cell r="DG40">
            <v>0</v>
          </cell>
          <cell r="DH40">
            <v>0</v>
          </cell>
          <cell r="DI40">
            <v>0</v>
          </cell>
          <cell r="DJ40">
            <v>0</v>
          </cell>
          <cell r="DK40">
            <v>0</v>
          </cell>
          <cell r="DL40">
            <v>0</v>
          </cell>
          <cell r="DM40">
            <v>0</v>
          </cell>
          <cell r="DN40">
            <v>0</v>
          </cell>
          <cell r="DO40">
            <v>0</v>
          </cell>
          <cell r="DP40">
            <v>0</v>
          </cell>
          <cell r="DQ40">
            <v>0</v>
          </cell>
          <cell r="DR40">
            <v>0</v>
          </cell>
          <cell r="DS40">
            <v>0</v>
          </cell>
          <cell r="DT40">
            <v>0</v>
          </cell>
          <cell r="DU40">
            <v>0</v>
          </cell>
          <cell r="DV40">
            <v>0</v>
          </cell>
          <cell r="DW40">
            <v>0</v>
          </cell>
          <cell r="DX40">
            <v>0</v>
          </cell>
          <cell r="DY40">
            <v>0</v>
          </cell>
          <cell r="DZ40">
            <v>0</v>
          </cell>
          <cell r="EA40">
            <v>0</v>
          </cell>
          <cell r="EB40">
            <v>0</v>
          </cell>
          <cell r="EC40">
            <v>0</v>
          </cell>
          <cell r="ED40">
            <v>0</v>
          </cell>
          <cell r="EE40">
            <v>0</v>
          </cell>
          <cell r="EF40">
            <v>0</v>
          </cell>
          <cell r="EG40">
            <v>0</v>
          </cell>
          <cell r="EH40">
            <v>0</v>
          </cell>
          <cell r="EI40">
            <v>0</v>
          </cell>
          <cell r="EJ40">
            <v>0</v>
          </cell>
          <cell r="EK40">
            <v>0</v>
          </cell>
          <cell r="EL40">
            <v>0</v>
          </cell>
          <cell r="EM40">
            <v>0</v>
          </cell>
          <cell r="EN40">
            <v>0</v>
          </cell>
          <cell r="EO40">
            <v>0</v>
          </cell>
          <cell r="EP40">
            <v>0</v>
          </cell>
          <cell r="EQ40">
            <v>0</v>
          </cell>
          <cell r="ER40">
            <v>0</v>
          </cell>
          <cell r="ES40">
            <v>0</v>
          </cell>
          <cell r="ET40">
            <v>0</v>
          </cell>
          <cell r="EU40">
            <v>0</v>
          </cell>
          <cell r="EV40">
            <v>0</v>
          </cell>
          <cell r="EW40">
            <v>0</v>
          </cell>
          <cell r="EX40">
            <v>0</v>
          </cell>
          <cell r="EY40">
            <v>0</v>
          </cell>
          <cell r="EZ40">
            <v>0</v>
          </cell>
          <cell r="FA40">
            <v>0</v>
          </cell>
          <cell r="FB40">
            <v>0</v>
          </cell>
          <cell r="FC40">
            <v>0</v>
          </cell>
          <cell r="FD40">
            <v>0</v>
          </cell>
          <cell r="FE40">
            <v>0</v>
          </cell>
          <cell r="FF40">
            <v>0</v>
          </cell>
          <cell r="FG40">
            <v>0</v>
          </cell>
          <cell r="FH40">
            <v>0</v>
          </cell>
          <cell r="FI40">
            <v>0</v>
          </cell>
          <cell r="FJ40">
            <v>0</v>
          </cell>
          <cell r="FK40">
            <v>0</v>
          </cell>
          <cell r="FL40">
            <v>0</v>
          </cell>
          <cell r="FM40">
            <v>0</v>
          </cell>
          <cell r="FN40">
            <v>0</v>
          </cell>
          <cell r="FO40">
            <v>0</v>
          </cell>
          <cell r="FP40">
            <v>0</v>
          </cell>
          <cell r="FQ40">
            <v>0</v>
          </cell>
          <cell r="FR40">
            <v>0</v>
          </cell>
          <cell r="FS40">
            <v>0</v>
          </cell>
          <cell r="FT40">
            <v>0</v>
          </cell>
          <cell r="FU40">
            <v>0</v>
          </cell>
          <cell r="FV40">
            <v>0</v>
          </cell>
          <cell r="FW40">
            <v>0</v>
          </cell>
          <cell r="FX40">
            <v>0</v>
          </cell>
          <cell r="FY40">
            <v>0</v>
          </cell>
          <cell r="FZ40">
            <v>0</v>
          </cell>
          <cell r="GA40">
            <v>0</v>
          </cell>
          <cell r="GB40">
            <v>0</v>
          </cell>
          <cell r="GC40">
            <v>0</v>
          </cell>
          <cell r="GD40">
            <v>0</v>
          </cell>
          <cell r="GE40">
            <v>0</v>
          </cell>
          <cell r="GF40">
            <v>0</v>
          </cell>
          <cell r="GG40">
            <v>0</v>
          </cell>
          <cell r="GH40">
            <v>0</v>
          </cell>
          <cell r="GI40">
            <v>0</v>
          </cell>
          <cell r="GJ40">
            <v>0</v>
          </cell>
          <cell r="GK40">
            <v>0</v>
          </cell>
          <cell r="GL40">
            <v>0</v>
          </cell>
          <cell r="GM40">
            <v>0</v>
          </cell>
          <cell r="GN40">
            <v>0</v>
          </cell>
          <cell r="GO40">
            <v>0</v>
          </cell>
          <cell r="GP40">
            <v>0</v>
          </cell>
          <cell r="GQ40">
            <v>0</v>
          </cell>
          <cell r="GR40">
            <v>0</v>
          </cell>
          <cell r="GS40">
            <v>0</v>
          </cell>
          <cell r="GT40">
            <v>0</v>
          </cell>
          <cell r="GU40">
            <v>0</v>
          </cell>
          <cell r="GV40">
            <v>0</v>
          </cell>
          <cell r="GW40">
            <v>0</v>
          </cell>
          <cell r="GX40">
            <v>0</v>
          </cell>
          <cell r="GY40">
            <v>0</v>
          </cell>
          <cell r="GZ40">
            <v>0</v>
          </cell>
          <cell r="HA40">
            <v>0</v>
          </cell>
          <cell r="HB40">
            <v>0</v>
          </cell>
          <cell r="HC40">
            <v>0</v>
          </cell>
          <cell r="HD40">
            <v>0</v>
          </cell>
          <cell r="HE40">
            <v>0</v>
          </cell>
          <cell r="HF40">
            <v>0</v>
          </cell>
          <cell r="HG40">
            <v>0</v>
          </cell>
          <cell r="HH40">
            <v>0</v>
          </cell>
          <cell r="HI40">
            <v>0</v>
          </cell>
          <cell r="HJ40">
            <v>0</v>
          </cell>
          <cell r="HK40">
            <v>0</v>
          </cell>
          <cell r="HL40">
            <v>0</v>
          </cell>
          <cell r="HM40">
            <v>0</v>
          </cell>
          <cell r="HN40">
            <v>0</v>
          </cell>
          <cell r="HO40">
            <v>0</v>
          </cell>
          <cell r="HP40">
            <v>0</v>
          </cell>
          <cell r="HQ40">
            <v>0</v>
          </cell>
          <cell r="HR40">
            <v>0</v>
          </cell>
          <cell r="HS40">
            <v>0</v>
          </cell>
          <cell r="HT40">
            <v>0</v>
          </cell>
          <cell r="HU40">
            <v>0</v>
          </cell>
          <cell r="HV40">
            <v>0</v>
          </cell>
          <cell r="HW40">
            <v>0</v>
          </cell>
          <cell r="HX40">
            <v>0</v>
          </cell>
          <cell r="HY40">
            <v>0</v>
          </cell>
          <cell r="HZ40">
            <v>0</v>
          </cell>
          <cell r="IA40">
            <v>0</v>
          </cell>
          <cell r="IB40">
            <v>0</v>
          </cell>
          <cell r="IC40">
            <v>0</v>
          </cell>
          <cell r="ID40">
            <v>0</v>
          </cell>
          <cell r="IE40">
            <v>0</v>
          </cell>
          <cell r="IF40">
            <v>0</v>
          </cell>
          <cell r="IG40">
            <v>0</v>
          </cell>
          <cell r="IH40">
            <v>0</v>
          </cell>
          <cell r="II40">
            <v>0</v>
          </cell>
          <cell r="IJ40">
            <v>0</v>
          </cell>
          <cell r="IK40">
            <v>0</v>
          </cell>
          <cell r="IL40">
            <v>0</v>
          </cell>
          <cell r="IM40">
            <v>0</v>
          </cell>
          <cell r="IN40">
            <v>0</v>
          </cell>
          <cell r="IO40">
            <v>0</v>
          </cell>
          <cell r="IP40">
            <v>0</v>
          </cell>
          <cell r="IQ40">
            <v>0</v>
          </cell>
        </row>
        <row r="41">
          <cell r="B41">
            <v>0</v>
          </cell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0</v>
          </cell>
          <cell r="AJ41">
            <v>0</v>
          </cell>
          <cell r="AK41">
            <v>0</v>
          </cell>
          <cell r="AL41">
            <v>0</v>
          </cell>
          <cell r="AM41">
            <v>0</v>
          </cell>
          <cell r="AN41">
            <v>0</v>
          </cell>
          <cell r="AO41">
            <v>0</v>
          </cell>
          <cell r="AP41">
            <v>0</v>
          </cell>
          <cell r="AQ41">
            <v>0</v>
          </cell>
          <cell r="AR41">
            <v>0</v>
          </cell>
          <cell r="AS41">
            <v>0</v>
          </cell>
          <cell r="AT41">
            <v>0</v>
          </cell>
          <cell r="AU41">
            <v>0</v>
          </cell>
          <cell r="AV41">
            <v>0</v>
          </cell>
          <cell r="AW41">
            <v>0</v>
          </cell>
          <cell r="AX41">
            <v>0</v>
          </cell>
          <cell r="AY41">
            <v>0</v>
          </cell>
          <cell r="AZ41">
            <v>0</v>
          </cell>
          <cell r="BA41">
            <v>0</v>
          </cell>
          <cell r="BB41">
            <v>0</v>
          </cell>
          <cell r="BC41">
            <v>0</v>
          </cell>
          <cell r="BD41">
            <v>0</v>
          </cell>
          <cell r="BE41">
            <v>0</v>
          </cell>
          <cell r="BF41">
            <v>0</v>
          </cell>
          <cell r="BG41">
            <v>0</v>
          </cell>
          <cell r="BH41">
            <v>0</v>
          </cell>
          <cell r="BI41">
            <v>0</v>
          </cell>
          <cell r="BJ41">
            <v>0</v>
          </cell>
          <cell r="BK41">
            <v>0</v>
          </cell>
          <cell r="BL41">
            <v>0</v>
          </cell>
          <cell r="BM41">
            <v>0</v>
          </cell>
          <cell r="BN41">
            <v>0</v>
          </cell>
          <cell r="BO41">
            <v>0</v>
          </cell>
          <cell r="BP41">
            <v>0</v>
          </cell>
          <cell r="BQ41">
            <v>0</v>
          </cell>
          <cell r="BR41">
            <v>0</v>
          </cell>
          <cell r="BS41">
            <v>0</v>
          </cell>
          <cell r="BT41">
            <v>0</v>
          </cell>
          <cell r="BU41">
            <v>0</v>
          </cell>
          <cell r="BV41">
            <v>0</v>
          </cell>
          <cell r="BW41">
            <v>0</v>
          </cell>
          <cell r="BX41">
            <v>0</v>
          </cell>
          <cell r="BY41">
            <v>0</v>
          </cell>
          <cell r="BZ41">
            <v>0</v>
          </cell>
          <cell r="CA41">
            <v>0</v>
          </cell>
          <cell r="CB41">
            <v>0</v>
          </cell>
          <cell r="CC41">
            <v>0</v>
          </cell>
          <cell r="CD41">
            <v>0</v>
          </cell>
          <cell r="CE41">
            <v>0</v>
          </cell>
          <cell r="CF41">
            <v>0</v>
          </cell>
          <cell r="CG41">
            <v>0</v>
          </cell>
          <cell r="CH41">
            <v>0</v>
          </cell>
          <cell r="CI41">
            <v>0</v>
          </cell>
          <cell r="CJ41">
            <v>0</v>
          </cell>
          <cell r="CK41">
            <v>0</v>
          </cell>
          <cell r="CL41">
            <v>0</v>
          </cell>
          <cell r="CM41">
            <v>0</v>
          </cell>
          <cell r="CN41">
            <v>0</v>
          </cell>
          <cell r="CO41">
            <v>0</v>
          </cell>
          <cell r="CP41">
            <v>0</v>
          </cell>
          <cell r="CQ41">
            <v>0</v>
          </cell>
          <cell r="CR41">
            <v>0</v>
          </cell>
          <cell r="CS41">
            <v>0</v>
          </cell>
          <cell r="CT41">
            <v>0</v>
          </cell>
          <cell r="CU41">
            <v>0</v>
          </cell>
          <cell r="CV41">
            <v>0</v>
          </cell>
          <cell r="CW41">
            <v>0</v>
          </cell>
          <cell r="CX41">
            <v>0</v>
          </cell>
          <cell r="CY41">
            <v>0</v>
          </cell>
          <cell r="CZ41">
            <v>0</v>
          </cell>
          <cell r="DA41">
            <v>0</v>
          </cell>
          <cell r="DB41">
            <v>0</v>
          </cell>
          <cell r="DC41">
            <v>0</v>
          </cell>
          <cell r="DD41">
            <v>0</v>
          </cell>
          <cell r="DE41">
            <v>0</v>
          </cell>
          <cell r="DF41">
            <v>0</v>
          </cell>
          <cell r="DG41">
            <v>0</v>
          </cell>
          <cell r="DH41">
            <v>0</v>
          </cell>
          <cell r="DI41">
            <v>0</v>
          </cell>
          <cell r="DJ41">
            <v>0</v>
          </cell>
          <cell r="DK41">
            <v>0</v>
          </cell>
          <cell r="DL41">
            <v>0</v>
          </cell>
          <cell r="DM41">
            <v>0</v>
          </cell>
          <cell r="DN41">
            <v>0</v>
          </cell>
          <cell r="DO41">
            <v>0</v>
          </cell>
          <cell r="DP41">
            <v>0</v>
          </cell>
          <cell r="DQ41">
            <v>0</v>
          </cell>
          <cell r="DR41">
            <v>0</v>
          </cell>
          <cell r="DS41">
            <v>0</v>
          </cell>
          <cell r="DT41">
            <v>0</v>
          </cell>
          <cell r="DU41">
            <v>0</v>
          </cell>
          <cell r="DV41">
            <v>0</v>
          </cell>
          <cell r="DW41">
            <v>0</v>
          </cell>
          <cell r="DX41">
            <v>0</v>
          </cell>
          <cell r="DY41">
            <v>0</v>
          </cell>
          <cell r="DZ41">
            <v>0</v>
          </cell>
          <cell r="EA41">
            <v>0</v>
          </cell>
          <cell r="EB41">
            <v>0</v>
          </cell>
          <cell r="EC41">
            <v>0</v>
          </cell>
          <cell r="ED41">
            <v>0</v>
          </cell>
          <cell r="EE41">
            <v>0</v>
          </cell>
          <cell r="EF41">
            <v>0</v>
          </cell>
          <cell r="EG41">
            <v>0</v>
          </cell>
          <cell r="EH41">
            <v>0</v>
          </cell>
          <cell r="EI41">
            <v>0</v>
          </cell>
          <cell r="EJ41">
            <v>0</v>
          </cell>
          <cell r="EK41">
            <v>0</v>
          </cell>
          <cell r="EL41">
            <v>0</v>
          </cell>
          <cell r="EM41">
            <v>0</v>
          </cell>
          <cell r="EN41">
            <v>0</v>
          </cell>
          <cell r="EO41">
            <v>0</v>
          </cell>
          <cell r="EP41">
            <v>0</v>
          </cell>
          <cell r="EQ41">
            <v>0</v>
          </cell>
          <cell r="ER41">
            <v>0</v>
          </cell>
          <cell r="ES41">
            <v>0</v>
          </cell>
          <cell r="ET41">
            <v>0</v>
          </cell>
          <cell r="EU41">
            <v>0</v>
          </cell>
          <cell r="EV41">
            <v>0</v>
          </cell>
          <cell r="EW41">
            <v>0</v>
          </cell>
          <cell r="EX41">
            <v>0</v>
          </cell>
          <cell r="EY41">
            <v>0</v>
          </cell>
          <cell r="EZ41">
            <v>0</v>
          </cell>
          <cell r="FA41">
            <v>0</v>
          </cell>
          <cell r="FB41">
            <v>0</v>
          </cell>
          <cell r="FC41">
            <v>0</v>
          </cell>
          <cell r="FD41">
            <v>0</v>
          </cell>
          <cell r="FE41">
            <v>0</v>
          </cell>
          <cell r="FF41">
            <v>0</v>
          </cell>
          <cell r="FG41">
            <v>0</v>
          </cell>
          <cell r="FH41">
            <v>0</v>
          </cell>
          <cell r="FI41">
            <v>0</v>
          </cell>
          <cell r="FJ41">
            <v>0</v>
          </cell>
          <cell r="FK41">
            <v>0</v>
          </cell>
          <cell r="FL41">
            <v>0</v>
          </cell>
          <cell r="FM41">
            <v>0</v>
          </cell>
          <cell r="FN41">
            <v>0</v>
          </cell>
          <cell r="FO41">
            <v>0</v>
          </cell>
          <cell r="FP41">
            <v>0</v>
          </cell>
          <cell r="FQ41">
            <v>0</v>
          </cell>
          <cell r="FR41">
            <v>0</v>
          </cell>
          <cell r="FS41">
            <v>0</v>
          </cell>
          <cell r="FT41">
            <v>0</v>
          </cell>
          <cell r="FU41">
            <v>0</v>
          </cell>
          <cell r="FV41">
            <v>0</v>
          </cell>
          <cell r="FW41">
            <v>0</v>
          </cell>
          <cell r="FX41">
            <v>0</v>
          </cell>
          <cell r="FY41">
            <v>0</v>
          </cell>
          <cell r="FZ41">
            <v>0</v>
          </cell>
          <cell r="GA41">
            <v>0</v>
          </cell>
          <cell r="GB41">
            <v>0</v>
          </cell>
          <cell r="GC41">
            <v>0</v>
          </cell>
          <cell r="GD41">
            <v>0</v>
          </cell>
          <cell r="GE41">
            <v>0</v>
          </cell>
          <cell r="GF41">
            <v>0</v>
          </cell>
          <cell r="GG41">
            <v>0</v>
          </cell>
          <cell r="GH41">
            <v>0</v>
          </cell>
          <cell r="GI41">
            <v>0</v>
          </cell>
          <cell r="GJ41">
            <v>0</v>
          </cell>
          <cell r="GK41">
            <v>0</v>
          </cell>
          <cell r="GL41">
            <v>0</v>
          </cell>
          <cell r="GM41">
            <v>0</v>
          </cell>
          <cell r="GN41">
            <v>0</v>
          </cell>
          <cell r="GO41">
            <v>0</v>
          </cell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GX41">
            <v>0</v>
          </cell>
          <cell r="GY41">
            <v>0</v>
          </cell>
          <cell r="GZ41">
            <v>0</v>
          </cell>
          <cell r="HA41">
            <v>0</v>
          </cell>
          <cell r="HB41">
            <v>0</v>
          </cell>
          <cell r="HC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  <cell r="HK41">
            <v>0</v>
          </cell>
          <cell r="HL41">
            <v>0</v>
          </cell>
          <cell r="HM41">
            <v>0</v>
          </cell>
          <cell r="HN41">
            <v>0</v>
          </cell>
          <cell r="HO41">
            <v>0</v>
          </cell>
          <cell r="HP41">
            <v>0</v>
          </cell>
          <cell r="HQ41">
            <v>0</v>
          </cell>
          <cell r="HR41">
            <v>0</v>
          </cell>
          <cell r="HS41">
            <v>0</v>
          </cell>
          <cell r="HT41">
            <v>0</v>
          </cell>
          <cell r="HU41">
            <v>0</v>
          </cell>
          <cell r="HV41">
            <v>0</v>
          </cell>
          <cell r="HW41">
            <v>0</v>
          </cell>
          <cell r="HX41">
            <v>0</v>
          </cell>
          <cell r="HY41">
            <v>0</v>
          </cell>
          <cell r="HZ41">
            <v>0</v>
          </cell>
          <cell r="IA41">
            <v>0</v>
          </cell>
          <cell r="IB41">
            <v>0</v>
          </cell>
          <cell r="IC41">
            <v>0</v>
          </cell>
          <cell r="ID41">
            <v>0</v>
          </cell>
          <cell r="IE41">
            <v>0</v>
          </cell>
          <cell r="IF41">
            <v>0</v>
          </cell>
          <cell r="IG41">
            <v>0</v>
          </cell>
          <cell r="IH41">
            <v>0</v>
          </cell>
          <cell r="II41">
            <v>0</v>
          </cell>
          <cell r="IJ41">
            <v>0</v>
          </cell>
          <cell r="IK41">
            <v>0</v>
          </cell>
          <cell r="IL41">
            <v>0</v>
          </cell>
          <cell r="IM41">
            <v>0</v>
          </cell>
          <cell r="IN41">
            <v>0</v>
          </cell>
          <cell r="IO41">
            <v>0</v>
          </cell>
          <cell r="IP41">
            <v>0</v>
          </cell>
          <cell r="IQ41">
            <v>0</v>
          </cell>
        </row>
        <row r="42">
          <cell r="B42">
            <v>0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  <cell r="AI42">
            <v>0</v>
          </cell>
          <cell r="AJ42">
            <v>0</v>
          </cell>
          <cell r="AK42">
            <v>0</v>
          </cell>
          <cell r="AL42">
            <v>0</v>
          </cell>
          <cell r="AM42">
            <v>0</v>
          </cell>
          <cell r="AN42">
            <v>0</v>
          </cell>
          <cell r="AO42">
            <v>0</v>
          </cell>
          <cell r="AP42">
            <v>0</v>
          </cell>
          <cell r="AQ42">
            <v>0</v>
          </cell>
          <cell r="AR42">
            <v>0</v>
          </cell>
          <cell r="AS42">
            <v>0</v>
          </cell>
          <cell r="AT42">
            <v>0</v>
          </cell>
          <cell r="AU42">
            <v>0</v>
          </cell>
          <cell r="AV42">
            <v>0</v>
          </cell>
          <cell r="AW42">
            <v>0</v>
          </cell>
          <cell r="AX42">
            <v>0</v>
          </cell>
          <cell r="AY42">
            <v>0</v>
          </cell>
          <cell r="AZ42">
            <v>0</v>
          </cell>
          <cell r="BA42">
            <v>0</v>
          </cell>
          <cell r="BB42">
            <v>0</v>
          </cell>
          <cell r="BC42">
            <v>0</v>
          </cell>
          <cell r="BD42">
            <v>0</v>
          </cell>
          <cell r="BE42">
            <v>0</v>
          </cell>
          <cell r="BF42">
            <v>0</v>
          </cell>
          <cell r="BG42">
            <v>0</v>
          </cell>
          <cell r="BH42">
            <v>0</v>
          </cell>
          <cell r="BI42">
            <v>0</v>
          </cell>
          <cell r="BJ42">
            <v>0</v>
          </cell>
          <cell r="BK42">
            <v>0</v>
          </cell>
          <cell r="BL42">
            <v>0</v>
          </cell>
          <cell r="BM42">
            <v>0</v>
          </cell>
          <cell r="BN42">
            <v>0</v>
          </cell>
          <cell r="BO42">
            <v>0</v>
          </cell>
          <cell r="BP42">
            <v>0</v>
          </cell>
          <cell r="BQ42">
            <v>0</v>
          </cell>
          <cell r="BR42">
            <v>0</v>
          </cell>
          <cell r="BS42">
            <v>0</v>
          </cell>
          <cell r="BT42">
            <v>0</v>
          </cell>
          <cell r="BU42">
            <v>0</v>
          </cell>
          <cell r="BV42">
            <v>0</v>
          </cell>
          <cell r="BW42">
            <v>0</v>
          </cell>
          <cell r="BX42">
            <v>0</v>
          </cell>
          <cell r="BY42">
            <v>0</v>
          </cell>
          <cell r="BZ42">
            <v>0</v>
          </cell>
          <cell r="CA42">
            <v>0</v>
          </cell>
          <cell r="CB42">
            <v>0</v>
          </cell>
          <cell r="CC42">
            <v>0</v>
          </cell>
          <cell r="CD42">
            <v>0</v>
          </cell>
          <cell r="CE42">
            <v>0</v>
          </cell>
          <cell r="CF42">
            <v>0</v>
          </cell>
          <cell r="CG42">
            <v>0</v>
          </cell>
          <cell r="CH42">
            <v>0</v>
          </cell>
          <cell r="CI42">
            <v>0</v>
          </cell>
          <cell r="CJ42">
            <v>0</v>
          </cell>
          <cell r="CK42">
            <v>0</v>
          </cell>
          <cell r="CL42">
            <v>0</v>
          </cell>
          <cell r="CM42">
            <v>0</v>
          </cell>
          <cell r="CN42">
            <v>0</v>
          </cell>
          <cell r="CO42">
            <v>0</v>
          </cell>
          <cell r="CP42">
            <v>0</v>
          </cell>
          <cell r="CQ42">
            <v>0</v>
          </cell>
          <cell r="CR42">
            <v>0</v>
          </cell>
          <cell r="CS42">
            <v>0</v>
          </cell>
          <cell r="CT42">
            <v>0</v>
          </cell>
          <cell r="CU42">
            <v>0</v>
          </cell>
          <cell r="CV42">
            <v>0</v>
          </cell>
          <cell r="CW42">
            <v>0</v>
          </cell>
          <cell r="CX42">
            <v>0</v>
          </cell>
          <cell r="CY42">
            <v>0</v>
          </cell>
          <cell r="CZ42">
            <v>0</v>
          </cell>
          <cell r="DA42">
            <v>0</v>
          </cell>
          <cell r="DB42">
            <v>0</v>
          </cell>
          <cell r="DC42">
            <v>0</v>
          </cell>
          <cell r="DD42">
            <v>0</v>
          </cell>
          <cell r="DE42">
            <v>0</v>
          </cell>
          <cell r="DF42">
            <v>0</v>
          </cell>
          <cell r="DG42">
            <v>0</v>
          </cell>
          <cell r="DH42">
            <v>0</v>
          </cell>
          <cell r="DI42">
            <v>0</v>
          </cell>
          <cell r="DJ42">
            <v>0</v>
          </cell>
          <cell r="DK42">
            <v>0</v>
          </cell>
          <cell r="DL42">
            <v>0</v>
          </cell>
          <cell r="DM42">
            <v>0</v>
          </cell>
          <cell r="DN42">
            <v>0</v>
          </cell>
          <cell r="DO42">
            <v>0</v>
          </cell>
          <cell r="DP42">
            <v>0</v>
          </cell>
          <cell r="DQ42">
            <v>0</v>
          </cell>
          <cell r="DR42">
            <v>0</v>
          </cell>
          <cell r="DS42">
            <v>0</v>
          </cell>
          <cell r="DT42">
            <v>0</v>
          </cell>
          <cell r="DU42">
            <v>0</v>
          </cell>
          <cell r="DV42">
            <v>0</v>
          </cell>
          <cell r="DW42">
            <v>0</v>
          </cell>
          <cell r="DX42">
            <v>0</v>
          </cell>
          <cell r="DY42">
            <v>0</v>
          </cell>
          <cell r="DZ42">
            <v>0</v>
          </cell>
          <cell r="EA42">
            <v>0</v>
          </cell>
          <cell r="EB42">
            <v>0</v>
          </cell>
          <cell r="EC42">
            <v>0</v>
          </cell>
          <cell r="ED42">
            <v>0</v>
          </cell>
          <cell r="EE42">
            <v>0</v>
          </cell>
          <cell r="EF42">
            <v>0</v>
          </cell>
          <cell r="EG42">
            <v>0</v>
          </cell>
          <cell r="EH42">
            <v>0</v>
          </cell>
          <cell r="EI42">
            <v>0</v>
          </cell>
          <cell r="EJ42">
            <v>0</v>
          </cell>
          <cell r="EK42">
            <v>0</v>
          </cell>
          <cell r="EL42">
            <v>0</v>
          </cell>
          <cell r="EM42">
            <v>0</v>
          </cell>
          <cell r="EN42">
            <v>0</v>
          </cell>
          <cell r="EO42">
            <v>0</v>
          </cell>
          <cell r="EP42">
            <v>0</v>
          </cell>
          <cell r="EQ42">
            <v>0</v>
          </cell>
          <cell r="ER42">
            <v>0</v>
          </cell>
          <cell r="ES42">
            <v>0</v>
          </cell>
          <cell r="ET42">
            <v>0</v>
          </cell>
          <cell r="EU42">
            <v>0</v>
          </cell>
          <cell r="EV42">
            <v>0</v>
          </cell>
          <cell r="EW42">
            <v>0</v>
          </cell>
          <cell r="EX42">
            <v>0</v>
          </cell>
          <cell r="EY42">
            <v>0</v>
          </cell>
          <cell r="EZ42">
            <v>0</v>
          </cell>
          <cell r="FA42">
            <v>0</v>
          </cell>
          <cell r="FB42">
            <v>0</v>
          </cell>
          <cell r="FC42">
            <v>0</v>
          </cell>
          <cell r="FD42">
            <v>0</v>
          </cell>
          <cell r="FE42">
            <v>0</v>
          </cell>
          <cell r="FF42">
            <v>0</v>
          </cell>
          <cell r="FG42">
            <v>0</v>
          </cell>
          <cell r="FH42">
            <v>0</v>
          </cell>
          <cell r="FI42">
            <v>0</v>
          </cell>
          <cell r="FJ42">
            <v>0</v>
          </cell>
          <cell r="FK42">
            <v>0</v>
          </cell>
          <cell r="FL42">
            <v>0</v>
          </cell>
          <cell r="FM42">
            <v>0</v>
          </cell>
          <cell r="FN42">
            <v>0</v>
          </cell>
          <cell r="FO42">
            <v>0</v>
          </cell>
          <cell r="FP42">
            <v>0</v>
          </cell>
          <cell r="FQ42">
            <v>0</v>
          </cell>
          <cell r="FR42">
            <v>0</v>
          </cell>
          <cell r="FS42">
            <v>0</v>
          </cell>
          <cell r="FT42">
            <v>0</v>
          </cell>
          <cell r="FU42">
            <v>0</v>
          </cell>
          <cell r="FV42">
            <v>0</v>
          </cell>
          <cell r="FW42">
            <v>0</v>
          </cell>
          <cell r="FX42">
            <v>0</v>
          </cell>
          <cell r="FY42">
            <v>0</v>
          </cell>
          <cell r="FZ42">
            <v>0</v>
          </cell>
          <cell r="GA42">
            <v>0</v>
          </cell>
          <cell r="GB42">
            <v>0</v>
          </cell>
          <cell r="GC42">
            <v>0</v>
          </cell>
          <cell r="GD42">
            <v>0</v>
          </cell>
          <cell r="GE42">
            <v>0</v>
          </cell>
          <cell r="GF42">
            <v>0</v>
          </cell>
          <cell r="GG42">
            <v>0</v>
          </cell>
          <cell r="GH42">
            <v>0</v>
          </cell>
          <cell r="GI42">
            <v>0</v>
          </cell>
          <cell r="GJ42">
            <v>0</v>
          </cell>
          <cell r="GK42">
            <v>0</v>
          </cell>
          <cell r="GL42">
            <v>0</v>
          </cell>
          <cell r="GM42">
            <v>0</v>
          </cell>
          <cell r="GN42">
            <v>0</v>
          </cell>
          <cell r="GO42">
            <v>0</v>
          </cell>
          <cell r="GP42">
            <v>0</v>
          </cell>
          <cell r="GQ42">
            <v>0</v>
          </cell>
          <cell r="GR42">
            <v>0</v>
          </cell>
          <cell r="GS42">
            <v>0</v>
          </cell>
          <cell r="GT42">
            <v>0</v>
          </cell>
          <cell r="GU42">
            <v>0</v>
          </cell>
          <cell r="GV42">
            <v>0</v>
          </cell>
          <cell r="GW42">
            <v>0</v>
          </cell>
          <cell r="GX42">
            <v>0</v>
          </cell>
          <cell r="GY42">
            <v>0</v>
          </cell>
          <cell r="GZ42">
            <v>0</v>
          </cell>
          <cell r="HA42">
            <v>0</v>
          </cell>
          <cell r="HB42">
            <v>0</v>
          </cell>
          <cell r="HC42">
            <v>0</v>
          </cell>
          <cell r="HD42">
            <v>0</v>
          </cell>
          <cell r="HE42">
            <v>0</v>
          </cell>
          <cell r="HF42">
            <v>0</v>
          </cell>
          <cell r="HG42">
            <v>0</v>
          </cell>
          <cell r="HH42">
            <v>0</v>
          </cell>
          <cell r="HI42">
            <v>0</v>
          </cell>
          <cell r="HJ42">
            <v>0</v>
          </cell>
          <cell r="HK42">
            <v>0</v>
          </cell>
          <cell r="HL42">
            <v>0</v>
          </cell>
          <cell r="HM42">
            <v>0</v>
          </cell>
          <cell r="HN42">
            <v>0</v>
          </cell>
          <cell r="HO42">
            <v>0</v>
          </cell>
          <cell r="HP42">
            <v>0</v>
          </cell>
          <cell r="HQ42">
            <v>0</v>
          </cell>
          <cell r="HR42">
            <v>0</v>
          </cell>
          <cell r="HS42">
            <v>0</v>
          </cell>
          <cell r="HT42">
            <v>0</v>
          </cell>
          <cell r="HU42">
            <v>0</v>
          </cell>
          <cell r="HV42">
            <v>0</v>
          </cell>
          <cell r="HW42">
            <v>0</v>
          </cell>
          <cell r="HX42">
            <v>0</v>
          </cell>
          <cell r="HY42">
            <v>0</v>
          </cell>
          <cell r="HZ42">
            <v>0</v>
          </cell>
          <cell r="IA42">
            <v>0</v>
          </cell>
          <cell r="IB42">
            <v>0</v>
          </cell>
          <cell r="IC42">
            <v>0</v>
          </cell>
          <cell r="ID42">
            <v>0</v>
          </cell>
          <cell r="IE42">
            <v>0</v>
          </cell>
          <cell r="IF42">
            <v>0</v>
          </cell>
          <cell r="IG42">
            <v>0</v>
          </cell>
          <cell r="IH42">
            <v>0</v>
          </cell>
          <cell r="II42">
            <v>0</v>
          </cell>
          <cell r="IJ42">
            <v>0</v>
          </cell>
          <cell r="IK42">
            <v>0</v>
          </cell>
          <cell r="IL42">
            <v>0</v>
          </cell>
          <cell r="IM42">
            <v>0</v>
          </cell>
          <cell r="IN42">
            <v>0</v>
          </cell>
          <cell r="IO42">
            <v>0</v>
          </cell>
          <cell r="IP42">
            <v>0</v>
          </cell>
          <cell r="IQ42">
            <v>0</v>
          </cell>
        </row>
        <row r="43">
          <cell r="B43">
            <v>0</v>
          </cell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0</v>
          </cell>
          <cell r="AJ43">
            <v>0</v>
          </cell>
          <cell r="AK43">
            <v>0</v>
          </cell>
          <cell r="AL43">
            <v>0</v>
          </cell>
          <cell r="AM43">
            <v>0</v>
          </cell>
          <cell r="AN43">
            <v>0</v>
          </cell>
          <cell r="AO43">
            <v>0</v>
          </cell>
          <cell r="AP43">
            <v>0</v>
          </cell>
          <cell r="AQ43">
            <v>0</v>
          </cell>
          <cell r="AR43">
            <v>0</v>
          </cell>
          <cell r="AS43">
            <v>0</v>
          </cell>
          <cell r="AT43">
            <v>0</v>
          </cell>
          <cell r="AU43">
            <v>0</v>
          </cell>
          <cell r="AV43">
            <v>0</v>
          </cell>
          <cell r="AW43">
            <v>0</v>
          </cell>
          <cell r="AX43">
            <v>0</v>
          </cell>
          <cell r="AY43">
            <v>0</v>
          </cell>
          <cell r="AZ43">
            <v>0</v>
          </cell>
          <cell r="BA43">
            <v>0</v>
          </cell>
          <cell r="BB43">
            <v>0</v>
          </cell>
          <cell r="BC43">
            <v>0</v>
          </cell>
          <cell r="BD43">
            <v>0</v>
          </cell>
          <cell r="BE43">
            <v>0</v>
          </cell>
          <cell r="BF43">
            <v>0</v>
          </cell>
          <cell r="BG43">
            <v>0</v>
          </cell>
          <cell r="BH43">
            <v>0</v>
          </cell>
          <cell r="BI43">
            <v>0</v>
          </cell>
          <cell r="BJ43">
            <v>0</v>
          </cell>
          <cell r="BK43">
            <v>0</v>
          </cell>
          <cell r="BL43">
            <v>0</v>
          </cell>
          <cell r="BM43">
            <v>0</v>
          </cell>
          <cell r="BN43">
            <v>0</v>
          </cell>
          <cell r="BO43">
            <v>0</v>
          </cell>
          <cell r="BP43">
            <v>0</v>
          </cell>
          <cell r="BQ43">
            <v>0</v>
          </cell>
          <cell r="BR43">
            <v>0</v>
          </cell>
          <cell r="BS43">
            <v>0</v>
          </cell>
          <cell r="BT43">
            <v>0</v>
          </cell>
          <cell r="BU43">
            <v>0</v>
          </cell>
          <cell r="BV43">
            <v>0</v>
          </cell>
          <cell r="BW43">
            <v>0</v>
          </cell>
          <cell r="BX43">
            <v>0</v>
          </cell>
          <cell r="BY43">
            <v>0</v>
          </cell>
          <cell r="BZ43">
            <v>0</v>
          </cell>
          <cell r="CA43">
            <v>0</v>
          </cell>
          <cell r="CB43">
            <v>0</v>
          </cell>
          <cell r="CC43">
            <v>0</v>
          </cell>
          <cell r="CD43">
            <v>0</v>
          </cell>
          <cell r="CE43">
            <v>0</v>
          </cell>
          <cell r="CF43">
            <v>0</v>
          </cell>
          <cell r="CG43">
            <v>0</v>
          </cell>
          <cell r="CH43">
            <v>0</v>
          </cell>
          <cell r="CI43">
            <v>0</v>
          </cell>
          <cell r="CJ43">
            <v>0</v>
          </cell>
          <cell r="CK43">
            <v>0</v>
          </cell>
          <cell r="CL43">
            <v>0</v>
          </cell>
          <cell r="CM43">
            <v>0</v>
          </cell>
          <cell r="CN43">
            <v>0</v>
          </cell>
          <cell r="CO43">
            <v>0</v>
          </cell>
          <cell r="CP43">
            <v>0</v>
          </cell>
          <cell r="CQ43">
            <v>0</v>
          </cell>
          <cell r="CR43">
            <v>0</v>
          </cell>
          <cell r="CS43">
            <v>0</v>
          </cell>
          <cell r="CT43">
            <v>0</v>
          </cell>
          <cell r="CU43">
            <v>0</v>
          </cell>
          <cell r="CV43">
            <v>0</v>
          </cell>
          <cell r="CW43">
            <v>0</v>
          </cell>
          <cell r="CX43">
            <v>0</v>
          </cell>
          <cell r="CY43">
            <v>0</v>
          </cell>
          <cell r="CZ43">
            <v>0</v>
          </cell>
          <cell r="DA43">
            <v>0</v>
          </cell>
          <cell r="DB43">
            <v>0</v>
          </cell>
          <cell r="DC43">
            <v>0</v>
          </cell>
          <cell r="DD43">
            <v>0</v>
          </cell>
          <cell r="DE43">
            <v>0</v>
          </cell>
          <cell r="DF43">
            <v>0</v>
          </cell>
          <cell r="DG43">
            <v>0</v>
          </cell>
          <cell r="DH43">
            <v>0</v>
          </cell>
          <cell r="DI43">
            <v>0</v>
          </cell>
          <cell r="DJ43">
            <v>0</v>
          </cell>
          <cell r="DK43">
            <v>0</v>
          </cell>
          <cell r="DL43">
            <v>0</v>
          </cell>
          <cell r="DM43">
            <v>0</v>
          </cell>
          <cell r="DN43">
            <v>0</v>
          </cell>
          <cell r="DO43">
            <v>0</v>
          </cell>
          <cell r="DP43">
            <v>0</v>
          </cell>
          <cell r="DQ43">
            <v>0</v>
          </cell>
          <cell r="DR43">
            <v>0</v>
          </cell>
          <cell r="DS43">
            <v>0</v>
          </cell>
          <cell r="DT43">
            <v>0</v>
          </cell>
          <cell r="DU43">
            <v>0</v>
          </cell>
          <cell r="DV43">
            <v>0</v>
          </cell>
          <cell r="DW43">
            <v>0</v>
          </cell>
          <cell r="DX43">
            <v>0</v>
          </cell>
          <cell r="DY43">
            <v>0</v>
          </cell>
          <cell r="DZ43">
            <v>0</v>
          </cell>
          <cell r="EA43">
            <v>0</v>
          </cell>
          <cell r="EB43">
            <v>0</v>
          </cell>
          <cell r="EC43">
            <v>0</v>
          </cell>
          <cell r="ED43">
            <v>0</v>
          </cell>
          <cell r="EE43">
            <v>0</v>
          </cell>
          <cell r="EF43">
            <v>0</v>
          </cell>
          <cell r="EG43">
            <v>0</v>
          </cell>
          <cell r="EH43">
            <v>0</v>
          </cell>
          <cell r="EI43">
            <v>0</v>
          </cell>
          <cell r="EJ43">
            <v>0</v>
          </cell>
          <cell r="EK43">
            <v>0</v>
          </cell>
          <cell r="EL43">
            <v>0</v>
          </cell>
          <cell r="EM43">
            <v>0</v>
          </cell>
          <cell r="EN43">
            <v>0</v>
          </cell>
          <cell r="EO43">
            <v>0</v>
          </cell>
          <cell r="EP43">
            <v>0</v>
          </cell>
          <cell r="EQ43">
            <v>0</v>
          </cell>
          <cell r="ER43">
            <v>0</v>
          </cell>
          <cell r="ES43">
            <v>0</v>
          </cell>
          <cell r="ET43">
            <v>0</v>
          </cell>
          <cell r="EU43">
            <v>0</v>
          </cell>
          <cell r="EV43">
            <v>0</v>
          </cell>
          <cell r="EW43">
            <v>0</v>
          </cell>
          <cell r="EX43">
            <v>0</v>
          </cell>
          <cell r="EY43">
            <v>0</v>
          </cell>
          <cell r="EZ43">
            <v>0</v>
          </cell>
          <cell r="FA43">
            <v>0</v>
          </cell>
          <cell r="FB43">
            <v>0</v>
          </cell>
          <cell r="FC43">
            <v>0</v>
          </cell>
          <cell r="FD43">
            <v>0</v>
          </cell>
          <cell r="FE43">
            <v>0</v>
          </cell>
          <cell r="FF43">
            <v>0</v>
          </cell>
          <cell r="FG43">
            <v>0</v>
          </cell>
          <cell r="FH43">
            <v>0</v>
          </cell>
          <cell r="FI43">
            <v>0</v>
          </cell>
          <cell r="FJ43">
            <v>0</v>
          </cell>
          <cell r="FK43">
            <v>0</v>
          </cell>
          <cell r="FL43">
            <v>0</v>
          </cell>
          <cell r="FM43">
            <v>0</v>
          </cell>
          <cell r="FN43">
            <v>0</v>
          </cell>
          <cell r="FO43">
            <v>0</v>
          </cell>
          <cell r="FP43">
            <v>0</v>
          </cell>
          <cell r="FQ43">
            <v>0</v>
          </cell>
          <cell r="FR43">
            <v>0</v>
          </cell>
          <cell r="FS43">
            <v>0</v>
          </cell>
          <cell r="FT43">
            <v>0</v>
          </cell>
          <cell r="FU43">
            <v>0</v>
          </cell>
          <cell r="FV43">
            <v>0</v>
          </cell>
          <cell r="FW43">
            <v>0</v>
          </cell>
          <cell r="FX43">
            <v>0</v>
          </cell>
          <cell r="FY43">
            <v>0</v>
          </cell>
          <cell r="FZ43">
            <v>0</v>
          </cell>
          <cell r="GA43">
            <v>0</v>
          </cell>
          <cell r="GB43">
            <v>0</v>
          </cell>
          <cell r="GC43">
            <v>0</v>
          </cell>
          <cell r="GD43">
            <v>0</v>
          </cell>
          <cell r="GE43">
            <v>0</v>
          </cell>
          <cell r="GF43">
            <v>0</v>
          </cell>
          <cell r="GG43">
            <v>0</v>
          </cell>
          <cell r="GH43">
            <v>0</v>
          </cell>
          <cell r="GI43">
            <v>0</v>
          </cell>
          <cell r="GJ43">
            <v>0</v>
          </cell>
          <cell r="GK43">
            <v>0</v>
          </cell>
          <cell r="GL43">
            <v>0</v>
          </cell>
          <cell r="GM43">
            <v>0</v>
          </cell>
          <cell r="GN43">
            <v>0</v>
          </cell>
          <cell r="GO43">
            <v>0</v>
          </cell>
          <cell r="GP43">
            <v>0</v>
          </cell>
          <cell r="GQ43">
            <v>0</v>
          </cell>
          <cell r="GR43">
            <v>0</v>
          </cell>
          <cell r="GS43">
            <v>0</v>
          </cell>
          <cell r="GT43">
            <v>0</v>
          </cell>
          <cell r="GU43">
            <v>0</v>
          </cell>
          <cell r="GV43">
            <v>0</v>
          </cell>
          <cell r="GW43">
            <v>0</v>
          </cell>
          <cell r="GX43">
            <v>0</v>
          </cell>
          <cell r="GY43">
            <v>0</v>
          </cell>
          <cell r="GZ43">
            <v>0</v>
          </cell>
          <cell r="HA43">
            <v>0</v>
          </cell>
          <cell r="HB43">
            <v>0</v>
          </cell>
          <cell r="HC43">
            <v>0</v>
          </cell>
          <cell r="HD43">
            <v>0</v>
          </cell>
          <cell r="HE43">
            <v>0</v>
          </cell>
          <cell r="HF43">
            <v>0</v>
          </cell>
          <cell r="HG43">
            <v>0</v>
          </cell>
          <cell r="HH43">
            <v>0</v>
          </cell>
          <cell r="HI43">
            <v>0</v>
          </cell>
          <cell r="HJ43">
            <v>0</v>
          </cell>
          <cell r="HK43">
            <v>0</v>
          </cell>
          <cell r="HL43">
            <v>0</v>
          </cell>
          <cell r="HM43">
            <v>0</v>
          </cell>
          <cell r="HN43">
            <v>0</v>
          </cell>
          <cell r="HO43">
            <v>0</v>
          </cell>
          <cell r="HP43">
            <v>0</v>
          </cell>
          <cell r="HQ43">
            <v>0</v>
          </cell>
          <cell r="HR43">
            <v>0</v>
          </cell>
          <cell r="HS43">
            <v>0</v>
          </cell>
          <cell r="HT43">
            <v>0</v>
          </cell>
          <cell r="HU43">
            <v>0</v>
          </cell>
          <cell r="HV43">
            <v>0</v>
          </cell>
          <cell r="HW43">
            <v>0</v>
          </cell>
          <cell r="HX43">
            <v>0</v>
          </cell>
          <cell r="HY43">
            <v>0</v>
          </cell>
          <cell r="HZ43">
            <v>0</v>
          </cell>
          <cell r="IA43">
            <v>0</v>
          </cell>
          <cell r="IB43">
            <v>0</v>
          </cell>
          <cell r="IC43">
            <v>0</v>
          </cell>
          <cell r="ID43">
            <v>0</v>
          </cell>
          <cell r="IE43">
            <v>0</v>
          </cell>
          <cell r="IF43">
            <v>0</v>
          </cell>
          <cell r="IG43">
            <v>0</v>
          </cell>
          <cell r="IH43">
            <v>0</v>
          </cell>
          <cell r="II43">
            <v>0</v>
          </cell>
          <cell r="IJ43">
            <v>0</v>
          </cell>
          <cell r="IK43">
            <v>0</v>
          </cell>
          <cell r="IL43">
            <v>0</v>
          </cell>
          <cell r="IM43">
            <v>0</v>
          </cell>
          <cell r="IN43">
            <v>0</v>
          </cell>
          <cell r="IO43">
            <v>0</v>
          </cell>
          <cell r="IP43">
            <v>0</v>
          </cell>
          <cell r="IQ43">
            <v>0</v>
          </cell>
        </row>
        <row r="44">
          <cell r="B44">
            <v>0</v>
          </cell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0</v>
          </cell>
          <cell r="AJ44">
            <v>0</v>
          </cell>
          <cell r="AK44">
            <v>0</v>
          </cell>
          <cell r="AL44">
            <v>0</v>
          </cell>
          <cell r="AM44">
            <v>0</v>
          </cell>
          <cell r="AN44">
            <v>0</v>
          </cell>
          <cell r="AO44">
            <v>0</v>
          </cell>
          <cell r="AP44">
            <v>0</v>
          </cell>
          <cell r="AQ44">
            <v>0</v>
          </cell>
          <cell r="AR44">
            <v>0</v>
          </cell>
          <cell r="AS44">
            <v>0</v>
          </cell>
          <cell r="AT44">
            <v>0</v>
          </cell>
          <cell r="AU44">
            <v>0</v>
          </cell>
          <cell r="AV44">
            <v>0</v>
          </cell>
          <cell r="AW44">
            <v>0</v>
          </cell>
          <cell r="AX44">
            <v>0</v>
          </cell>
          <cell r="AY44">
            <v>0</v>
          </cell>
          <cell r="AZ44">
            <v>0</v>
          </cell>
          <cell r="BA44">
            <v>0</v>
          </cell>
          <cell r="BB44">
            <v>0</v>
          </cell>
          <cell r="BC44">
            <v>0</v>
          </cell>
          <cell r="BD44">
            <v>0</v>
          </cell>
          <cell r="BE44">
            <v>0</v>
          </cell>
          <cell r="BF44">
            <v>0</v>
          </cell>
          <cell r="BG44">
            <v>0</v>
          </cell>
          <cell r="BH44">
            <v>0</v>
          </cell>
          <cell r="BI44">
            <v>0</v>
          </cell>
          <cell r="BJ44">
            <v>0</v>
          </cell>
          <cell r="BK44">
            <v>0</v>
          </cell>
          <cell r="BL44">
            <v>0</v>
          </cell>
          <cell r="BM44">
            <v>0</v>
          </cell>
          <cell r="BN44">
            <v>0</v>
          </cell>
          <cell r="BO44">
            <v>0</v>
          </cell>
          <cell r="BP44">
            <v>0</v>
          </cell>
          <cell r="BQ44">
            <v>0</v>
          </cell>
          <cell r="BR44">
            <v>0</v>
          </cell>
          <cell r="BS44">
            <v>0</v>
          </cell>
          <cell r="BT44">
            <v>0</v>
          </cell>
          <cell r="BU44">
            <v>0</v>
          </cell>
          <cell r="BV44">
            <v>0</v>
          </cell>
          <cell r="BW44">
            <v>0</v>
          </cell>
          <cell r="BX44">
            <v>0</v>
          </cell>
          <cell r="BY44">
            <v>0</v>
          </cell>
          <cell r="BZ44">
            <v>0</v>
          </cell>
          <cell r="CA44">
            <v>0</v>
          </cell>
          <cell r="CB44">
            <v>0</v>
          </cell>
          <cell r="CC44">
            <v>0</v>
          </cell>
          <cell r="CD44">
            <v>0</v>
          </cell>
          <cell r="CE44">
            <v>0</v>
          </cell>
          <cell r="CF44">
            <v>0</v>
          </cell>
          <cell r="CG44">
            <v>0</v>
          </cell>
          <cell r="CH44">
            <v>0</v>
          </cell>
          <cell r="CI44">
            <v>0</v>
          </cell>
          <cell r="CJ44">
            <v>0</v>
          </cell>
          <cell r="CK44">
            <v>0</v>
          </cell>
          <cell r="CL44">
            <v>0</v>
          </cell>
          <cell r="CM44">
            <v>0</v>
          </cell>
          <cell r="CN44">
            <v>0</v>
          </cell>
          <cell r="CO44">
            <v>0</v>
          </cell>
          <cell r="CP44">
            <v>0</v>
          </cell>
          <cell r="CQ44">
            <v>0</v>
          </cell>
          <cell r="CR44">
            <v>0</v>
          </cell>
          <cell r="CS44">
            <v>0</v>
          </cell>
          <cell r="CT44">
            <v>0</v>
          </cell>
          <cell r="CU44">
            <v>0</v>
          </cell>
          <cell r="CV44">
            <v>0</v>
          </cell>
          <cell r="CW44">
            <v>0</v>
          </cell>
          <cell r="CX44">
            <v>0</v>
          </cell>
          <cell r="CY44">
            <v>0</v>
          </cell>
          <cell r="CZ44">
            <v>0</v>
          </cell>
          <cell r="DA44">
            <v>0</v>
          </cell>
          <cell r="DB44">
            <v>0</v>
          </cell>
          <cell r="DC44">
            <v>0</v>
          </cell>
          <cell r="DD44">
            <v>0</v>
          </cell>
          <cell r="DE44">
            <v>0</v>
          </cell>
          <cell r="DF44">
            <v>0</v>
          </cell>
          <cell r="DG44">
            <v>0</v>
          </cell>
          <cell r="DH44">
            <v>0</v>
          </cell>
          <cell r="DI44">
            <v>0</v>
          </cell>
          <cell r="DJ44">
            <v>0</v>
          </cell>
          <cell r="DK44">
            <v>0</v>
          </cell>
          <cell r="DL44">
            <v>0</v>
          </cell>
          <cell r="DM44">
            <v>0</v>
          </cell>
          <cell r="DN44">
            <v>0</v>
          </cell>
          <cell r="DO44">
            <v>0</v>
          </cell>
          <cell r="DP44">
            <v>0</v>
          </cell>
          <cell r="DQ44">
            <v>0</v>
          </cell>
          <cell r="DR44">
            <v>0</v>
          </cell>
          <cell r="DS44">
            <v>0</v>
          </cell>
          <cell r="DT44">
            <v>0</v>
          </cell>
          <cell r="DU44">
            <v>0</v>
          </cell>
          <cell r="DV44">
            <v>0</v>
          </cell>
          <cell r="DW44">
            <v>0</v>
          </cell>
          <cell r="DX44">
            <v>0</v>
          </cell>
          <cell r="DY44">
            <v>0</v>
          </cell>
          <cell r="DZ44">
            <v>0</v>
          </cell>
          <cell r="EA44">
            <v>0</v>
          </cell>
          <cell r="EB44">
            <v>0</v>
          </cell>
          <cell r="EC44">
            <v>0</v>
          </cell>
          <cell r="ED44">
            <v>0</v>
          </cell>
          <cell r="EE44">
            <v>0</v>
          </cell>
          <cell r="EF44">
            <v>0</v>
          </cell>
          <cell r="EG44">
            <v>0</v>
          </cell>
          <cell r="EH44">
            <v>0</v>
          </cell>
          <cell r="EI44">
            <v>0</v>
          </cell>
          <cell r="EJ44">
            <v>0</v>
          </cell>
          <cell r="EK44">
            <v>0</v>
          </cell>
          <cell r="EL44">
            <v>0</v>
          </cell>
          <cell r="EM44">
            <v>0</v>
          </cell>
          <cell r="EN44">
            <v>0</v>
          </cell>
          <cell r="EO44">
            <v>0</v>
          </cell>
          <cell r="EP44">
            <v>0</v>
          </cell>
          <cell r="EQ44">
            <v>0</v>
          </cell>
          <cell r="ER44">
            <v>0</v>
          </cell>
          <cell r="ES44">
            <v>0</v>
          </cell>
          <cell r="ET44">
            <v>0</v>
          </cell>
          <cell r="EU44">
            <v>0</v>
          </cell>
          <cell r="EV44">
            <v>0</v>
          </cell>
          <cell r="EW44">
            <v>0</v>
          </cell>
          <cell r="EX44">
            <v>0</v>
          </cell>
          <cell r="EY44">
            <v>0</v>
          </cell>
          <cell r="EZ44">
            <v>0</v>
          </cell>
          <cell r="FA44">
            <v>0</v>
          </cell>
          <cell r="FB44">
            <v>0</v>
          </cell>
          <cell r="FC44">
            <v>0</v>
          </cell>
          <cell r="FD44">
            <v>0</v>
          </cell>
          <cell r="FE44">
            <v>0</v>
          </cell>
          <cell r="FF44">
            <v>0</v>
          </cell>
          <cell r="FG44">
            <v>0</v>
          </cell>
          <cell r="FH44">
            <v>0</v>
          </cell>
          <cell r="FI44">
            <v>0</v>
          </cell>
          <cell r="FJ44">
            <v>0</v>
          </cell>
          <cell r="FK44">
            <v>0</v>
          </cell>
          <cell r="FL44">
            <v>0</v>
          </cell>
          <cell r="FM44">
            <v>0</v>
          </cell>
          <cell r="FN44">
            <v>0</v>
          </cell>
          <cell r="FO44">
            <v>0</v>
          </cell>
          <cell r="FP44">
            <v>0</v>
          </cell>
          <cell r="FQ44">
            <v>0</v>
          </cell>
          <cell r="FR44">
            <v>0</v>
          </cell>
          <cell r="FS44">
            <v>0</v>
          </cell>
          <cell r="FT44">
            <v>0</v>
          </cell>
          <cell r="FU44">
            <v>0</v>
          </cell>
          <cell r="FV44">
            <v>0</v>
          </cell>
          <cell r="FW44">
            <v>0</v>
          </cell>
          <cell r="FX44">
            <v>0</v>
          </cell>
          <cell r="FY44">
            <v>0</v>
          </cell>
          <cell r="FZ44">
            <v>0</v>
          </cell>
          <cell r="GA44">
            <v>0</v>
          </cell>
          <cell r="GB44">
            <v>0</v>
          </cell>
          <cell r="GC44">
            <v>0</v>
          </cell>
          <cell r="GD44">
            <v>0</v>
          </cell>
          <cell r="GE44">
            <v>0</v>
          </cell>
          <cell r="GF44">
            <v>0</v>
          </cell>
          <cell r="GG44">
            <v>0</v>
          </cell>
          <cell r="GH44">
            <v>0</v>
          </cell>
          <cell r="GI44">
            <v>0</v>
          </cell>
          <cell r="GJ44">
            <v>0</v>
          </cell>
          <cell r="GK44">
            <v>0</v>
          </cell>
          <cell r="GL44">
            <v>0</v>
          </cell>
          <cell r="GM44">
            <v>0</v>
          </cell>
          <cell r="GN44">
            <v>0</v>
          </cell>
          <cell r="GO44">
            <v>0</v>
          </cell>
          <cell r="GP44">
            <v>0</v>
          </cell>
          <cell r="GQ44">
            <v>0</v>
          </cell>
          <cell r="GR44">
            <v>0</v>
          </cell>
          <cell r="GS44">
            <v>0</v>
          </cell>
          <cell r="GT44">
            <v>0</v>
          </cell>
          <cell r="GU44">
            <v>0</v>
          </cell>
          <cell r="GV44">
            <v>0</v>
          </cell>
          <cell r="GW44">
            <v>0</v>
          </cell>
          <cell r="GX44">
            <v>0</v>
          </cell>
          <cell r="GY44">
            <v>0</v>
          </cell>
          <cell r="GZ44">
            <v>0</v>
          </cell>
          <cell r="HA44">
            <v>0</v>
          </cell>
          <cell r="HB44">
            <v>0</v>
          </cell>
          <cell r="HC44">
            <v>0</v>
          </cell>
          <cell r="HD44">
            <v>0</v>
          </cell>
          <cell r="HE44">
            <v>0</v>
          </cell>
          <cell r="HF44">
            <v>0</v>
          </cell>
          <cell r="HG44">
            <v>0</v>
          </cell>
          <cell r="HH44">
            <v>0</v>
          </cell>
          <cell r="HI44">
            <v>0</v>
          </cell>
          <cell r="HJ44">
            <v>0</v>
          </cell>
          <cell r="HK44">
            <v>0</v>
          </cell>
          <cell r="HL44">
            <v>0</v>
          </cell>
          <cell r="HM44">
            <v>0</v>
          </cell>
          <cell r="HN44">
            <v>0</v>
          </cell>
          <cell r="HO44">
            <v>0</v>
          </cell>
          <cell r="HP44">
            <v>0</v>
          </cell>
          <cell r="HQ44">
            <v>0</v>
          </cell>
          <cell r="HR44">
            <v>0</v>
          </cell>
          <cell r="HS44">
            <v>0</v>
          </cell>
          <cell r="HT44">
            <v>0</v>
          </cell>
          <cell r="HU44">
            <v>0</v>
          </cell>
          <cell r="HV44">
            <v>0</v>
          </cell>
          <cell r="HW44">
            <v>0</v>
          </cell>
          <cell r="HX44">
            <v>0</v>
          </cell>
          <cell r="HY44">
            <v>0</v>
          </cell>
          <cell r="HZ44">
            <v>0</v>
          </cell>
          <cell r="IA44">
            <v>0</v>
          </cell>
          <cell r="IB44">
            <v>0</v>
          </cell>
          <cell r="IC44">
            <v>0</v>
          </cell>
          <cell r="ID44">
            <v>0</v>
          </cell>
          <cell r="IE44">
            <v>0</v>
          </cell>
          <cell r="IF44">
            <v>0</v>
          </cell>
          <cell r="IG44">
            <v>0</v>
          </cell>
          <cell r="IH44">
            <v>0</v>
          </cell>
          <cell r="II44">
            <v>0</v>
          </cell>
          <cell r="IJ44">
            <v>0</v>
          </cell>
          <cell r="IK44">
            <v>0</v>
          </cell>
          <cell r="IL44">
            <v>0</v>
          </cell>
          <cell r="IM44">
            <v>0</v>
          </cell>
          <cell r="IN44">
            <v>0</v>
          </cell>
          <cell r="IO44">
            <v>0</v>
          </cell>
          <cell r="IP44">
            <v>0</v>
          </cell>
          <cell r="IQ44">
            <v>0</v>
          </cell>
        </row>
        <row r="45">
          <cell r="B45">
            <v>0</v>
          </cell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0</v>
          </cell>
          <cell r="AJ45">
            <v>0</v>
          </cell>
          <cell r="AK45">
            <v>0</v>
          </cell>
          <cell r="AL45">
            <v>0</v>
          </cell>
          <cell r="AM45">
            <v>0</v>
          </cell>
          <cell r="AN45">
            <v>0</v>
          </cell>
          <cell r="AO45">
            <v>0</v>
          </cell>
          <cell r="AP45">
            <v>0</v>
          </cell>
          <cell r="AQ45">
            <v>0</v>
          </cell>
          <cell r="AR45">
            <v>0</v>
          </cell>
          <cell r="AS45">
            <v>0</v>
          </cell>
          <cell r="AT45">
            <v>0</v>
          </cell>
          <cell r="AU45">
            <v>0</v>
          </cell>
          <cell r="AV45">
            <v>0</v>
          </cell>
          <cell r="AW45">
            <v>0</v>
          </cell>
          <cell r="AX45">
            <v>0</v>
          </cell>
          <cell r="AY45">
            <v>0</v>
          </cell>
          <cell r="AZ45">
            <v>0</v>
          </cell>
          <cell r="BA45">
            <v>0</v>
          </cell>
          <cell r="BB45">
            <v>0</v>
          </cell>
          <cell r="BC45">
            <v>0</v>
          </cell>
          <cell r="BD45">
            <v>0</v>
          </cell>
          <cell r="BE45">
            <v>0</v>
          </cell>
          <cell r="BF45">
            <v>0</v>
          </cell>
          <cell r="BG45">
            <v>0</v>
          </cell>
          <cell r="BH45">
            <v>0</v>
          </cell>
          <cell r="BI45">
            <v>0</v>
          </cell>
          <cell r="BJ45">
            <v>0</v>
          </cell>
          <cell r="BK45">
            <v>0</v>
          </cell>
          <cell r="BL45">
            <v>0</v>
          </cell>
          <cell r="BM45">
            <v>0</v>
          </cell>
          <cell r="BN45">
            <v>0</v>
          </cell>
          <cell r="BO45">
            <v>0</v>
          </cell>
          <cell r="BP45">
            <v>0</v>
          </cell>
          <cell r="BQ45">
            <v>0</v>
          </cell>
          <cell r="BR45">
            <v>0</v>
          </cell>
          <cell r="BS45">
            <v>0</v>
          </cell>
          <cell r="BT45">
            <v>0</v>
          </cell>
          <cell r="BU45">
            <v>0</v>
          </cell>
          <cell r="BV45">
            <v>0</v>
          </cell>
          <cell r="BW45">
            <v>0</v>
          </cell>
          <cell r="BX45">
            <v>0</v>
          </cell>
          <cell r="BY45">
            <v>0</v>
          </cell>
          <cell r="BZ45">
            <v>0</v>
          </cell>
          <cell r="CA45">
            <v>0</v>
          </cell>
          <cell r="CB45">
            <v>0</v>
          </cell>
          <cell r="CC45">
            <v>0</v>
          </cell>
          <cell r="CD45">
            <v>0</v>
          </cell>
          <cell r="CE45">
            <v>0</v>
          </cell>
          <cell r="CF45">
            <v>0</v>
          </cell>
          <cell r="CG45">
            <v>0</v>
          </cell>
          <cell r="CH45">
            <v>0</v>
          </cell>
          <cell r="CI45">
            <v>0</v>
          </cell>
          <cell r="CJ45">
            <v>0</v>
          </cell>
          <cell r="CK45">
            <v>0</v>
          </cell>
          <cell r="CL45">
            <v>0</v>
          </cell>
          <cell r="CM45">
            <v>0</v>
          </cell>
          <cell r="CN45">
            <v>0</v>
          </cell>
          <cell r="CO45">
            <v>0</v>
          </cell>
          <cell r="CP45">
            <v>0</v>
          </cell>
          <cell r="CQ45">
            <v>0</v>
          </cell>
          <cell r="CR45">
            <v>0</v>
          </cell>
          <cell r="CS45">
            <v>0</v>
          </cell>
          <cell r="CT45">
            <v>0</v>
          </cell>
          <cell r="CU45">
            <v>0</v>
          </cell>
          <cell r="CV45">
            <v>0</v>
          </cell>
          <cell r="CW45">
            <v>0</v>
          </cell>
          <cell r="CX45">
            <v>0</v>
          </cell>
          <cell r="CY45">
            <v>0</v>
          </cell>
          <cell r="CZ45">
            <v>0</v>
          </cell>
          <cell r="DA45">
            <v>0</v>
          </cell>
          <cell r="DB45">
            <v>0</v>
          </cell>
          <cell r="DC45">
            <v>0</v>
          </cell>
          <cell r="DD45">
            <v>0</v>
          </cell>
          <cell r="DE45">
            <v>0</v>
          </cell>
          <cell r="DF45">
            <v>0</v>
          </cell>
          <cell r="DG45">
            <v>0</v>
          </cell>
          <cell r="DH45">
            <v>0</v>
          </cell>
          <cell r="DI45">
            <v>0</v>
          </cell>
          <cell r="DJ45">
            <v>0</v>
          </cell>
          <cell r="DK45">
            <v>0</v>
          </cell>
          <cell r="DL45">
            <v>0</v>
          </cell>
          <cell r="DM45">
            <v>0</v>
          </cell>
          <cell r="DN45">
            <v>0</v>
          </cell>
          <cell r="DO45">
            <v>0</v>
          </cell>
          <cell r="DP45">
            <v>0</v>
          </cell>
          <cell r="DQ45">
            <v>0</v>
          </cell>
          <cell r="DR45">
            <v>0</v>
          </cell>
          <cell r="DS45">
            <v>0</v>
          </cell>
          <cell r="DT45">
            <v>0</v>
          </cell>
          <cell r="DU45">
            <v>0</v>
          </cell>
          <cell r="DV45">
            <v>0</v>
          </cell>
          <cell r="DW45">
            <v>0</v>
          </cell>
          <cell r="DX45">
            <v>0</v>
          </cell>
          <cell r="DY45">
            <v>0</v>
          </cell>
          <cell r="DZ45">
            <v>0</v>
          </cell>
          <cell r="EA45">
            <v>0</v>
          </cell>
          <cell r="EB45">
            <v>0</v>
          </cell>
          <cell r="EC45">
            <v>0</v>
          </cell>
          <cell r="ED45">
            <v>0</v>
          </cell>
          <cell r="EE45">
            <v>0</v>
          </cell>
          <cell r="EF45">
            <v>0</v>
          </cell>
          <cell r="EG45">
            <v>0</v>
          </cell>
          <cell r="EH45">
            <v>0</v>
          </cell>
          <cell r="EI45">
            <v>0</v>
          </cell>
          <cell r="EJ45">
            <v>0</v>
          </cell>
          <cell r="EK45">
            <v>0</v>
          </cell>
          <cell r="EL45">
            <v>0</v>
          </cell>
          <cell r="EM45">
            <v>0</v>
          </cell>
          <cell r="EN45">
            <v>0</v>
          </cell>
          <cell r="EO45">
            <v>0</v>
          </cell>
          <cell r="EP45">
            <v>0</v>
          </cell>
          <cell r="EQ45">
            <v>0</v>
          </cell>
          <cell r="ER45">
            <v>0</v>
          </cell>
          <cell r="ES45">
            <v>0</v>
          </cell>
          <cell r="ET45">
            <v>0</v>
          </cell>
          <cell r="EU45">
            <v>0</v>
          </cell>
          <cell r="EV45">
            <v>0</v>
          </cell>
          <cell r="EW45">
            <v>0</v>
          </cell>
          <cell r="EX45">
            <v>0</v>
          </cell>
          <cell r="EY45">
            <v>0</v>
          </cell>
          <cell r="EZ45">
            <v>0</v>
          </cell>
          <cell r="FA45">
            <v>0</v>
          </cell>
          <cell r="FB45">
            <v>0</v>
          </cell>
          <cell r="FC45">
            <v>0</v>
          </cell>
          <cell r="FD45">
            <v>0</v>
          </cell>
          <cell r="FE45">
            <v>0</v>
          </cell>
          <cell r="FF45">
            <v>0</v>
          </cell>
          <cell r="FG45">
            <v>0</v>
          </cell>
          <cell r="FH45">
            <v>0</v>
          </cell>
          <cell r="FI45">
            <v>0</v>
          </cell>
          <cell r="FJ45">
            <v>0</v>
          </cell>
          <cell r="FK45">
            <v>0</v>
          </cell>
          <cell r="FL45">
            <v>0</v>
          </cell>
          <cell r="FM45">
            <v>0</v>
          </cell>
          <cell r="FN45">
            <v>0</v>
          </cell>
          <cell r="FO45">
            <v>0</v>
          </cell>
          <cell r="FP45">
            <v>0</v>
          </cell>
          <cell r="FQ45">
            <v>0</v>
          </cell>
          <cell r="FR45">
            <v>0</v>
          </cell>
          <cell r="FS45">
            <v>0</v>
          </cell>
          <cell r="FT45">
            <v>0</v>
          </cell>
          <cell r="FU45">
            <v>0</v>
          </cell>
          <cell r="FV45">
            <v>0</v>
          </cell>
          <cell r="FW45">
            <v>0</v>
          </cell>
          <cell r="FX45">
            <v>0</v>
          </cell>
          <cell r="FY45">
            <v>0</v>
          </cell>
          <cell r="FZ45">
            <v>0</v>
          </cell>
          <cell r="GA45">
            <v>0</v>
          </cell>
          <cell r="GB45">
            <v>0</v>
          </cell>
          <cell r="GC45">
            <v>0</v>
          </cell>
          <cell r="GD45">
            <v>0</v>
          </cell>
          <cell r="GE45">
            <v>0</v>
          </cell>
          <cell r="GF45">
            <v>0</v>
          </cell>
          <cell r="GG45">
            <v>0</v>
          </cell>
          <cell r="GH45">
            <v>0</v>
          </cell>
          <cell r="GI45">
            <v>0</v>
          </cell>
          <cell r="GJ45">
            <v>0</v>
          </cell>
          <cell r="GK45">
            <v>0</v>
          </cell>
          <cell r="GL45">
            <v>0</v>
          </cell>
          <cell r="GM45">
            <v>0</v>
          </cell>
          <cell r="GN45">
            <v>0</v>
          </cell>
          <cell r="GO45">
            <v>0</v>
          </cell>
          <cell r="GP45">
            <v>0</v>
          </cell>
          <cell r="GQ45">
            <v>0</v>
          </cell>
          <cell r="GR45">
            <v>0</v>
          </cell>
          <cell r="GS45">
            <v>0</v>
          </cell>
          <cell r="GT45">
            <v>0</v>
          </cell>
          <cell r="GU45">
            <v>0</v>
          </cell>
          <cell r="GV45">
            <v>0</v>
          </cell>
          <cell r="GW45">
            <v>0</v>
          </cell>
          <cell r="GX45">
            <v>0</v>
          </cell>
          <cell r="GY45">
            <v>0</v>
          </cell>
          <cell r="GZ45">
            <v>0</v>
          </cell>
          <cell r="HA45">
            <v>0</v>
          </cell>
          <cell r="HB45">
            <v>0</v>
          </cell>
          <cell r="HC45">
            <v>0</v>
          </cell>
          <cell r="HD45">
            <v>0</v>
          </cell>
          <cell r="HE45">
            <v>0</v>
          </cell>
          <cell r="HF45">
            <v>0</v>
          </cell>
          <cell r="HG45">
            <v>0</v>
          </cell>
          <cell r="HH45">
            <v>0</v>
          </cell>
          <cell r="HI45">
            <v>0</v>
          </cell>
          <cell r="HJ45">
            <v>0</v>
          </cell>
          <cell r="HK45">
            <v>0</v>
          </cell>
          <cell r="HL45">
            <v>0</v>
          </cell>
          <cell r="HM45">
            <v>0</v>
          </cell>
          <cell r="HN45">
            <v>0</v>
          </cell>
          <cell r="HO45">
            <v>0</v>
          </cell>
          <cell r="HP45">
            <v>0</v>
          </cell>
          <cell r="HQ45">
            <v>0</v>
          </cell>
          <cell r="HR45">
            <v>0</v>
          </cell>
          <cell r="HS45">
            <v>0</v>
          </cell>
          <cell r="HT45">
            <v>0</v>
          </cell>
          <cell r="HU45">
            <v>0</v>
          </cell>
          <cell r="HV45">
            <v>0</v>
          </cell>
          <cell r="HW45">
            <v>0</v>
          </cell>
          <cell r="HX45">
            <v>0</v>
          </cell>
          <cell r="HY45">
            <v>0</v>
          </cell>
          <cell r="HZ45">
            <v>0</v>
          </cell>
          <cell r="IA45">
            <v>0</v>
          </cell>
          <cell r="IB45">
            <v>0</v>
          </cell>
          <cell r="IC45">
            <v>0</v>
          </cell>
          <cell r="ID45">
            <v>0</v>
          </cell>
          <cell r="IE45">
            <v>0</v>
          </cell>
          <cell r="IF45">
            <v>0</v>
          </cell>
          <cell r="IG45">
            <v>0</v>
          </cell>
          <cell r="IH45">
            <v>0</v>
          </cell>
          <cell r="II45">
            <v>0</v>
          </cell>
          <cell r="IJ45">
            <v>0</v>
          </cell>
          <cell r="IK45">
            <v>0</v>
          </cell>
          <cell r="IL45">
            <v>0</v>
          </cell>
          <cell r="IM45">
            <v>0</v>
          </cell>
          <cell r="IN45">
            <v>0</v>
          </cell>
          <cell r="IO45">
            <v>0</v>
          </cell>
          <cell r="IP45">
            <v>0</v>
          </cell>
          <cell r="IQ45">
            <v>0</v>
          </cell>
        </row>
        <row r="46">
          <cell r="B46">
            <v>0</v>
          </cell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0</v>
          </cell>
          <cell r="AK46">
            <v>0</v>
          </cell>
          <cell r="AL46">
            <v>0</v>
          </cell>
          <cell r="AM46">
            <v>0</v>
          </cell>
          <cell r="AN46">
            <v>0</v>
          </cell>
          <cell r="AO46">
            <v>0</v>
          </cell>
          <cell r="AP46">
            <v>0</v>
          </cell>
          <cell r="AQ46">
            <v>0</v>
          </cell>
          <cell r="AR46">
            <v>0</v>
          </cell>
          <cell r="AS46">
            <v>0</v>
          </cell>
          <cell r="AT46">
            <v>0</v>
          </cell>
          <cell r="AU46">
            <v>0</v>
          </cell>
          <cell r="AV46">
            <v>0</v>
          </cell>
          <cell r="AW46">
            <v>0</v>
          </cell>
          <cell r="AX46">
            <v>0</v>
          </cell>
          <cell r="AY46">
            <v>0</v>
          </cell>
          <cell r="AZ46">
            <v>0</v>
          </cell>
          <cell r="BA46">
            <v>0</v>
          </cell>
          <cell r="BB46">
            <v>0</v>
          </cell>
          <cell r="BC46">
            <v>0</v>
          </cell>
          <cell r="BD46">
            <v>0</v>
          </cell>
          <cell r="BE46">
            <v>0</v>
          </cell>
          <cell r="BF46">
            <v>0</v>
          </cell>
          <cell r="BG46">
            <v>0</v>
          </cell>
          <cell r="BH46">
            <v>0</v>
          </cell>
          <cell r="BI46">
            <v>0</v>
          </cell>
          <cell r="BJ46">
            <v>0</v>
          </cell>
          <cell r="BK46">
            <v>0</v>
          </cell>
          <cell r="BL46">
            <v>0</v>
          </cell>
          <cell r="BM46">
            <v>0</v>
          </cell>
          <cell r="BN46">
            <v>0</v>
          </cell>
          <cell r="BO46">
            <v>0</v>
          </cell>
          <cell r="BP46">
            <v>0</v>
          </cell>
          <cell r="BQ46">
            <v>0</v>
          </cell>
          <cell r="BR46">
            <v>0</v>
          </cell>
          <cell r="BS46">
            <v>0</v>
          </cell>
          <cell r="BT46">
            <v>0</v>
          </cell>
          <cell r="BU46">
            <v>0</v>
          </cell>
          <cell r="BV46">
            <v>0</v>
          </cell>
          <cell r="BW46">
            <v>0</v>
          </cell>
          <cell r="BX46">
            <v>0</v>
          </cell>
          <cell r="BY46">
            <v>0</v>
          </cell>
          <cell r="BZ46">
            <v>0</v>
          </cell>
          <cell r="CA46">
            <v>0</v>
          </cell>
          <cell r="CB46">
            <v>0</v>
          </cell>
          <cell r="CC46">
            <v>0</v>
          </cell>
          <cell r="CD46">
            <v>0</v>
          </cell>
          <cell r="CE46">
            <v>0</v>
          </cell>
          <cell r="CF46">
            <v>0</v>
          </cell>
          <cell r="CG46">
            <v>0</v>
          </cell>
          <cell r="CH46">
            <v>0</v>
          </cell>
          <cell r="CI46">
            <v>0</v>
          </cell>
          <cell r="CJ46">
            <v>0</v>
          </cell>
          <cell r="CK46">
            <v>0</v>
          </cell>
          <cell r="CL46">
            <v>0</v>
          </cell>
          <cell r="CM46">
            <v>0</v>
          </cell>
          <cell r="CN46">
            <v>0</v>
          </cell>
          <cell r="CO46">
            <v>0</v>
          </cell>
          <cell r="CP46">
            <v>0</v>
          </cell>
          <cell r="CQ46">
            <v>0</v>
          </cell>
          <cell r="CR46">
            <v>0</v>
          </cell>
          <cell r="CS46">
            <v>0</v>
          </cell>
          <cell r="CT46">
            <v>0</v>
          </cell>
          <cell r="CU46">
            <v>0</v>
          </cell>
          <cell r="CV46">
            <v>0</v>
          </cell>
          <cell r="CW46">
            <v>0</v>
          </cell>
          <cell r="CX46">
            <v>0</v>
          </cell>
          <cell r="CY46">
            <v>0</v>
          </cell>
          <cell r="CZ46">
            <v>0</v>
          </cell>
          <cell r="DA46">
            <v>0</v>
          </cell>
          <cell r="DB46">
            <v>0</v>
          </cell>
          <cell r="DC46">
            <v>0</v>
          </cell>
          <cell r="DD46">
            <v>0</v>
          </cell>
          <cell r="DE46">
            <v>0</v>
          </cell>
          <cell r="DF46">
            <v>0</v>
          </cell>
          <cell r="DG46">
            <v>0</v>
          </cell>
          <cell r="DH46">
            <v>0</v>
          </cell>
          <cell r="DI46">
            <v>0</v>
          </cell>
          <cell r="DJ46">
            <v>0</v>
          </cell>
          <cell r="DK46">
            <v>0</v>
          </cell>
          <cell r="DL46">
            <v>0</v>
          </cell>
          <cell r="DM46">
            <v>0</v>
          </cell>
          <cell r="DN46">
            <v>0</v>
          </cell>
          <cell r="DO46">
            <v>0</v>
          </cell>
          <cell r="DP46">
            <v>0</v>
          </cell>
          <cell r="DQ46">
            <v>0</v>
          </cell>
          <cell r="DR46">
            <v>0</v>
          </cell>
          <cell r="DS46">
            <v>0</v>
          </cell>
          <cell r="DT46">
            <v>0</v>
          </cell>
          <cell r="DU46">
            <v>0</v>
          </cell>
          <cell r="DV46">
            <v>0</v>
          </cell>
          <cell r="DW46">
            <v>0</v>
          </cell>
          <cell r="DX46">
            <v>0</v>
          </cell>
          <cell r="DY46">
            <v>0</v>
          </cell>
          <cell r="DZ46">
            <v>0</v>
          </cell>
          <cell r="EA46">
            <v>0</v>
          </cell>
          <cell r="EB46">
            <v>0</v>
          </cell>
          <cell r="EC46">
            <v>0</v>
          </cell>
          <cell r="ED46">
            <v>0</v>
          </cell>
          <cell r="EE46">
            <v>0</v>
          </cell>
          <cell r="EF46">
            <v>0</v>
          </cell>
          <cell r="EG46">
            <v>0</v>
          </cell>
          <cell r="EH46">
            <v>0</v>
          </cell>
          <cell r="EI46">
            <v>0</v>
          </cell>
          <cell r="EJ46">
            <v>0</v>
          </cell>
          <cell r="EK46">
            <v>0</v>
          </cell>
          <cell r="EL46">
            <v>0</v>
          </cell>
          <cell r="EM46">
            <v>0</v>
          </cell>
          <cell r="EN46">
            <v>0</v>
          </cell>
          <cell r="EO46">
            <v>0</v>
          </cell>
          <cell r="EP46">
            <v>0</v>
          </cell>
          <cell r="EQ46">
            <v>0</v>
          </cell>
          <cell r="ER46">
            <v>0</v>
          </cell>
          <cell r="ES46">
            <v>0</v>
          </cell>
          <cell r="ET46">
            <v>0</v>
          </cell>
          <cell r="EU46">
            <v>0</v>
          </cell>
          <cell r="EV46">
            <v>0</v>
          </cell>
          <cell r="EW46">
            <v>0</v>
          </cell>
          <cell r="EX46">
            <v>0</v>
          </cell>
          <cell r="EY46">
            <v>0</v>
          </cell>
          <cell r="EZ46">
            <v>0</v>
          </cell>
          <cell r="FA46">
            <v>0</v>
          </cell>
          <cell r="FB46">
            <v>0</v>
          </cell>
          <cell r="FC46">
            <v>0</v>
          </cell>
          <cell r="FD46">
            <v>0</v>
          </cell>
          <cell r="FE46">
            <v>0</v>
          </cell>
          <cell r="FF46">
            <v>0</v>
          </cell>
          <cell r="FG46">
            <v>0</v>
          </cell>
          <cell r="FH46">
            <v>0</v>
          </cell>
          <cell r="FI46">
            <v>0</v>
          </cell>
          <cell r="FJ46">
            <v>0</v>
          </cell>
          <cell r="FK46">
            <v>0</v>
          </cell>
          <cell r="FL46">
            <v>0</v>
          </cell>
          <cell r="FM46">
            <v>0</v>
          </cell>
          <cell r="FN46">
            <v>0</v>
          </cell>
          <cell r="FO46">
            <v>0</v>
          </cell>
          <cell r="FP46">
            <v>0</v>
          </cell>
          <cell r="FQ46">
            <v>0</v>
          </cell>
          <cell r="FR46">
            <v>0</v>
          </cell>
          <cell r="FS46">
            <v>0</v>
          </cell>
          <cell r="FT46">
            <v>0</v>
          </cell>
          <cell r="FU46">
            <v>0</v>
          </cell>
          <cell r="FV46">
            <v>0</v>
          </cell>
          <cell r="FW46">
            <v>0</v>
          </cell>
          <cell r="FX46">
            <v>0</v>
          </cell>
          <cell r="FY46">
            <v>0</v>
          </cell>
          <cell r="FZ46">
            <v>0</v>
          </cell>
          <cell r="GA46">
            <v>0</v>
          </cell>
          <cell r="GB46">
            <v>0</v>
          </cell>
          <cell r="GC46">
            <v>0</v>
          </cell>
          <cell r="GD46">
            <v>0</v>
          </cell>
          <cell r="GE46">
            <v>0</v>
          </cell>
          <cell r="GF46">
            <v>0</v>
          </cell>
          <cell r="GG46">
            <v>0</v>
          </cell>
          <cell r="GH46">
            <v>0</v>
          </cell>
          <cell r="GI46">
            <v>0</v>
          </cell>
          <cell r="GJ46">
            <v>0</v>
          </cell>
          <cell r="GK46">
            <v>0</v>
          </cell>
          <cell r="GL46">
            <v>0</v>
          </cell>
          <cell r="GM46">
            <v>0</v>
          </cell>
          <cell r="GN46">
            <v>0</v>
          </cell>
          <cell r="GO46">
            <v>0</v>
          </cell>
          <cell r="GP46">
            <v>0</v>
          </cell>
          <cell r="GQ46">
            <v>0</v>
          </cell>
          <cell r="GR46">
            <v>0</v>
          </cell>
          <cell r="GS46">
            <v>0</v>
          </cell>
          <cell r="GT46">
            <v>0</v>
          </cell>
          <cell r="GU46">
            <v>0</v>
          </cell>
          <cell r="GV46">
            <v>0</v>
          </cell>
          <cell r="GW46">
            <v>0</v>
          </cell>
          <cell r="GX46">
            <v>0</v>
          </cell>
          <cell r="GY46">
            <v>0</v>
          </cell>
          <cell r="GZ46">
            <v>0</v>
          </cell>
          <cell r="HA46">
            <v>0</v>
          </cell>
          <cell r="HB46">
            <v>0</v>
          </cell>
          <cell r="HC46">
            <v>0</v>
          </cell>
          <cell r="HD46">
            <v>0</v>
          </cell>
          <cell r="HE46">
            <v>0</v>
          </cell>
          <cell r="HF46">
            <v>0</v>
          </cell>
          <cell r="HG46">
            <v>0</v>
          </cell>
          <cell r="HH46">
            <v>0</v>
          </cell>
          <cell r="HI46">
            <v>0</v>
          </cell>
          <cell r="HJ46">
            <v>0</v>
          </cell>
          <cell r="HK46">
            <v>0</v>
          </cell>
          <cell r="HL46">
            <v>0</v>
          </cell>
          <cell r="HM46">
            <v>0</v>
          </cell>
          <cell r="HN46">
            <v>0</v>
          </cell>
          <cell r="HO46">
            <v>0</v>
          </cell>
          <cell r="HP46">
            <v>0</v>
          </cell>
          <cell r="HQ46">
            <v>0</v>
          </cell>
          <cell r="HR46">
            <v>0</v>
          </cell>
          <cell r="HS46">
            <v>0</v>
          </cell>
          <cell r="HT46">
            <v>0</v>
          </cell>
          <cell r="HU46">
            <v>0</v>
          </cell>
          <cell r="HV46">
            <v>0</v>
          </cell>
          <cell r="HW46">
            <v>0</v>
          </cell>
          <cell r="HX46">
            <v>0</v>
          </cell>
          <cell r="HY46">
            <v>0</v>
          </cell>
          <cell r="HZ46">
            <v>0</v>
          </cell>
          <cell r="IA46">
            <v>0</v>
          </cell>
          <cell r="IB46">
            <v>0</v>
          </cell>
          <cell r="IC46">
            <v>0</v>
          </cell>
          <cell r="ID46">
            <v>0</v>
          </cell>
          <cell r="IE46">
            <v>0</v>
          </cell>
          <cell r="IF46">
            <v>0</v>
          </cell>
          <cell r="IG46">
            <v>0</v>
          </cell>
          <cell r="IH46">
            <v>0</v>
          </cell>
          <cell r="II46">
            <v>0</v>
          </cell>
          <cell r="IJ46">
            <v>0</v>
          </cell>
          <cell r="IK46">
            <v>0</v>
          </cell>
          <cell r="IL46">
            <v>0</v>
          </cell>
          <cell r="IM46">
            <v>0</v>
          </cell>
          <cell r="IN46">
            <v>0</v>
          </cell>
          <cell r="IO46">
            <v>0</v>
          </cell>
          <cell r="IP46">
            <v>0</v>
          </cell>
          <cell r="IQ46">
            <v>0</v>
          </cell>
        </row>
        <row r="47">
          <cell r="B47">
            <v>12457.397999999999</v>
          </cell>
          <cell r="C47">
            <v>6612.6490000000003</v>
          </cell>
          <cell r="D47">
            <v>5844.7489999999998</v>
          </cell>
          <cell r="E47">
            <v>2399.5819999999999</v>
          </cell>
          <cell r="F47">
            <v>1260.595</v>
          </cell>
          <cell r="G47">
            <v>1138.9870000000001</v>
          </cell>
          <cell r="H47">
            <v>661.18299999999999</v>
          </cell>
          <cell r="I47">
            <v>348.15499999999997</v>
          </cell>
          <cell r="J47">
            <v>313.02800000000002</v>
          </cell>
          <cell r="K47">
            <v>689.76300000000003</v>
          </cell>
          <cell r="L47">
            <v>365.13499999999999</v>
          </cell>
          <cell r="M47">
            <v>324.62900000000002</v>
          </cell>
          <cell r="N47">
            <v>1048.636</v>
          </cell>
          <cell r="O47">
            <v>547.30499999999995</v>
          </cell>
          <cell r="P47">
            <v>501.33</v>
          </cell>
          <cell r="Q47">
            <v>10057.816000000001</v>
          </cell>
          <cell r="R47">
            <v>5352.0540000000001</v>
          </cell>
          <cell r="S47">
            <v>4705.7619999999997</v>
          </cell>
          <cell r="T47">
            <v>4451.6210000000001</v>
          </cell>
          <cell r="U47">
            <v>2336.2640000000001</v>
          </cell>
          <cell r="V47">
            <v>2115.357</v>
          </cell>
          <cell r="W47">
            <v>1295.885</v>
          </cell>
          <cell r="X47">
            <v>685.49199999999996</v>
          </cell>
          <cell r="Y47">
            <v>610.39300000000003</v>
          </cell>
          <cell r="Z47">
            <v>1367.393</v>
          </cell>
          <cell r="AA47">
            <v>703.029</v>
          </cell>
          <cell r="AB47">
            <v>664.36400000000003</v>
          </cell>
          <cell r="AC47">
            <v>1788.3420000000001</v>
          </cell>
          <cell r="AD47">
            <v>947.74300000000005</v>
          </cell>
          <cell r="AE47">
            <v>840.59900000000005</v>
          </cell>
          <cell r="AF47">
            <v>5606.1949999999997</v>
          </cell>
          <cell r="AG47">
            <v>3015.79</v>
          </cell>
          <cell r="AH47">
            <v>2590.4050000000002</v>
          </cell>
          <cell r="AI47">
            <v>2249.2040000000002</v>
          </cell>
          <cell r="AJ47">
            <v>1171.5029999999999</v>
          </cell>
          <cell r="AK47">
            <v>1077.7</v>
          </cell>
          <cell r="AL47">
            <v>3356.991</v>
          </cell>
          <cell r="AM47">
            <v>1844.287</v>
          </cell>
          <cell r="AN47">
            <v>1512.7049999999999</v>
          </cell>
          <cell r="AO47">
            <v>2082.1790000000001</v>
          </cell>
          <cell r="AP47">
            <v>1070.009</v>
          </cell>
          <cell r="AQ47">
            <v>1012.17</v>
          </cell>
          <cell r="AR47">
            <v>1274.8119999999999</v>
          </cell>
          <cell r="AS47">
            <v>774.27700000000004</v>
          </cell>
          <cell r="AT47">
            <v>500.53500000000003</v>
          </cell>
          <cell r="AU47">
            <v>1007.579</v>
          </cell>
          <cell r="AV47">
            <v>570.35500000000002</v>
          </cell>
          <cell r="AW47">
            <v>437.22399999999999</v>
          </cell>
          <cell r="AX47">
            <v>11449.819</v>
          </cell>
          <cell r="AY47">
            <v>6042.2939999999999</v>
          </cell>
          <cell r="AZ47">
            <v>5407.5249999999996</v>
          </cell>
          <cell r="BA47">
            <v>19854.566999999999</v>
          </cell>
          <cell r="BB47">
            <v>9761.2119999999995</v>
          </cell>
          <cell r="BC47">
            <v>10093.355</v>
          </cell>
          <cell r="BD47">
            <v>2997.127</v>
          </cell>
          <cell r="BE47">
            <v>1495.9179999999999</v>
          </cell>
          <cell r="BF47">
            <v>1501.2090000000001</v>
          </cell>
          <cell r="BG47">
            <v>2118.3510000000001</v>
          </cell>
          <cell r="BH47">
            <v>1093.0050000000001</v>
          </cell>
          <cell r="BI47">
            <v>1025.346</v>
          </cell>
          <cell r="BJ47">
            <v>1414.5550000000001</v>
          </cell>
          <cell r="BK47">
            <v>775.51300000000003</v>
          </cell>
          <cell r="BL47">
            <v>639.04200000000003</v>
          </cell>
          <cell r="BM47">
            <v>703.79600000000005</v>
          </cell>
          <cell r="BN47">
            <v>317.49200000000002</v>
          </cell>
          <cell r="BO47">
            <v>386.303</v>
          </cell>
          <cell r="BP47">
            <v>266.339</v>
          </cell>
          <cell r="BQ47">
            <v>107.619</v>
          </cell>
          <cell r="BR47">
            <v>158.72</v>
          </cell>
          <cell r="BS47">
            <v>303.77499999999998</v>
          </cell>
          <cell r="BT47">
            <v>159.78700000000001</v>
          </cell>
          <cell r="BU47">
            <v>143.988</v>
          </cell>
          <cell r="BV47">
            <v>575.00099999999998</v>
          </cell>
          <cell r="BW47">
            <v>243.126</v>
          </cell>
          <cell r="BX47">
            <v>331.875</v>
          </cell>
          <cell r="BY47">
            <v>1242.6130000000001</v>
          </cell>
          <cell r="BZ47">
            <v>613.75</v>
          </cell>
          <cell r="CA47">
            <v>628.86300000000006</v>
          </cell>
          <cell r="CB47">
            <v>768.37400000000002</v>
          </cell>
          <cell r="CC47">
            <v>420.197</v>
          </cell>
          <cell r="CD47">
            <v>348.17700000000002</v>
          </cell>
          <cell r="CE47">
            <v>73.905000000000001</v>
          </cell>
          <cell r="CF47">
            <v>27.420999999999999</v>
          </cell>
          <cell r="CG47">
            <v>46.484000000000002</v>
          </cell>
          <cell r="CH47">
            <v>474.23899999999998</v>
          </cell>
          <cell r="CI47">
            <v>193.553</v>
          </cell>
          <cell r="CJ47">
            <v>280.68599999999998</v>
          </cell>
          <cell r="CK47">
            <v>643.74199999999996</v>
          </cell>
          <cell r="CL47">
            <v>359.51799999999997</v>
          </cell>
          <cell r="CM47">
            <v>284.22399999999999</v>
          </cell>
          <cell r="CN47">
            <v>270.32</v>
          </cell>
          <cell r="CO47">
            <v>152.37299999999999</v>
          </cell>
          <cell r="CP47">
            <v>117.94799999999999</v>
          </cell>
          <cell r="CQ47">
            <v>239.20400000000001</v>
          </cell>
          <cell r="CR47">
            <v>150.15799999999999</v>
          </cell>
          <cell r="CS47">
            <v>89.046999999999997</v>
          </cell>
          <cell r="CT47">
            <v>39.470999999999997</v>
          </cell>
          <cell r="CU47">
            <v>23.308</v>
          </cell>
          <cell r="CV47">
            <v>16.163</v>
          </cell>
          <cell r="CW47">
            <v>404.53699999999998</v>
          </cell>
          <cell r="CX47">
            <v>209.36</v>
          </cell>
          <cell r="CY47">
            <v>195.17699999999999</v>
          </cell>
          <cell r="CZ47">
            <v>11932.655000000001</v>
          </cell>
          <cell r="DA47">
            <v>6295.0659999999998</v>
          </cell>
          <cell r="DB47">
            <v>5637.5889999999999</v>
          </cell>
          <cell r="DC47">
            <v>2380.4650000000001</v>
          </cell>
          <cell r="DD47">
            <v>1248.335</v>
          </cell>
          <cell r="DE47">
            <v>1132.1300000000001</v>
          </cell>
          <cell r="DF47">
            <v>655.02300000000002</v>
          </cell>
          <cell r="DG47">
            <v>344.58300000000003</v>
          </cell>
          <cell r="DH47">
            <v>310.43900000000002</v>
          </cell>
          <cell r="DI47">
            <v>684.52200000000005</v>
          </cell>
          <cell r="DJ47">
            <v>362.03199999999998</v>
          </cell>
          <cell r="DK47">
            <v>322.49</v>
          </cell>
          <cell r="DL47">
            <v>1040.921</v>
          </cell>
          <cell r="DM47">
            <v>541.72</v>
          </cell>
          <cell r="DN47">
            <v>499.20100000000002</v>
          </cell>
          <cell r="DO47">
            <v>9552.19</v>
          </cell>
          <cell r="DP47">
            <v>5046.7309999999998</v>
          </cell>
          <cell r="DQ47">
            <v>4505.4589999999998</v>
          </cell>
          <cell r="DR47">
            <v>4382.7809999999999</v>
          </cell>
          <cell r="DS47">
            <v>2298.123</v>
          </cell>
          <cell r="DT47">
            <v>2084.6579999999999</v>
          </cell>
          <cell r="DU47">
            <v>1280.0650000000001</v>
          </cell>
          <cell r="DV47">
            <v>677.29</v>
          </cell>
          <cell r="DW47">
            <v>602.77499999999998</v>
          </cell>
          <cell r="DX47">
            <v>1348.1310000000001</v>
          </cell>
          <cell r="DY47">
            <v>693.024</v>
          </cell>
          <cell r="DZ47">
            <v>655.10699999999997</v>
          </cell>
          <cell r="EA47">
            <v>1754.585</v>
          </cell>
          <cell r="EB47">
            <v>927.80899999999997</v>
          </cell>
          <cell r="EC47">
            <v>826.77599999999995</v>
          </cell>
          <cell r="ED47">
            <v>5169.4089999999997</v>
          </cell>
          <cell r="EE47">
            <v>2748.6080000000002</v>
          </cell>
          <cell r="EF47">
            <v>2420.8009999999999</v>
          </cell>
          <cell r="EG47">
            <v>2171.277</v>
          </cell>
          <cell r="EH47">
            <v>1125.395</v>
          </cell>
          <cell r="EI47">
            <v>1045.8810000000001</v>
          </cell>
          <cell r="EJ47">
            <v>2998.1329999999998</v>
          </cell>
          <cell r="EK47">
            <v>1623.212</v>
          </cell>
          <cell r="EL47">
            <v>1374.92</v>
          </cell>
          <cell r="EM47">
            <v>1954.8030000000001</v>
          </cell>
          <cell r="EN47">
            <v>992.42399999999998</v>
          </cell>
          <cell r="EO47">
            <v>962.37900000000002</v>
          </cell>
          <cell r="EP47">
            <v>1043.33</v>
          </cell>
          <cell r="EQ47">
            <v>630.78800000000001</v>
          </cell>
          <cell r="ER47">
            <v>412.541</v>
          </cell>
          <cell r="ES47">
            <v>1001.998</v>
          </cell>
          <cell r="ET47">
            <v>567.06299999999999</v>
          </cell>
          <cell r="EU47">
            <v>434.935</v>
          </cell>
          <cell r="EV47">
            <v>10930.656999999999</v>
          </cell>
          <cell r="EW47">
            <v>5728.0029999999997</v>
          </cell>
          <cell r="EX47">
            <v>5202.6540000000005</v>
          </cell>
          <cell r="EY47">
            <v>16112.022000000001</v>
          </cell>
          <cell r="EZ47">
            <v>7981.1509999999998</v>
          </cell>
          <cell r="FA47">
            <v>8130.8710000000001</v>
          </cell>
          <cell r="FB47">
            <v>2864.7170000000001</v>
          </cell>
          <cell r="FC47">
            <v>1415.5050000000001</v>
          </cell>
          <cell r="FD47">
            <v>1449.212</v>
          </cell>
          <cell r="FE47">
            <v>2071.0940000000001</v>
          </cell>
          <cell r="FF47">
            <v>1061.2940000000001</v>
          </cell>
          <cell r="FG47">
            <v>1009.8</v>
          </cell>
          <cell r="FH47">
            <v>1390.1959999999999</v>
          </cell>
          <cell r="FI47">
            <v>759.10299999999995</v>
          </cell>
          <cell r="FJ47">
            <v>631.09400000000005</v>
          </cell>
          <cell r="FK47">
            <v>680.89800000000002</v>
          </cell>
          <cell r="FL47">
            <v>302.19099999999997</v>
          </cell>
          <cell r="FM47">
            <v>378.70600000000002</v>
          </cell>
          <cell r="FN47">
            <v>260.30099999999999</v>
          </cell>
          <cell r="FO47">
            <v>104.18600000000001</v>
          </cell>
          <cell r="FP47">
            <v>156.11500000000001</v>
          </cell>
          <cell r="FQ47">
            <v>301.875</v>
          </cell>
          <cell r="FR47">
            <v>158.852</v>
          </cell>
          <cell r="FS47">
            <v>143.023</v>
          </cell>
          <cell r="FT47">
            <v>491.74799999999999</v>
          </cell>
          <cell r="FU47">
            <v>195.358</v>
          </cell>
          <cell r="FV47">
            <v>296.38900000000001</v>
          </cell>
          <cell r="FW47">
            <v>1183.9449999999999</v>
          </cell>
          <cell r="FX47">
            <v>579.33500000000004</v>
          </cell>
          <cell r="FY47">
            <v>604.61</v>
          </cell>
          <cell r="FZ47">
            <v>764.024</v>
          </cell>
          <cell r="GA47">
            <v>417.59899999999999</v>
          </cell>
          <cell r="GB47">
            <v>346.42599999999999</v>
          </cell>
          <cell r="GC47">
            <v>72.614999999999995</v>
          </cell>
          <cell r="GD47">
            <v>26.131</v>
          </cell>
          <cell r="GE47">
            <v>46.484000000000002</v>
          </cell>
          <cell r="GF47">
            <v>419.92099999999999</v>
          </cell>
          <cell r="GG47">
            <v>161.73699999999999</v>
          </cell>
          <cell r="GH47">
            <v>258.18400000000003</v>
          </cell>
          <cell r="GI47">
            <v>611.67600000000004</v>
          </cell>
          <cell r="GJ47">
            <v>341.93900000000002</v>
          </cell>
          <cell r="GK47">
            <v>269.73700000000002</v>
          </cell>
          <cell r="GL47">
            <v>265.02199999999999</v>
          </cell>
          <cell r="GM47">
            <v>149.83600000000001</v>
          </cell>
          <cell r="GN47">
            <v>115.18600000000001</v>
          </cell>
          <cell r="GO47">
            <v>237.97399999999999</v>
          </cell>
          <cell r="GP47">
            <v>149.464</v>
          </cell>
          <cell r="GQ47">
            <v>88.51</v>
          </cell>
          <cell r="GR47">
            <v>39.308999999999997</v>
          </cell>
          <cell r="GS47">
            <v>23.308</v>
          </cell>
          <cell r="GT47">
            <v>16.001999999999999</v>
          </cell>
          <cell r="GU47">
            <v>373.702</v>
          </cell>
          <cell r="GV47">
            <v>192.47399999999999</v>
          </cell>
          <cell r="GW47">
            <v>181.22800000000001</v>
          </cell>
          <cell r="GX47">
            <v>1912.5419999999999</v>
          </cell>
          <cell r="GY47">
            <v>971.27499999999998</v>
          </cell>
          <cell r="GZ47">
            <v>941.26800000000003</v>
          </cell>
          <cell r="HA47">
            <v>765.529</v>
          </cell>
          <cell r="HB47">
            <v>386.8</v>
          </cell>
          <cell r="HC47">
            <v>378.72899999999998</v>
          </cell>
          <cell r="HD47">
            <v>246.39400000000001</v>
          </cell>
          <cell r="HE47">
            <v>126.23</v>
          </cell>
          <cell r="HF47">
            <v>120.16500000000001</v>
          </cell>
          <cell r="HG47">
            <v>221.702</v>
          </cell>
          <cell r="HH47">
            <v>108</v>
          </cell>
          <cell r="HI47">
            <v>113.702</v>
          </cell>
          <cell r="HJ47">
            <v>297.43299999999999</v>
          </cell>
          <cell r="HK47">
            <v>152.571</v>
          </cell>
          <cell r="HL47">
            <v>144.86199999999999</v>
          </cell>
          <cell r="HM47">
            <v>1147.0129999999999</v>
          </cell>
          <cell r="HN47">
            <v>584.47400000000005</v>
          </cell>
          <cell r="HO47">
            <v>562.53899999999999</v>
          </cell>
          <cell r="HP47">
            <v>1001.38</v>
          </cell>
          <cell r="HQ47">
            <v>505.697</v>
          </cell>
          <cell r="HR47">
            <v>495.68299999999999</v>
          </cell>
          <cell r="HS47">
            <v>362.56</v>
          </cell>
          <cell r="HT47">
            <v>176.92400000000001</v>
          </cell>
          <cell r="HU47">
            <v>185.636</v>
          </cell>
          <cell r="HV47">
            <v>334.59500000000003</v>
          </cell>
          <cell r="HW47">
            <v>164.24100000000001</v>
          </cell>
          <cell r="HX47">
            <v>170.35400000000001</v>
          </cell>
          <cell r="HY47">
            <v>304.226</v>
          </cell>
          <cell r="HZ47">
            <v>164.53200000000001</v>
          </cell>
          <cell r="IA47">
            <v>139.69300000000001</v>
          </cell>
          <cell r="IB47">
            <v>145.63300000000001</v>
          </cell>
          <cell r="IC47">
            <v>78.777000000000001</v>
          </cell>
          <cell r="ID47">
            <v>66.855000000000004</v>
          </cell>
          <cell r="IE47">
            <v>139.80000000000001</v>
          </cell>
          <cell r="IF47">
            <v>76.185000000000002</v>
          </cell>
          <cell r="IG47">
            <v>63.615000000000002</v>
          </cell>
          <cell r="IH47">
            <v>5.8330000000000002</v>
          </cell>
          <cell r="II47">
            <v>2.5920000000000001</v>
          </cell>
          <cell r="IJ47">
            <v>3.24</v>
          </cell>
          <cell r="IK47">
            <v>5.8330000000000002</v>
          </cell>
          <cell r="IL47">
            <v>2.5920000000000001</v>
          </cell>
          <cell r="IM47">
            <v>3.24</v>
          </cell>
          <cell r="IN47">
            <v>0</v>
          </cell>
          <cell r="IO47">
            <v>0</v>
          </cell>
          <cell r="IP47">
            <v>0</v>
          </cell>
          <cell r="IQ47">
            <v>235.66499999999999</v>
          </cell>
        </row>
        <row r="48">
          <cell r="B48">
            <v>0</v>
          </cell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0</v>
          </cell>
          <cell r="AJ48">
            <v>0</v>
          </cell>
          <cell r="AK48">
            <v>0</v>
          </cell>
          <cell r="AL48">
            <v>0</v>
          </cell>
          <cell r="AM48">
            <v>0</v>
          </cell>
          <cell r="AN48">
            <v>0</v>
          </cell>
          <cell r="AO48">
            <v>0</v>
          </cell>
          <cell r="AP48">
            <v>0</v>
          </cell>
          <cell r="AQ48">
            <v>0</v>
          </cell>
          <cell r="AR48">
            <v>0</v>
          </cell>
          <cell r="AS48">
            <v>0</v>
          </cell>
          <cell r="AT48">
            <v>0</v>
          </cell>
          <cell r="AU48">
            <v>0</v>
          </cell>
          <cell r="AV48">
            <v>0</v>
          </cell>
          <cell r="AW48">
            <v>0</v>
          </cell>
          <cell r="AX48">
            <v>0</v>
          </cell>
          <cell r="AY48">
            <v>0</v>
          </cell>
          <cell r="AZ48">
            <v>0</v>
          </cell>
          <cell r="BA48">
            <v>0</v>
          </cell>
          <cell r="BB48">
            <v>0</v>
          </cell>
          <cell r="BC48">
            <v>0</v>
          </cell>
          <cell r="BD48">
            <v>0</v>
          </cell>
          <cell r="BE48">
            <v>0</v>
          </cell>
          <cell r="BF48">
            <v>0</v>
          </cell>
          <cell r="BG48">
            <v>0</v>
          </cell>
          <cell r="BH48">
            <v>0</v>
          </cell>
          <cell r="BI48">
            <v>0</v>
          </cell>
          <cell r="BJ48">
            <v>0</v>
          </cell>
          <cell r="BK48">
            <v>0</v>
          </cell>
          <cell r="BL48">
            <v>0</v>
          </cell>
          <cell r="BM48">
            <v>0</v>
          </cell>
          <cell r="BN48">
            <v>0</v>
          </cell>
          <cell r="BO48">
            <v>0</v>
          </cell>
          <cell r="BP48">
            <v>0</v>
          </cell>
          <cell r="BQ48">
            <v>0</v>
          </cell>
          <cell r="BR48">
            <v>0</v>
          </cell>
          <cell r="BS48">
            <v>0</v>
          </cell>
          <cell r="BT48">
            <v>0</v>
          </cell>
          <cell r="BU48">
            <v>0</v>
          </cell>
          <cell r="BV48">
            <v>0</v>
          </cell>
          <cell r="BW48">
            <v>0</v>
          </cell>
          <cell r="BX48">
            <v>0</v>
          </cell>
          <cell r="BY48">
            <v>0</v>
          </cell>
          <cell r="BZ48">
            <v>0</v>
          </cell>
          <cell r="CA48">
            <v>0</v>
          </cell>
          <cell r="CB48">
            <v>0</v>
          </cell>
          <cell r="CC48">
            <v>0</v>
          </cell>
          <cell r="CD48">
            <v>0</v>
          </cell>
          <cell r="CE48">
            <v>0</v>
          </cell>
          <cell r="CF48">
            <v>0</v>
          </cell>
          <cell r="CG48">
            <v>0</v>
          </cell>
          <cell r="CH48">
            <v>0</v>
          </cell>
          <cell r="CI48">
            <v>0</v>
          </cell>
          <cell r="CJ48">
            <v>0</v>
          </cell>
          <cell r="CK48">
            <v>0</v>
          </cell>
          <cell r="CL48">
            <v>0</v>
          </cell>
          <cell r="CM48">
            <v>0</v>
          </cell>
          <cell r="CN48">
            <v>0</v>
          </cell>
          <cell r="CO48">
            <v>0</v>
          </cell>
          <cell r="CP48">
            <v>0</v>
          </cell>
          <cell r="CQ48">
            <v>0</v>
          </cell>
          <cell r="CR48">
            <v>0</v>
          </cell>
          <cell r="CS48">
            <v>0</v>
          </cell>
          <cell r="CT48">
            <v>0</v>
          </cell>
          <cell r="CU48">
            <v>0</v>
          </cell>
          <cell r="CV48">
            <v>0</v>
          </cell>
          <cell r="CW48">
            <v>0</v>
          </cell>
          <cell r="CX48">
            <v>0</v>
          </cell>
          <cell r="CY48">
            <v>0</v>
          </cell>
          <cell r="CZ48">
            <v>0</v>
          </cell>
          <cell r="DA48">
            <v>0</v>
          </cell>
          <cell r="DB48">
            <v>0</v>
          </cell>
          <cell r="DC48">
            <v>0</v>
          </cell>
          <cell r="DD48">
            <v>0</v>
          </cell>
          <cell r="DE48">
            <v>0</v>
          </cell>
          <cell r="DF48">
            <v>0</v>
          </cell>
          <cell r="DG48">
            <v>0</v>
          </cell>
          <cell r="DH48">
            <v>0</v>
          </cell>
          <cell r="DI48">
            <v>0</v>
          </cell>
          <cell r="DJ48">
            <v>0</v>
          </cell>
          <cell r="DK48">
            <v>0</v>
          </cell>
          <cell r="DL48">
            <v>0</v>
          </cell>
          <cell r="DM48">
            <v>0</v>
          </cell>
          <cell r="DN48">
            <v>0</v>
          </cell>
          <cell r="DO48">
            <v>0</v>
          </cell>
          <cell r="DP48">
            <v>0</v>
          </cell>
          <cell r="DQ48">
            <v>0</v>
          </cell>
          <cell r="DR48">
            <v>0</v>
          </cell>
          <cell r="DS48">
            <v>0</v>
          </cell>
          <cell r="DT48">
            <v>0</v>
          </cell>
          <cell r="DU48">
            <v>0</v>
          </cell>
          <cell r="DV48">
            <v>0</v>
          </cell>
          <cell r="DW48">
            <v>0</v>
          </cell>
          <cell r="DX48">
            <v>0</v>
          </cell>
          <cell r="DY48">
            <v>0</v>
          </cell>
          <cell r="DZ48">
            <v>0</v>
          </cell>
          <cell r="EA48">
            <v>0</v>
          </cell>
          <cell r="EB48">
            <v>0</v>
          </cell>
          <cell r="EC48">
            <v>0</v>
          </cell>
          <cell r="ED48">
            <v>0</v>
          </cell>
          <cell r="EE48">
            <v>0</v>
          </cell>
          <cell r="EF48">
            <v>0</v>
          </cell>
          <cell r="EG48">
            <v>0</v>
          </cell>
          <cell r="EH48">
            <v>0</v>
          </cell>
          <cell r="EI48">
            <v>0</v>
          </cell>
          <cell r="EJ48">
            <v>0</v>
          </cell>
          <cell r="EK48">
            <v>0</v>
          </cell>
          <cell r="EL48">
            <v>0</v>
          </cell>
          <cell r="EM48">
            <v>0</v>
          </cell>
          <cell r="EN48">
            <v>0</v>
          </cell>
          <cell r="EO48">
            <v>0</v>
          </cell>
          <cell r="EP48">
            <v>0</v>
          </cell>
          <cell r="EQ48">
            <v>0</v>
          </cell>
          <cell r="ER48">
            <v>0</v>
          </cell>
          <cell r="ES48">
            <v>0</v>
          </cell>
          <cell r="ET48">
            <v>0</v>
          </cell>
          <cell r="EU48">
            <v>0</v>
          </cell>
          <cell r="EV48">
            <v>0</v>
          </cell>
          <cell r="EW48">
            <v>0</v>
          </cell>
          <cell r="EX48">
            <v>0</v>
          </cell>
          <cell r="EY48">
            <v>0</v>
          </cell>
          <cell r="EZ48">
            <v>0</v>
          </cell>
          <cell r="FA48">
            <v>0</v>
          </cell>
          <cell r="FB48">
            <v>0</v>
          </cell>
          <cell r="FC48">
            <v>0</v>
          </cell>
          <cell r="FD48">
            <v>0</v>
          </cell>
          <cell r="FE48">
            <v>0</v>
          </cell>
          <cell r="FF48">
            <v>0</v>
          </cell>
          <cell r="FG48">
            <v>0</v>
          </cell>
          <cell r="FH48">
            <v>0</v>
          </cell>
          <cell r="FI48">
            <v>0</v>
          </cell>
          <cell r="FJ48">
            <v>0</v>
          </cell>
          <cell r="FK48">
            <v>0</v>
          </cell>
          <cell r="FL48">
            <v>0</v>
          </cell>
          <cell r="FM48">
            <v>0</v>
          </cell>
          <cell r="FN48">
            <v>0</v>
          </cell>
          <cell r="FO48">
            <v>0</v>
          </cell>
          <cell r="FP48">
            <v>0</v>
          </cell>
          <cell r="FQ48">
            <v>0</v>
          </cell>
          <cell r="FR48">
            <v>0</v>
          </cell>
          <cell r="FS48">
            <v>0</v>
          </cell>
          <cell r="FT48">
            <v>0</v>
          </cell>
          <cell r="FU48">
            <v>0</v>
          </cell>
          <cell r="FV48">
            <v>0</v>
          </cell>
          <cell r="FW48">
            <v>0</v>
          </cell>
          <cell r="FX48">
            <v>0</v>
          </cell>
          <cell r="FY48">
            <v>0</v>
          </cell>
          <cell r="FZ48">
            <v>0</v>
          </cell>
          <cell r="GA48">
            <v>0</v>
          </cell>
          <cell r="GB48">
            <v>0</v>
          </cell>
          <cell r="GC48">
            <v>0</v>
          </cell>
          <cell r="GD48">
            <v>0</v>
          </cell>
          <cell r="GE48">
            <v>0</v>
          </cell>
          <cell r="GF48">
            <v>0</v>
          </cell>
          <cell r="GG48">
            <v>0</v>
          </cell>
          <cell r="GH48">
            <v>0</v>
          </cell>
          <cell r="GI48">
            <v>0</v>
          </cell>
          <cell r="GJ48">
            <v>0</v>
          </cell>
          <cell r="GK48">
            <v>0</v>
          </cell>
          <cell r="GL48">
            <v>0</v>
          </cell>
          <cell r="GM48">
            <v>0</v>
          </cell>
          <cell r="GN48">
            <v>0</v>
          </cell>
          <cell r="GO48">
            <v>0</v>
          </cell>
          <cell r="GP48">
            <v>0</v>
          </cell>
          <cell r="GQ48">
            <v>0</v>
          </cell>
          <cell r="GR48">
            <v>0</v>
          </cell>
          <cell r="GS48">
            <v>0</v>
          </cell>
          <cell r="GT48">
            <v>0</v>
          </cell>
          <cell r="GU48">
            <v>0</v>
          </cell>
          <cell r="GV48">
            <v>0</v>
          </cell>
          <cell r="GW48">
            <v>0</v>
          </cell>
          <cell r="GX48">
            <v>0</v>
          </cell>
          <cell r="GY48">
            <v>0</v>
          </cell>
          <cell r="GZ48">
            <v>0</v>
          </cell>
          <cell r="HA48">
            <v>0</v>
          </cell>
          <cell r="HB48">
            <v>0</v>
          </cell>
          <cell r="HC48">
            <v>0</v>
          </cell>
          <cell r="HD48">
            <v>0</v>
          </cell>
          <cell r="HE48">
            <v>0</v>
          </cell>
          <cell r="HF48">
            <v>0</v>
          </cell>
          <cell r="HG48">
            <v>0</v>
          </cell>
          <cell r="HH48">
            <v>0</v>
          </cell>
          <cell r="HI48">
            <v>0</v>
          </cell>
          <cell r="HJ48">
            <v>0</v>
          </cell>
          <cell r="HK48">
            <v>0</v>
          </cell>
          <cell r="HL48">
            <v>0</v>
          </cell>
          <cell r="HM48">
            <v>0</v>
          </cell>
          <cell r="HN48">
            <v>0</v>
          </cell>
          <cell r="HO48">
            <v>0</v>
          </cell>
          <cell r="HP48">
            <v>0</v>
          </cell>
          <cell r="HQ48">
            <v>0</v>
          </cell>
          <cell r="HR48">
            <v>0</v>
          </cell>
          <cell r="HS48">
            <v>0</v>
          </cell>
          <cell r="HT48">
            <v>0</v>
          </cell>
          <cell r="HU48">
            <v>0</v>
          </cell>
          <cell r="HV48">
            <v>0</v>
          </cell>
          <cell r="HW48">
            <v>0</v>
          </cell>
          <cell r="HX48">
            <v>0</v>
          </cell>
          <cell r="HY48">
            <v>0</v>
          </cell>
          <cell r="HZ48">
            <v>0</v>
          </cell>
          <cell r="IA48">
            <v>0</v>
          </cell>
          <cell r="IB48">
            <v>0</v>
          </cell>
          <cell r="IC48">
            <v>0</v>
          </cell>
          <cell r="ID48">
            <v>0</v>
          </cell>
          <cell r="IE48">
            <v>0</v>
          </cell>
          <cell r="IF48">
            <v>0</v>
          </cell>
          <cell r="IG48">
            <v>0</v>
          </cell>
          <cell r="IH48">
            <v>0</v>
          </cell>
          <cell r="II48">
            <v>0</v>
          </cell>
          <cell r="IJ48">
            <v>0</v>
          </cell>
          <cell r="IK48">
            <v>0</v>
          </cell>
          <cell r="IL48">
            <v>0</v>
          </cell>
          <cell r="IM48">
            <v>0</v>
          </cell>
          <cell r="IN48">
            <v>0</v>
          </cell>
          <cell r="IO48">
            <v>0</v>
          </cell>
          <cell r="IP48">
            <v>0</v>
          </cell>
          <cell r="IQ48">
            <v>0</v>
          </cell>
        </row>
        <row r="49">
          <cell r="B49">
            <v>0</v>
          </cell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I49">
            <v>0</v>
          </cell>
          <cell r="AJ49">
            <v>0</v>
          </cell>
          <cell r="AK49">
            <v>0</v>
          </cell>
          <cell r="AL49">
            <v>0</v>
          </cell>
          <cell r="AM49">
            <v>0</v>
          </cell>
          <cell r="AN49">
            <v>0</v>
          </cell>
          <cell r="AO49">
            <v>0</v>
          </cell>
          <cell r="AP49">
            <v>0</v>
          </cell>
          <cell r="AQ49">
            <v>0</v>
          </cell>
          <cell r="AR49">
            <v>0</v>
          </cell>
          <cell r="AS49">
            <v>0</v>
          </cell>
          <cell r="AT49">
            <v>0</v>
          </cell>
          <cell r="AU49">
            <v>0</v>
          </cell>
          <cell r="AV49">
            <v>0</v>
          </cell>
          <cell r="AW49">
            <v>0</v>
          </cell>
          <cell r="AX49">
            <v>0</v>
          </cell>
          <cell r="AY49">
            <v>0</v>
          </cell>
          <cell r="AZ49">
            <v>0</v>
          </cell>
          <cell r="BA49">
            <v>0</v>
          </cell>
          <cell r="BB49">
            <v>0</v>
          </cell>
          <cell r="BC49">
            <v>0</v>
          </cell>
          <cell r="BD49">
            <v>0</v>
          </cell>
          <cell r="BE49">
            <v>0</v>
          </cell>
          <cell r="BF49">
            <v>0</v>
          </cell>
          <cell r="BG49">
            <v>0</v>
          </cell>
          <cell r="BH49">
            <v>0</v>
          </cell>
          <cell r="BI49">
            <v>0</v>
          </cell>
          <cell r="BJ49">
            <v>0</v>
          </cell>
          <cell r="BK49">
            <v>0</v>
          </cell>
          <cell r="BL49">
            <v>0</v>
          </cell>
          <cell r="BM49">
            <v>0</v>
          </cell>
          <cell r="BN49">
            <v>0</v>
          </cell>
          <cell r="BO49">
            <v>0</v>
          </cell>
          <cell r="BP49">
            <v>0</v>
          </cell>
          <cell r="BQ49">
            <v>0</v>
          </cell>
          <cell r="BR49">
            <v>0</v>
          </cell>
          <cell r="BS49">
            <v>0</v>
          </cell>
          <cell r="BT49">
            <v>0</v>
          </cell>
          <cell r="BU49">
            <v>0</v>
          </cell>
          <cell r="BV49">
            <v>0</v>
          </cell>
          <cell r="BW49">
            <v>0</v>
          </cell>
          <cell r="BX49">
            <v>0</v>
          </cell>
          <cell r="BY49">
            <v>0</v>
          </cell>
          <cell r="BZ49">
            <v>0</v>
          </cell>
          <cell r="CA49">
            <v>0</v>
          </cell>
          <cell r="CB49">
            <v>0</v>
          </cell>
          <cell r="CC49">
            <v>0</v>
          </cell>
          <cell r="CD49">
            <v>0</v>
          </cell>
          <cell r="CE49">
            <v>0</v>
          </cell>
          <cell r="CF49">
            <v>0</v>
          </cell>
          <cell r="CG49">
            <v>0</v>
          </cell>
          <cell r="CH49">
            <v>0</v>
          </cell>
          <cell r="CI49">
            <v>0</v>
          </cell>
          <cell r="CJ49">
            <v>0</v>
          </cell>
          <cell r="CK49">
            <v>0</v>
          </cell>
          <cell r="CL49">
            <v>0</v>
          </cell>
          <cell r="CM49">
            <v>0</v>
          </cell>
          <cell r="CN49">
            <v>0</v>
          </cell>
          <cell r="CO49">
            <v>0</v>
          </cell>
          <cell r="CP49">
            <v>0</v>
          </cell>
          <cell r="CQ49">
            <v>0</v>
          </cell>
          <cell r="CR49">
            <v>0</v>
          </cell>
          <cell r="CS49">
            <v>0</v>
          </cell>
          <cell r="CT49">
            <v>0</v>
          </cell>
          <cell r="CU49">
            <v>0</v>
          </cell>
          <cell r="CV49">
            <v>0</v>
          </cell>
          <cell r="CW49">
            <v>0</v>
          </cell>
          <cell r="CX49">
            <v>0</v>
          </cell>
          <cell r="CY49">
            <v>0</v>
          </cell>
          <cell r="CZ49">
            <v>0</v>
          </cell>
          <cell r="DA49">
            <v>0</v>
          </cell>
          <cell r="DB49">
            <v>0</v>
          </cell>
          <cell r="DC49">
            <v>0</v>
          </cell>
          <cell r="DD49">
            <v>0</v>
          </cell>
          <cell r="DE49">
            <v>0</v>
          </cell>
          <cell r="DF49">
            <v>0</v>
          </cell>
          <cell r="DG49">
            <v>0</v>
          </cell>
          <cell r="DH49">
            <v>0</v>
          </cell>
          <cell r="DI49">
            <v>0</v>
          </cell>
          <cell r="DJ49">
            <v>0</v>
          </cell>
          <cell r="DK49">
            <v>0</v>
          </cell>
          <cell r="DL49">
            <v>0</v>
          </cell>
          <cell r="DM49">
            <v>0</v>
          </cell>
          <cell r="DN49">
            <v>0</v>
          </cell>
          <cell r="DO49">
            <v>0</v>
          </cell>
          <cell r="DP49">
            <v>0</v>
          </cell>
          <cell r="DQ49">
            <v>0</v>
          </cell>
          <cell r="DR49">
            <v>0</v>
          </cell>
          <cell r="DS49">
            <v>0</v>
          </cell>
          <cell r="DT49">
            <v>0</v>
          </cell>
          <cell r="DU49">
            <v>0</v>
          </cell>
          <cell r="DV49">
            <v>0</v>
          </cell>
          <cell r="DW49">
            <v>0</v>
          </cell>
          <cell r="DX49">
            <v>0</v>
          </cell>
          <cell r="DY49">
            <v>0</v>
          </cell>
          <cell r="DZ49">
            <v>0</v>
          </cell>
          <cell r="EA49">
            <v>0</v>
          </cell>
          <cell r="EB49">
            <v>0</v>
          </cell>
          <cell r="EC49">
            <v>0</v>
          </cell>
          <cell r="ED49">
            <v>0</v>
          </cell>
          <cell r="EE49">
            <v>0</v>
          </cell>
          <cell r="EF49">
            <v>0</v>
          </cell>
          <cell r="EG49">
            <v>0</v>
          </cell>
          <cell r="EH49">
            <v>0</v>
          </cell>
          <cell r="EI49">
            <v>0</v>
          </cell>
          <cell r="EJ49">
            <v>0</v>
          </cell>
          <cell r="EK49">
            <v>0</v>
          </cell>
          <cell r="EL49">
            <v>0</v>
          </cell>
          <cell r="EM49">
            <v>0</v>
          </cell>
          <cell r="EN49">
            <v>0</v>
          </cell>
          <cell r="EO49">
            <v>0</v>
          </cell>
          <cell r="EP49">
            <v>0</v>
          </cell>
          <cell r="EQ49">
            <v>0</v>
          </cell>
          <cell r="ER49">
            <v>0</v>
          </cell>
          <cell r="ES49">
            <v>0</v>
          </cell>
          <cell r="ET49">
            <v>0</v>
          </cell>
          <cell r="EU49">
            <v>0</v>
          </cell>
          <cell r="EV49">
            <v>0</v>
          </cell>
          <cell r="EW49">
            <v>0</v>
          </cell>
          <cell r="EX49">
            <v>0</v>
          </cell>
          <cell r="EY49">
            <v>0</v>
          </cell>
          <cell r="EZ49">
            <v>0</v>
          </cell>
          <cell r="FA49">
            <v>0</v>
          </cell>
          <cell r="FB49">
            <v>0</v>
          </cell>
          <cell r="FC49">
            <v>0</v>
          </cell>
          <cell r="FD49">
            <v>0</v>
          </cell>
          <cell r="FE49">
            <v>0</v>
          </cell>
          <cell r="FF49">
            <v>0</v>
          </cell>
          <cell r="FG49">
            <v>0</v>
          </cell>
          <cell r="FH49">
            <v>0</v>
          </cell>
          <cell r="FI49">
            <v>0</v>
          </cell>
          <cell r="FJ49">
            <v>0</v>
          </cell>
          <cell r="FK49">
            <v>0</v>
          </cell>
          <cell r="FL49">
            <v>0</v>
          </cell>
          <cell r="FM49">
            <v>0</v>
          </cell>
          <cell r="FN49">
            <v>0</v>
          </cell>
          <cell r="FO49">
            <v>0</v>
          </cell>
          <cell r="FP49">
            <v>0</v>
          </cell>
          <cell r="FQ49">
            <v>0</v>
          </cell>
          <cell r="FR49">
            <v>0</v>
          </cell>
          <cell r="FS49">
            <v>0</v>
          </cell>
          <cell r="FT49">
            <v>0</v>
          </cell>
          <cell r="FU49">
            <v>0</v>
          </cell>
          <cell r="FV49">
            <v>0</v>
          </cell>
          <cell r="FW49">
            <v>0</v>
          </cell>
          <cell r="FX49">
            <v>0</v>
          </cell>
          <cell r="FY49">
            <v>0</v>
          </cell>
          <cell r="FZ49">
            <v>0</v>
          </cell>
          <cell r="GA49">
            <v>0</v>
          </cell>
          <cell r="GB49">
            <v>0</v>
          </cell>
          <cell r="GC49">
            <v>0</v>
          </cell>
          <cell r="GD49">
            <v>0</v>
          </cell>
          <cell r="GE49">
            <v>0</v>
          </cell>
          <cell r="GF49">
            <v>0</v>
          </cell>
          <cell r="GG49">
            <v>0</v>
          </cell>
          <cell r="GH49">
            <v>0</v>
          </cell>
          <cell r="GI49">
            <v>0</v>
          </cell>
          <cell r="GJ49">
            <v>0</v>
          </cell>
          <cell r="GK49">
            <v>0</v>
          </cell>
          <cell r="GL49">
            <v>0</v>
          </cell>
          <cell r="GM49">
            <v>0</v>
          </cell>
          <cell r="GN49">
            <v>0</v>
          </cell>
          <cell r="GO49">
            <v>0</v>
          </cell>
          <cell r="GP49">
            <v>0</v>
          </cell>
          <cell r="GQ49">
            <v>0</v>
          </cell>
          <cell r="GR49">
            <v>0</v>
          </cell>
          <cell r="GS49">
            <v>0</v>
          </cell>
          <cell r="GT49">
            <v>0</v>
          </cell>
          <cell r="GU49">
            <v>0</v>
          </cell>
          <cell r="GV49">
            <v>0</v>
          </cell>
          <cell r="GW49">
            <v>0</v>
          </cell>
          <cell r="GX49">
            <v>0</v>
          </cell>
          <cell r="GY49">
            <v>0</v>
          </cell>
          <cell r="GZ49">
            <v>0</v>
          </cell>
          <cell r="HA49">
            <v>0</v>
          </cell>
          <cell r="HB49">
            <v>0</v>
          </cell>
          <cell r="HC49">
            <v>0</v>
          </cell>
          <cell r="HD49">
            <v>0</v>
          </cell>
          <cell r="HE49">
            <v>0</v>
          </cell>
          <cell r="HF49">
            <v>0</v>
          </cell>
          <cell r="HG49">
            <v>0</v>
          </cell>
          <cell r="HH49">
            <v>0</v>
          </cell>
          <cell r="HI49">
            <v>0</v>
          </cell>
          <cell r="HJ49">
            <v>0</v>
          </cell>
          <cell r="HK49">
            <v>0</v>
          </cell>
          <cell r="HL49">
            <v>0</v>
          </cell>
          <cell r="HM49">
            <v>0</v>
          </cell>
          <cell r="HN49">
            <v>0</v>
          </cell>
          <cell r="HO49">
            <v>0</v>
          </cell>
          <cell r="HP49">
            <v>0</v>
          </cell>
          <cell r="HQ49">
            <v>0</v>
          </cell>
          <cell r="HR49">
            <v>0</v>
          </cell>
          <cell r="HS49">
            <v>0</v>
          </cell>
          <cell r="HT49">
            <v>0</v>
          </cell>
          <cell r="HU49">
            <v>0</v>
          </cell>
          <cell r="HV49">
            <v>0</v>
          </cell>
          <cell r="HW49">
            <v>0</v>
          </cell>
          <cell r="HX49">
            <v>0</v>
          </cell>
          <cell r="HY49">
            <v>0</v>
          </cell>
          <cell r="HZ49">
            <v>0</v>
          </cell>
          <cell r="IA49">
            <v>0</v>
          </cell>
          <cell r="IB49">
            <v>0</v>
          </cell>
          <cell r="IC49">
            <v>0</v>
          </cell>
          <cell r="ID49">
            <v>0</v>
          </cell>
          <cell r="IE49">
            <v>0</v>
          </cell>
          <cell r="IF49">
            <v>0</v>
          </cell>
          <cell r="IG49">
            <v>0</v>
          </cell>
          <cell r="IH49">
            <v>0</v>
          </cell>
          <cell r="II49">
            <v>0</v>
          </cell>
          <cell r="IJ49">
            <v>0</v>
          </cell>
          <cell r="IK49">
            <v>0</v>
          </cell>
          <cell r="IL49">
            <v>0</v>
          </cell>
          <cell r="IM49">
            <v>0</v>
          </cell>
          <cell r="IN49">
            <v>0</v>
          </cell>
          <cell r="IO49">
            <v>0</v>
          </cell>
          <cell r="IP49">
            <v>0</v>
          </cell>
          <cell r="IQ49">
            <v>0</v>
          </cell>
        </row>
        <row r="50">
          <cell r="B50">
            <v>0</v>
          </cell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0</v>
          </cell>
          <cell r="AJ50">
            <v>0</v>
          </cell>
          <cell r="AK50">
            <v>0</v>
          </cell>
          <cell r="AL50">
            <v>0</v>
          </cell>
          <cell r="AM50">
            <v>0</v>
          </cell>
          <cell r="AN50">
            <v>0</v>
          </cell>
          <cell r="AO50">
            <v>0</v>
          </cell>
          <cell r="AP50">
            <v>0</v>
          </cell>
          <cell r="AQ50">
            <v>0</v>
          </cell>
          <cell r="AR50">
            <v>0</v>
          </cell>
          <cell r="AS50">
            <v>0</v>
          </cell>
          <cell r="AT50">
            <v>0</v>
          </cell>
          <cell r="AU50">
            <v>0</v>
          </cell>
          <cell r="AV50">
            <v>0</v>
          </cell>
          <cell r="AW50">
            <v>0</v>
          </cell>
          <cell r="AX50">
            <v>0</v>
          </cell>
          <cell r="AY50">
            <v>0</v>
          </cell>
          <cell r="AZ50">
            <v>0</v>
          </cell>
          <cell r="BA50">
            <v>0</v>
          </cell>
          <cell r="BB50">
            <v>0</v>
          </cell>
          <cell r="BC50">
            <v>0</v>
          </cell>
          <cell r="BD50">
            <v>0</v>
          </cell>
          <cell r="BE50">
            <v>0</v>
          </cell>
          <cell r="BF50">
            <v>0</v>
          </cell>
          <cell r="BG50">
            <v>0</v>
          </cell>
          <cell r="BH50">
            <v>0</v>
          </cell>
          <cell r="BI50">
            <v>0</v>
          </cell>
          <cell r="BJ50">
            <v>0</v>
          </cell>
          <cell r="BK50">
            <v>0</v>
          </cell>
          <cell r="BL50">
            <v>0</v>
          </cell>
          <cell r="BM50">
            <v>0</v>
          </cell>
          <cell r="BN50">
            <v>0</v>
          </cell>
          <cell r="BO50">
            <v>0</v>
          </cell>
          <cell r="BP50">
            <v>0</v>
          </cell>
          <cell r="BQ50">
            <v>0</v>
          </cell>
          <cell r="BR50">
            <v>0</v>
          </cell>
          <cell r="BS50">
            <v>0</v>
          </cell>
          <cell r="BT50">
            <v>0</v>
          </cell>
          <cell r="BU50">
            <v>0</v>
          </cell>
          <cell r="BV50">
            <v>0</v>
          </cell>
          <cell r="BW50">
            <v>0</v>
          </cell>
          <cell r="BX50">
            <v>0</v>
          </cell>
          <cell r="BY50">
            <v>0</v>
          </cell>
          <cell r="BZ50">
            <v>0</v>
          </cell>
          <cell r="CA50">
            <v>0</v>
          </cell>
          <cell r="CB50">
            <v>0</v>
          </cell>
          <cell r="CC50">
            <v>0</v>
          </cell>
          <cell r="CD50">
            <v>0</v>
          </cell>
          <cell r="CE50">
            <v>0</v>
          </cell>
          <cell r="CF50">
            <v>0</v>
          </cell>
          <cell r="CG50">
            <v>0</v>
          </cell>
          <cell r="CH50">
            <v>0</v>
          </cell>
          <cell r="CI50">
            <v>0</v>
          </cell>
          <cell r="CJ50">
            <v>0</v>
          </cell>
          <cell r="CK50">
            <v>0</v>
          </cell>
          <cell r="CL50">
            <v>0</v>
          </cell>
          <cell r="CM50">
            <v>0</v>
          </cell>
          <cell r="CN50">
            <v>0</v>
          </cell>
          <cell r="CO50">
            <v>0</v>
          </cell>
          <cell r="CP50">
            <v>0</v>
          </cell>
          <cell r="CQ50">
            <v>0</v>
          </cell>
          <cell r="CR50">
            <v>0</v>
          </cell>
          <cell r="CS50">
            <v>0</v>
          </cell>
          <cell r="CT50">
            <v>0</v>
          </cell>
          <cell r="CU50">
            <v>0</v>
          </cell>
          <cell r="CV50">
            <v>0</v>
          </cell>
          <cell r="CW50">
            <v>0</v>
          </cell>
          <cell r="CX50">
            <v>0</v>
          </cell>
          <cell r="CY50">
            <v>0</v>
          </cell>
          <cell r="CZ50">
            <v>0</v>
          </cell>
          <cell r="DA50">
            <v>0</v>
          </cell>
          <cell r="DB50">
            <v>0</v>
          </cell>
          <cell r="DC50">
            <v>0</v>
          </cell>
          <cell r="DD50">
            <v>0</v>
          </cell>
          <cell r="DE50">
            <v>0</v>
          </cell>
          <cell r="DF50">
            <v>0</v>
          </cell>
          <cell r="DG50">
            <v>0</v>
          </cell>
          <cell r="DH50">
            <v>0</v>
          </cell>
          <cell r="DI50">
            <v>0</v>
          </cell>
          <cell r="DJ50">
            <v>0</v>
          </cell>
          <cell r="DK50">
            <v>0</v>
          </cell>
          <cell r="DL50">
            <v>0</v>
          </cell>
          <cell r="DM50">
            <v>0</v>
          </cell>
          <cell r="DN50">
            <v>0</v>
          </cell>
          <cell r="DO50">
            <v>0</v>
          </cell>
          <cell r="DP50">
            <v>0</v>
          </cell>
          <cell r="DQ50">
            <v>0</v>
          </cell>
          <cell r="DR50">
            <v>0</v>
          </cell>
          <cell r="DS50">
            <v>0</v>
          </cell>
          <cell r="DT50">
            <v>0</v>
          </cell>
          <cell r="DU50">
            <v>0</v>
          </cell>
          <cell r="DV50">
            <v>0</v>
          </cell>
          <cell r="DW50">
            <v>0</v>
          </cell>
          <cell r="DX50">
            <v>0</v>
          </cell>
          <cell r="DY50">
            <v>0</v>
          </cell>
          <cell r="DZ50">
            <v>0</v>
          </cell>
          <cell r="EA50">
            <v>0</v>
          </cell>
          <cell r="EB50">
            <v>0</v>
          </cell>
          <cell r="EC50">
            <v>0</v>
          </cell>
          <cell r="ED50">
            <v>0</v>
          </cell>
          <cell r="EE50">
            <v>0</v>
          </cell>
          <cell r="EF50">
            <v>0</v>
          </cell>
          <cell r="EG50">
            <v>0</v>
          </cell>
          <cell r="EH50">
            <v>0</v>
          </cell>
          <cell r="EI50">
            <v>0</v>
          </cell>
          <cell r="EJ50">
            <v>0</v>
          </cell>
          <cell r="EK50">
            <v>0</v>
          </cell>
          <cell r="EL50">
            <v>0</v>
          </cell>
          <cell r="EM50">
            <v>0</v>
          </cell>
          <cell r="EN50">
            <v>0</v>
          </cell>
          <cell r="EO50">
            <v>0</v>
          </cell>
          <cell r="EP50">
            <v>0</v>
          </cell>
          <cell r="EQ50">
            <v>0</v>
          </cell>
          <cell r="ER50">
            <v>0</v>
          </cell>
          <cell r="ES50">
            <v>0</v>
          </cell>
          <cell r="ET50">
            <v>0</v>
          </cell>
          <cell r="EU50">
            <v>0</v>
          </cell>
          <cell r="EV50">
            <v>0</v>
          </cell>
          <cell r="EW50">
            <v>0</v>
          </cell>
          <cell r="EX50">
            <v>0</v>
          </cell>
          <cell r="EY50">
            <v>0</v>
          </cell>
          <cell r="EZ50">
            <v>0</v>
          </cell>
          <cell r="FA50">
            <v>0</v>
          </cell>
          <cell r="FB50">
            <v>0</v>
          </cell>
          <cell r="FC50">
            <v>0</v>
          </cell>
          <cell r="FD50">
            <v>0</v>
          </cell>
          <cell r="FE50">
            <v>0</v>
          </cell>
          <cell r="FF50">
            <v>0</v>
          </cell>
          <cell r="FG50">
            <v>0</v>
          </cell>
          <cell r="FH50">
            <v>0</v>
          </cell>
          <cell r="FI50">
            <v>0</v>
          </cell>
          <cell r="FJ50">
            <v>0</v>
          </cell>
          <cell r="FK50">
            <v>0</v>
          </cell>
          <cell r="FL50">
            <v>0</v>
          </cell>
          <cell r="FM50">
            <v>0</v>
          </cell>
          <cell r="FN50">
            <v>0</v>
          </cell>
          <cell r="FO50">
            <v>0</v>
          </cell>
          <cell r="FP50">
            <v>0</v>
          </cell>
          <cell r="FQ50">
            <v>0</v>
          </cell>
          <cell r="FR50">
            <v>0</v>
          </cell>
          <cell r="FS50">
            <v>0</v>
          </cell>
          <cell r="FT50">
            <v>0</v>
          </cell>
          <cell r="FU50">
            <v>0</v>
          </cell>
          <cell r="FV50">
            <v>0</v>
          </cell>
          <cell r="FW50">
            <v>0</v>
          </cell>
          <cell r="FX50">
            <v>0</v>
          </cell>
          <cell r="FY50">
            <v>0</v>
          </cell>
          <cell r="FZ50">
            <v>0</v>
          </cell>
          <cell r="GA50">
            <v>0</v>
          </cell>
          <cell r="GB50">
            <v>0</v>
          </cell>
          <cell r="GC50">
            <v>0</v>
          </cell>
          <cell r="GD50">
            <v>0</v>
          </cell>
          <cell r="GE50">
            <v>0</v>
          </cell>
          <cell r="GF50">
            <v>0</v>
          </cell>
          <cell r="GG50">
            <v>0</v>
          </cell>
          <cell r="GH50">
            <v>0</v>
          </cell>
          <cell r="GI50">
            <v>0</v>
          </cell>
          <cell r="GJ50">
            <v>0</v>
          </cell>
          <cell r="GK50">
            <v>0</v>
          </cell>
          <cell r="GL50">
            <v>0</v>
          </cell>
          <cell r="GM50">
            <v>0</v>
          </cell>
          <cell r="GN50">
            <v>0</v>
          </cell>
          <cell r="GO50">
            <v>0</v>
          </cell>
          <cell r="GP50">
            <v>0</v>
          </cell>
          <cell r="GQ50">
            <v>0</v>
          </cell>
          <cell r="GR50">
            <v>0</v>
          </cell>
          <cell r="GS50">
            <v>0</v>
          </cell>
          <cell r="GT50">
            <v>0</v>
          </cell>
          <cell r="GU50">
            <v>0</v>
          </cell>
          <cell r="GV50">
            <v>0</v>
          </cell>
          <cell r="GW50">
            <v>0</v>
          </cell>
          <cell r="GX50">
            <v>0</v>
          </cell>
          <cell r="GY50">
            <v>0</v>
          </cell>
          <cell r="GZ50">
            <v>0</v>
          </cell>
          <cell r="HA50">
            <v>0</v>
          </cell>
          <cell r="HB50">
            <v>0</v>
          </cell>
          <cell r="HC50">
            <v>0</v>
          </cell>
          <cell r="HD50">
            <v>0</v>
          </cell>
          <cell r="HE50">
            <v>0</v>
          </cell>
          <cell r="HF50">
            <v>0</v>
          </cell>
          <cell r="HG50">
            <v>0</v>
          </cell>
          <cell r="HH50">
            <v>0</v>
          </cell>
          <cell r="HI50">
            <v>0</v>
          </cell>
          <cell r="HJ50">
            <v>0</v>
          </cell>
          <cell r="HK50">
            <v>0</v>
          </cell>
          <cell r="HL50">
            <v>0</v>
          </cell>
          <cell r="HM50">
            <v>0</v>
          </cell>
          <cell r="HN50">
            <v>0</v>
          </cell>
          <cell r="HO50">
            <v>0</v>
          </cell>
          <cell r="HP50">
            <v>0</v>
          </cell>
          <cell r="HQ50">
            <v>0</v>
          </cell>
          <cell r="HR50">
            <v>0</v>
          </cell>
          <cell r="HS50">
            <v>0</v>
          </cell>
          <cell r="HT50">
            <v>0</v>
          </cell>
          <cell r="HU50">
            <v>0</v>
          </cell>
          <cell r="HV50">
            <v>0</v>
          </cell>
          <cell r="HW50">
            <v>0</v>
          </cell>
          <cell r="HX50">
            <v>0</v>
          </cell>
          <cell r="HY50">
            <v>0</v>
          </cell>
          <cell r="HZ50">
            <v>0</v>
          </cell>
          <cell r="IA50">
            <v>0</v>
          </cell>
          <cell r="IB50">
            <v>0</v>
          </cell>
          <cell r="IC50">
            <v>0</v>
          </cell>
          <cell r="ID50">
            <v>0</v>
          </cell>
          <cell r="IE50">
            <v>0</v>
          </cell>
          <cell r="IF50">
            <v>0</v>
          </cell>
          <cell r="IG50">
            <v>0</v>
          </cell>
          <cell r="IH50">
            <v>0</v>
          </cell>
          <cell r="II50">
            <v>0</v>
          </cell>
          <cell r="IJ50">
            <v>0</v>
          </cell>
          <cell r="IK50">
            <v>0</v>
          </cell>
          <cell r="IL50">
            <v>0</v>
          </cell>
          <cell r="IM50">
            <v>0</v>
          </cell>
          <cell r="IN50">
            <v>0</v>
          </cell>
          <cell r="IO50">
            <v>0</v>
          </cell>
          <cell r="IP50">
            <v>0</v>
          </cell>
          <cell r="IQ50">
            <v>0</v>
          </cell>
        </row>
        <row r="51">
          <cell r="B51">
            <v>0</v>
          </cell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0</v>
          </cell>
          <cell r="AJ51">
            <v>0</v>
          </cell>
          <cell r="AK51">
            <v>0</v>
          </cell>
          <cell r="AL51">
            <v>0</v>
          </cell>
          <cell r="AM51">
            <v>0</v>
          </cell>
          <cell r="AN51">
            <v>0</v>
          </cell>
          <cell r="AO51">
            <v>0</v>
          </cell>
          <cell r="AP51">
            <v>0</v>
          </cell>
          <cell r="AQ51">
            <v>0</v>
          </cell>
          <cell r="AR51">
            <v>0</v>
          </cell>
          <cell r="AS51">
            <v>0</v>
          </cell>
          <cell r="AT51">
            <v>0</v>
          </cell>
          <cell r="AU51">
            <v>0</v>
          </cell>
          <cell r="AV51">
            <v>0</v>
          </cell>
          <cell r="AW51">
            <v>0</v>
          </cell>
          <cell r="AX51">
            <v>0</v>
          </cell>
          <cell r="AY51">
            <v>0</v>
          </cell>
          <cell r="AZ51">
            <v>0</v>
          </cell>
          <cell r="BA51">
            <v>0</v>
          </cell>
          <cell r="BB51">
            <v>0</v>
          </cell>
          <cell r="BC51">
            <v>0</v>
          </cell>
          <cell r="BD51">
            <v>0</v>
          </cell>
          <cell r="BE51">
            <v>0</v>
          </cell>
          <cell r="BF51">
            <v>0</v>
          </cell>
          <cell r="BG51">
            <v>0</v>
          </cell>
          <cell r="BH51">
            <v>0</v>
          </cell>
          <cell r="BI51">
            <v>0</v>
          </cell>
          <cell r="BJ51">
            <v>0</v>
          </cell>
          <cell r="BK51">
            <v>0</v>
          </cell>
          <cell r="BL51">
            <v>0</v>
          </cell>
          <cell r="BM51">
            <v>0</v>
          </cell>
          <cell r="BN51">
            <v>0</v>
          </cell>
          <cell r="BO51">
            <v>0</v>
          </cell>
          <cell r="BP51">
            <v>0</v>
          </cell>
          <cell r="BQ51">
            <v>0</v>
          </cell>
          <cell r="BR51">
            <v>0</v>
          </cell>
          <cell r="BS51">
            <v>0</v>
          </cell>
          <cell r="BT51">
            <v>0</v>
          </cell>
          <cell r="BU51">
            <v>0</v>
          </cell>
          <cell r="BV51">
            <v>0</v>
          </cell>
          <cell r="BW51">
            <v>0</v>
          </cell>
          <cell r="BX51">
            <v>0</v>
          </cell>
          <cell r="BY51">
            <v>0</v>
          </cell>
          <cell r="BZ51">
            <v>0</v>
          </cell>
          <cell r="CA51">
            <v>0</v>
          </cell>
          <cell r="CB51">
            <v>0</v>
          </cell>
          <cell r="CC51">
            <v>0</v>
          </cell>
          <cell r="CD51">
            <v>0</v>
          </cell>
          <cell r="CE51">
            <v>0</v>
          </cell>
          <cell r="CF51">
            <v>0</v>
          </cell>
          <cell r="CG51">
            <v>0</v>
          </cell>
          <cell r="CH51">
            <v>0</v>
          </cell>
          <cell r="CI51">
            <v>0</v>
          </cell>
          <cell r="CJ51">
            <v>0</v>
          </cell>
          <cell r="CK51">
            <v>0</v>
          </cell>
          <cell r="CL51">
            <v>0</v>
          </cell>
          <cell r="CM51">
            <v>0</v>
          </cell>
          <cell r="CN51">
            <v>0</v>
          </cell>
          <cell r="CO51">
            <v>0</v>
          </cell>
          <cell r="CP51">
            <v>0</v>
          </cell>
          <cell r="CQ51">
            <v>0</v>
          </cell>
          <cell r="CR51">
            <v>0</v>
          </cell>
          <cell r="CS51">
            <v>0</v>
          </cell>
          <cell r="CT51">
            <v>0</v>
          </cell>
          <cell r="CU51">
            <v>0</v>
          </cell>
          <cell r="CV51">
            <v>0</v>
          </cell>
          <cell r="CW51">
            <v>0</v>
          </cell>
          <cell r="CX51">
            <v>0</v>
          </cell>
          <cell r="CY51">
            <v>0</v>
          </cell>
          <cell r="CZ51">
            <v>0</v>
          </cell>
          <cell r="DA51">
            <v>0</v>
          </cell>
          <cell r="DB51">
            <v>0</v>
          </cell>
          <cell r="DC51">
            <v>0</v>
          </cell>
          <cell r="DD51">
            <v>0</v>
          </cell>
          <cell r="DE51">
            <v>0</v>
          </cell>
          <cell r="DF51">
            <v>0</v>
          </cell>
          <cell r="DG51">
            <v>0</v>
          </cell>
          <cell r="DH51">
            <v>0</v>
          </cell>
          <cell r="DI51">
            <v>0</v>
          </cell>
          <cell r="DJ51">
            <v>0</v>
          </cell>
          <cell r="DK51">
            <v>0</v>
          </cell>
          <cell r="DL51">
            <v>0</v>
          </cell>
          <cell r="DM51">
            <v>0</v>
          </cell>
          <cell r="DN51">
            <v>0</v>
          </cell>
          <cell r="DO51">
            <v>0</v>
          </cell>
          <cell r="DP51">
            <v>0</v>
          </cell>
          <cell r="DQ51">
            <v>0</v>
          </cell>
          <cell r="DR51">
            <v>0</v>
          </cell>
          <cell r="DS51">
            <v>0</v>
          </cell>
          <cell r="DT51">
            <v>0</v>
          </cell>
          <cell r="DU51">
            <v>0</v>
          </cell>
          <cell r="DV51">
            <v>0</v>
          </cell>
          <cell r="DW51">
            <v>0</v>
          </cell>
          <cell r="DX51">
            <v>0</v>
          </cell>
          <cell r="DY51">
            <v>0</v>
          </cell>
          <cell r="DZ51">
            <v>0</v>
          </cell>
          <cell r="EA51">
            <v>0</v>
          </cell>
          <cell r="EB51">
            <v>0</v>
          </cell>
          <cell r="EC51">
            <v>0</v>
          </cell>
          <cell r="ED51">
            <v>0</v>
          </cell>
          <cell r="EE51">
            <v>0</v>
          </cell>
          <cell r="EF51">
            <v>0</v>
          </cell>
          <cell r="EG51">
            <v>0</v>
          </cell>
          <cell r="EH51">
            <v>0</v>
          </cell>
          <cell r="EI51">
            <v>0</v>
          </cell>
          <cell r="EJ51">
            <v>0</v>
          </cell>
          <cell r="EK51">
            <v>0</v>
          </cell>
          <cell r="EL51">
            <v>0</v>
          </cell>
          <cell r="EM51">
            <v>0</v>
          </cell>
          <cell r="EN51">
            <v>0</v>
          </cell>
          <cell r="EO51">
            <v>0</v>
          </cell>
          <cell r="EP51">
            <v>0</v>
          </cell>
          <cell r="EQ51">
            <v>0</v>
          </cell>
          <cell r="ER51">
            <v>0</v>
          </cell>
          <cell r="ES51">
            <v>0</v>
          </cell>
          <cell r="ET51">
            <v>0</v>
          </cell>
          <cell r="EU51">
            <v>0</v>
          </cell>
          <cell r="EV51">
            <v>0</v>
          </cell>
          <cell r="EW51">
            <v>0</v>
          </cell>
          <cell r="EX51">
            <v>0</v>
          </cell>
          <cell r="EY51">
            <v>0</v>
          </cell>
          <cell r="EZ51">
            <v>0</v>
          </cell>
          <cell r="FA51">
            <v>0</v>
          </cell>
          <cell r="FB51">
            <v>0</v>
          </cell>
          <cell r="FC51">
            <v>0</v>
          </cell>
          <cell r="FD51">
            <v>0</v>
          </cell>
          <cell r="FE51">
            <v>0</v>
          </cell>
          <cell r="FF51">
            <v>0</v>
          </cell>
          <cell r="FG51">
            <v>0</v>
          </cell>
          <cell r="FH51">
            <v>0</v>
          </cell>
          <cell r="FI51">
            <v>0</v>
          </cell>
          <cell r="FJ51">
            <v>0</v>
          </cell>
          <cell r="FK51">
            <v>0</v>
          </cell>
          <cell r="FL51">
            <v>0</v>
          </cell>
          <cell r="FM51">
            <v>0</v>
          </cell>
          <cell r="FN51">
            <v>0</v>
          </cell>
          <cell r="FO51">
            <v>0</v>
          </cell>
          <cell r="FP51">
            <v>0</v>
          </cell>
          <cell r="FQ51">
            <v>0</v>
          </cell>
          <cell r="FR51">
            <v>0</v>
          </cell>
          <cell r="FS51">
            <v>0</v>
          </cell>
          <cell r="FT51">
            <v>0</v>
          </cell>
          <cell r="FU51">
            <v>0</v>
          </cell>
          <cell r="FV51">
            <v>0</v>
          </cell>
          <cell r="FW51">
            <v>0</v>
          </cell>
          <cell r="FX51">
            <v>0</v>
          </cell>
          <cell r="FY51">
            <v>0</v>
          </cell>
          <cell r="FZ51">
            <v>0</v>
          </cell>
          <cell r="GA51">
            <v>0</v>
          </cell>
          <cell r="GB51">
            <v>0</v>
          </cell>
          <cell r="GC51">
            <v>0</v>
          </cell>
          <cell r="GD51">
            <v>0</v>
          </cell>
          <cell r="GE51">
            <v>0</v>
          </cell>
          <cell r="GF51">
            <v>0</v>
          </cell>
          <cell r="GG51">
            <v>0</v>
          </cell>
          <cell r="GH51">
            <v>0</v>
          </cell>
          <cell r="GI51">
            <v>0</v>
          </cell>
          <cell r="GJ51">
            <v>0</v>
          </cell>
          <cell r="GK51">
            <v>0</v>
          </cell>
          <cell r="GL51">
            <v>0</v>
          </cell>
          <cell r="GM51">
            <v>0</v>
          </cell>
          <cell r="GN51">
            <v>0</v>
          </cell>
          <cell r="GO51">
            <v>0</v>
          </cell>
          <cell r="GP51">
            <v>0</v>
          </cell>
          <cell r="GQ51">
            <v>0</v>
          </cell>
          <cell r="GR51">
            <v>0</v>
          </cell>
          <cell r="GS51">
            <v>0</v>
          </cell>
          <cell r="GT51">
            <v>0</v>
          </cell>
          <cell r="GU51">
            <v>0</v>
          </cell>
          <cell r="GV51">
            <v>0</v>
          </cell>
          <cell r="GW51">
            <v>0</v>
          </cell>
          <cell r="GX51">
            <v>0</v>
          </cell>
          <cell r="GY51">
            <v>0</v>
          </cell>
          <cell r="GZ51">
            <v>0</v>
          </cell>
          <cell r="HA51">
            <v>0</v>
          </cell>
          <cell r="HB51">
            <v>0</v>
          </cell>
          <cell r="HC51">
            <v>0</v>
          </cell>
          <cell r="HD51">
            <v>0</v>
          </cell>
          <cell r="HE51">
            <v>0</v>
          </cell>
          <cell r="HF51">
            <v>0</v>
          </cell>
          <cell r="HG51">
            <v>0</v>
          </cell>
          <cell r="HH51">
            <v>0</v>
          </cell>
          <cell r="HI51">
            <v>0</v>
          </cell>
          <cell r="HJ51">
            <v>0</v>
          </cell>
          <cell r="HK51">
            <v>0</v>
          </cell>
          <cell r="HL51">
            <v>0</v>
          </cell>
          <cell r="HM51">
            <v>0</v>
          </cell>
          <cell r="HN51">
            <v>0</v>
          </cell>
          <cell r="HO51">
            <v>0</v>
          </cell>
          <cell r="HP51">
            <v>0</v>
          </cell>
          <cell r="HQ51">
            <v>0</v>
          </cell>
          <cell r="HR51">
            <v>0</v>
          </cell>
          <cell r="HS51">
            <v>0</v>
          </cell>
          <cell r="HT51">
            <v>0</v>
          </cell>
          <cell r="HU51">
            <v>0</v>
          </cell>
          <cell r="HV51">
            <v>0</v>
          </cell>
          <cell r="HW51">
            <v>0</v>
          </cell>
          <cell r="HX51">
            <v>0</v>
          </cell>
          <cell r="HY51">
            <v>0</v>
          </cell>
          <cell r="HZ51">
            <v>0</v>
          </cell>
          <cell r="IA51">
            <v>0</v>
          </cell>
          <cell r="IB51">
            <v>0</v>
          </cell>
          <cell r="IC51">
            <v>0</v>
          </cell>
          <cell r="ID51">
            <v>0</v>
          </cell>
          <cell r="IE51">
            <v>0</v>
          </cell>
          <cell r="IF51">
            <v>0</v>
          </cell>
          <cell r="IG51">
            <v>0</v>
          </cell>
          <cell r="IH51">
            <v>0</v>
          </cell>
          <cell r="II51">
            <v>0</v>
          </cell>
          <cell r="IJ51">
            <v>0</v>
          </cell>
          <cell r="IK51">
            <v>0</v>
          </cell>
          <cell r="IL51">
            <v>0</v>
          </cell>
          <cell r="IM51">
            <v>0</v>
          </cell>
          <cell r="IN51">
            <v>0</v>
          </cell>
          <cell r="IO51">
            <v>0</v>
          </cell>
          <cell r="IP51">
            <v>0</v>
          </cell>
          <cell r="IQ51">
            <v>0</v>
          </cell>
        </row>
        <row r="52">
          <cell r="B52">
            <v>0</v>
          </cell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  <cell r="AJ52">
            <v>0</v>
          </cell>
          <cell r="AK52">
            <v>0</v>
          </cell>
          <cell r="AL52">
            <v>0</v>
          </cell>
          <cell r="AM52">
            <v>0</v>
          </cell>
          <cell r="AN52">
            <v>0</v>
          </cell>
          <cell r="AO52">
            <v>0</v>
          </cell>
          <cell r="AP52">
            <v>0</v>
          </cell>
          <cell r="AQ52">
            <v>0</v>
          </cell>
          <cell r="AR52">
            <v>0</v>
          </cell>
          <cell r="AS52">
            <v>0</v>
          </cell>
          <cell r="AT52">
            <v>0</v>
          </cell>
          <cell r="AU52">
            <v>0</v>
          </cell>
          <cell r="AV52">
            <v>0</v>
          </cell>
          <cell r="AW52">
            <v>0</v>
          </cell>
          <cell r="AX52">
            <v>0</v>
          </cell>
          <cell r="AY52">
            <v>0</v>
          </cell>
          <cell r="AZ52">
            <v>0</v>
          </cell>
          <cell r="BA52">
            <v>0</v>
          </cell>
          <cell r="BB52">
            <v>0</v>
          </cell>
          <cell r="BC52">
            <v>0</v>
          </cell>
          <cell r="BD52">
            <v>0</v>
          </cell>
          <cell r="BE52">
            <v>0</v>
          </cell>
          <cell r="BF52">
            <v>0</v>
          </cell>
          <cell r="BG52">
            <v>0</v>
          </cell>
          <cell r="BH52">
            <v>0</v>
          </cell>
          <cell r="BI52">
            <v>0</v>
          </cell>
          <cell r="BJ52">
            <v>0</v>
          </cell>
          <cell r="BK52">
            <v>0</v>
          </cell>
          <cell r="BL52">
            <v>0</v>
          </cell>
          <cell r="BM52">
            <v>0</v>
          </cell>
          <cell r="BN52">
            <v>0</v>
          </cell>
          <cell r="BO52">
            <v>0</v>
          </cell>
          <cell r="BP52">
            <v>0</v>
          </cell>
          <cell r="BQ52">
            <v>0</v>
          </cell>
          <cell r="BR52">
            <v>0</v>
          </cell>
          <cell r="BS52">
            <v>0</v>
          </cell>
          <cell r="BT52">
            <v>0</v>
          </cell>
          <cell r="BU52">
            <v>0</v>
          </cell>
          <cell r="BV52">
            <v>0</v>
          </cell>
          <cell r="BW52">
            <v>0</v>
          </cell>
          <cell r="BX52">
            <v>0</v>
          </cell>
          <cell r="BY52">
            <v>0</v>
          </cell>
          <cell r="BZ52">
            <v>0</v>
          </cell>
          <cell r="CA52">
            <v>0</v>
          </cell>
          <cell r="CB52">
            <v>0</v>
          </cell>
          <cell r="CC52">
            <v>0</v>
          </cell>
          <cell r="CD52">
            <v>0</v>
          </cell>
          <cell r="CE52">
            <v>0</v>
          </cell>
          <cell r="CF52">
            <v>0</v>
          </cell>
          <cell r="CG52">
            <v>0</v>
          </cell>
          <cell r="CH52">
            <v>0</v>
          </cell>
          <cell r="CI52">
            <v>0</v>
          </cell>
          <cell r="CJ52">
            <v>0</v>
          </cell>
          <cell r="CK52">
            <v>0</v>
          </cell>
          <cell r="CL52">
            <v>0</v>
          </cell>
          <cell r="CM52">
            <v>0</v>
          </cell>
          <cell r="CN52">
            <v>0</v>
          </cell>
          <cell r="CO52">
            <v>0</v>
          </cell>
          <cell r="CP52">
            <v>0</v>
          </cell>
          <cell r="CQ52">
            <v>0</v>
          </cell>
          <cell r="CR52">
            <v>0</v>
          </cell>
          <cell r="CS52">
            <v>0</v>
          </cell>
          <cell r="CT52">
            <v>0</v>
          </cell>
          <cell r="CU52">
            <v>0</v>
          </cell>
          <cell r="CV52">
            <v>0</v>
          </cell>
          <cell r="CW52">
            <v>0</v>
          </cell>
          <cell r="CX52">
            <v>0</v>
          </cell>
          <cell r="CY52">
            <v>0</v>
          </cell>
          <cell r="CZ52">
            <v>0</v>
          </cell>
          <cell r="DA52">
            <v>0</v>
          </cell>
          <cell r="DB52">
            <v>0</v>
          </cell>
          <cell r="DC52">
            <v>0</v>
          </cell>
          <cell r="DD52">
            <v>0</v>
          </cell>
          <cell r="DE52">
            <v>0</v>
          </cell>
          <cell r="DF52">
            <v>0</v>
          </cell>
          <cell r="DG52">
            <v>0</v>
          </cell>
          <cell r="DH52">
            <v>0</v>
          </cell>
          <cell r="DI52">
            <v>0</v>
          </cell>
          <cell r="DJ52">
            <v>0</v>
          </cell>
          <cell r="DK52">
            <v>0</v>
          </cell>
          <cell r="DL52">
            <v>0</v>
          </cell>
          <cell r="DM52">
            <v>0</v>
          </cell>
          <cell r="DN52">
            <v>0</v>
          </cell>
          <cell r="DO52">
            <v>0</v>
          </cell>
          <cell r="DP52">
            <v>0</v>
          </cell>
          <cell r="DQ52">
            <v>0</v>
          </cell>
          <cell r="DR52">
            <v>0</v>
          </cell>
          <cell r="DS52">
            <v>0</v>
          </cell>
          <cell r="DT52">
            <v>0</v>
          </cell>
          <cell r="DU52">
            <v>0</v>
          </cell>
          <cell r="DV52">
            <v>0</v>
          </cell>
          <cell r="DW52">
            <v>0</v>
          </cell>
          <cell r="DX52">
            <v>0</v>
          </cell>
          <cell r="DY52">
            <v>0</v>
          </cell>
          <cell r="DZ52">
            <v>0</v>
          </cell>
          <cell r="EA52">
            <v>0</v>
          </cell>
          <cell r="EB52">
            <v>0</v>
          </cell>
          <cell r="EC52">
            <v>0</v>
          </cell>
          <cell r="ED52">
            <v>0</v>
          </cell>
          <cell r="EE52">
            <v>0</v>
          </cell>
          <cell r="EF52">
            <v>0</v>
          </cell>
          <cell r="EG52">
            <v>0</v>
          </cell>
          <cell r="EH52">
            <v>0</v>
          </cell>
          <cell r="EI52">
            <v>0</v>
          </cell>
          <cell r="EJ52">
            <v>0</v>
          </cell>
          <cell r="EK52">
            <v>0</v>
          </cell>
          <cell r="EL52">
            <v>0</v>
          </cell>
          <cell r="EM52">
            <v>0</v>
          </cell>
          <cell r="EN52">
            <v>0</v>
          </cell>
          <cell r="EO52">
            <v>0</v>
          </cell>
          <cell r="EP52">
            <v>0</v>
          </cell>
          <cell r="EQ52">
            <v>0</v>
          </cell>
          <cell r="ER52">
            <v>0</v>
          </cell>
          <cell r="ES52">
            <v>0</v>
          </cell>
          <cell r="ET52">
            <v>0</v>
          </cell>
          <cell r="EU52">
            <v>0</v>
          </cell>
          <cell r="EV52">
            <v>0</v>
          </cell>
          <cell r="EW52">
            <v>0</v>
          </cell>
          <cell r="EX52">
            <v>0</v>
          </cell>
          <cell r="EY52">
            <v>0</v>
          </cell>
          <cell r="EZ52">
            <v>0</v>
          </cell>
          <cell r="FA52">
            <v>0</v>
          </cell>
          <cell r="FB52">
            <v>0</v>
          </cell>
          <cell r="FC52">
            <v>0</v>
          </cell>
          <cell r="FD52">
            <v>0</v>
          </cell>
          <cell r="FE52">
            <v>0</v>
          </cell>
          <cell r="FF52">
            <v>0</v>
          </cell>
          <cell r="FG52">
            <v>0</v>
          </cell>
          <cell r="FH52">
            <v>0</v>
          </cell>
          <cell r="FI52">
            <v>0</v>
          </cell>
          <cell r="FJ52">
            <v>0</v>
          </cell>
          <cell r="FK52">
            <v>0</v>
          </cell>
          <cell r="FL52">
            <v>0</v>
          </cell>
          <cell r="FM52">
            <v>0</v>
          </cell>
          <cell r="FN52">
            <v>0</v>
          </cell>
          <cell r="FO52">
            <v>0</v>
          </cell>
          <cell r="FP52">
            <v>0</v>
          </cell>
          <cell r="FQ52">
            <v>0</v>
          </cell>
          <cell r="FR52">
            <v>0</v>
          </cell>
          <cell r="FS52">
            <v>0</v>
          </cell>
          <cell r="FT52">
            <v>0</v>
          </cell>
          <cell r="FU52">
            <v>0</v>
          </cell>
          <cell r="FV52">
            <v>0</v>
          </cell>
          <cell r="FW52">
            <v>0</v>
          </cell>
          <cell r="FX52">
            <v>0</v>
          </cell>
          <cell r="FY52">
            <v>0</v>
          </cell>
          <cell r="FZ52">
            <v>0</v>
          </cell>
          <cell r="GA52">
            <v>0</v>
          </cell>
          <cell r="GB52">
            <v>0</v>
          </cell>
          <cell r="GC52">
            <v>0</v>
          </cell>
          <cell r="GD52">
            <v>0</v>
          </cell>
          <cell r="GE52">
            <v>0</v>
          </cell>
          <cell r="GF52">
            <v>0</v>
          </cell>
          <cell r="GG52">
            <v>0</v>
          </cell>
          <cell r="GH52">
            <v>0</v>
          </cell>
          <cell r="GI52">
            <v>0</v>
          </cell>
          <cell r="GJ52">
            <v>0</v>
          </cell>
          <cell r="GK52">
            <v>0</v>
          </cell>
          <cell r="GL52">
            <v>0</v>
          </cell>
          <cell r="GM52">
            <v>0</v>
          </cell>
          <cell r="GN52">
            <v>0</v>
          </cell>
          <cell r="GO52">
            <v>0</v>
          </cell>
          <cell r="GP52">
            <v>0</v>
          </cell>
          <cell r="GQ52">
            <v>0</v>
          </cell>
          <cell r="GR52">
            <v>0</v>
          </cell>
          <cell r="GS52">
            <v>0</v>
          </cell>
          <cell r="GT52">
            <v>0</v>
          </cell>
          <cell r="GU52">
            <v>0</v>
          </cell>
          <cell r="GV52">
            <v>0</v>
          </cell>
          <cell r="GW52">
            <v>0</v>
          </cell>
          <cell r="GX52">
            <v>0</v>
          </cell>
          <cell r="GY52">
            <v>0</v>
          </cell>
          <cell r="GZ52">
            <v>0</v>
          </cell>
          <cell r="HA52">
            <v>0</v>
          </cell>
          <cell r="HB52">
            <v>0</v>
          </cell>
          <cell r="HC52">
            <v>0</v>
          </cell>
          <cell r="HD52">
            <v>0</v>
          </cell>
          <cell r="HE52">
            <v>0</v>
          </cell>
          <cell r="HF52">
            <v>0</v>
          </cell>
          <cell r="HG52">
            <v>0</v>
          </cell>
          <cell r="HH52">
            <v>0</v>
          </cell>
          <cell r="HI52">
            <v>0</v>
          </cell>
          <cell r="HJ52">
            <v>0</v>
          </cell>
          <cell r="HK52">
            <v>0</v>
          </cell>
          <cell r="HL52">
            <v>0</v>
          </cell>
          <cell r="HM52">
            <v>0</v>
          </cell>
          <cell r="HN52">
            <v>0</v>
          </cell>
          <cell r="HO52">
            <v>0</v>
          </cell>
          <cell r="HP52">
            <v>0</v>
          </cell>
          <cell r="HQ52">
            <v>0</v>
          </cell>
          <cell r="HR52">
            <v>0</v>
          </cell>
          <cell r="HS52">
            <v>0</v>
          </cell>
          <cell r="HT52">
            <v>0</v>
          </cell>
          <cell r="HU52">
            <v>0</v>
          </cell>
          <cell r="HV52">
            <v>0</v>
          </cell>
          <cell r="HW52">
            <v>0</v>
          </cell>
          <cell r="HX52">
            <v>0</v>
          </cell>
          <cell r="HY52">
            <v>0</v>
          </cell>
          <cell r="HZ52">
            <v>0</v>
          </cell>
          <cell r="IA52">
            <v>0</v>
          </cell>
          <cell r="IB52">
            <v>0</v>
          </cell>
          <cell r="IC52">
            <v>0</v>
          </cell>
          <cell r="ID52">
            <v>0</v>
          </cell>
          <cell r="IE52">
            <v>0</v>
          </cell>
          <cell r="IF52">
            <v>0</v>
          </cell>
          <cell r="IG52">
            <v>0</v>
          </cell>
          <cell r="IH52">
            <v>0</v>
          </cell>
          <cell r="II52">
            <v>0</v>
          </cell>
          <cell r="IJ52">
            <v>0</v>
          </cell>
          <cell r="IK52">
            <v>0</v>
          </cell>
          <cell r="IL52">
            <v>0</v>
          </cell>
          <cell r="IM52">
            <v>0</v>
          </cell>
          <cell r="IN52">
            <v>0</v>
          </cell>
          <cell r="IO52">
            <v>0</v>
          </cell>
          <cell r="IP52">
            <v>0</v>
          </cell>
          <cell r="IQ52">
            <v>0</v>
          </cell>
        </row>
        <row r="53">
          <cell r="B53">
            <v>0</v>
          </cell>
          <cell r="C53">
            <v>0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0</v>
          </cell>
          <cell r="AJ53">
            <v>0</v>
          </cell>
          <cell r="AK53">
            <v>0</v>
          </cell>
          <cell r="AL53">
            <v>0</v>
          </cell>
          <cell r="AM53">
            <v>0</v>
          </cell>
          <cell r="AN53">
            <v>0</v>
          </cell>
          <cell r="AO53">
            <v>0</v>
          </cell>
          <cell r="AP53">
            <v>0</v>
          </cell>
          <cell r="AQ53">
            <v>0</v>
          </cell>
          <cell r="AR53">
            <v>0</v>
          </cell>
          <cell r="AS53">
            <v>0</v>
          </cell>
          <cell r="AT53">
            <v>0</v>
          </cell>
          <cell r="AU53">
            <v>0</v>
          </cell>
          <cell r="AV53">
            <v>0</v>
          </cell>
          <cell r="AW53">
            <v>0</v>
          </cell>
          <cell r="AX53">
            <v>0</v>
          </cell>
          <cell r="AY53">
            <v>0</v>
          </cell>
          <cell r="AZ53">
            <v>0</v>
          </cell>
          <cell r="BA53">
            <v>0</v>
          </cell>
          <cell r="BB53">
            <v>0</v>
          </cell>
          <cell r="BC53">
            <v>0</v>
          </cell>
          <cell r="BD53">
            <v>0</v>
          </cell>
          <cell r="BE53">
            <v>0</v>
          </cell>
          <cell r="BF53">
            <v>0</v>
          </cell>
          <cell r="BG53">
            <v>0</v>
          </cell>
          <cell r="BH53">
            <v>0</v>
          </cell>
          <cell r="BI53">
            <v>0</v>
          </cell>
          <cell r="BJ53">
            <v>0</v>
          </cell>
          <cell r="BK53">
            <v>0</v>
          </cell>
          <cell r="BL53">
            <v>0</v>
          </cell>
          <cell r="BM53">
            <v>0</v>
          </cell>
          <cell r="BN53">
            <v>0</v>
          </cell>
          <cell r="BO53">
            <v>0</v>
          </cell>
          <cell r="BP53">
            <v>0</v>
          </cell>
          <cell r="BQ53">
            <v>0</v>
          </cell>
          <cell r="BR53">
            <v>0</v>
          </cell>
          <cell r="BS53">
            <v>0</v>
          </cell>
          <cell r="BT53">
            <v>0</v>
          </cell>
          <cell r="BU53">
            <v>0</v>
          </cell>
          <cell r="BV53">
            <v>0</v>
          </cell>
          <cell r="BW53">
            <v>0</v>
          </cell>
          <cell r="BX53">
            <v>0</v>
          </cell>
          <cell r="BY53">
            <v>0</v>
          </cell>
          <cell r="BZ53">
            <v>0</v>
          </cell>
          <cell r="CA53">
            <v>0</v>
          </cell>
          <cell r="CB53">
            <v>0</v>
          </cell>
          <cell r="CC53">
            <v>0</v>
          </cell>
          <cell r="CD53">
            <v>0</v>
          </cell>
          <cell r="CE53">
            <v>0</v>
          </cell>
          <cell r="CF53">
            <v>0</v>
          </cell>
          <cell r="CG53">
            <v>0</v>
          </cell>
          <cell r="CH53">
            <v>0</v>
          </cell>
          <cell r="CI53">
            <v>0</v>
          </cell>
          <cell r="CJ53">
            <v>0</v>
          </cell>
          <cell r="CK53">
            <v>0</v>
          </cell>
          <cell r="CL53">
            <v>0</v>
          </cell>
          <cell r="CM53">
            <v>0</v>
          </cell>
          <cell r="CN53">
            <v>0</v>
          </cell>
          <cell r="CO53">
            <v>0</v>
          </cell>
          <cell r="CP53">
            <v>0</v>
          </cell>
          <cell r="CQ53">
            <v>0</v>
          </cell>
          <cell r="CR53">
            <v>0</v>
          </cell>
          <cell r="CS53">
            <v>0</v>
          </cell>
          <cell r="CT53">
            <v>0</v>
          </cell>
          <cell r="CU53">
            <v>0</v>
          </cell>
          <cell r="CV53">
            <v>0</v>
          </cell>
          <cell r="CW53">
            <v>0</v>
          </cell>
          <cell r="CX53">
            <v>0</v>
          </cell>
          <cell r="CY53">
            <v>0</v>
          </cell>
          <cell r="CZ53">
            <v>0</v>
          </cell>
          <cell r="DA53">
            <v>0</v>
          </cell>
          <cell r="DB53">
            <v>0</v>
          </cell>
          <cell r="DC53">
            <v>0</v>
          </cell>
          <cell r="DD53">
            <v>0</v>
          </cell>
          <cell r="DE53">
            <v>0</v>
          </cell>
          <cell r="DF53">
            <v>0</v>
          </cell>
          <cell r="DG53">
            <v>0</v>
          </cell>
          <cell r="DH53">
            <v>0</v>
          </cell>
          <cell r="DI53">
            <v>0</v>
          </cell>
          <cell r="DJ53">
            <v>0</v>
          </cell>
          <cell r="DK53">
            <v>0</v>
          </cell>
          <cell r="DL53">
            <v>0</v>
          </cell>
          <cell r="DM53">
            <v>0</v>
          </cell>
          <cell r="DN53">
            <v>0</v>
          </cell>
          <cell r="DO53">
            <v>0</v>
          </cell>
          <cell r="DP53">
            <v>0</v>
          </cell>
          <cell r="DQ53">
            <v>0</v>
          </cell>
          <cell r="DR53">
            <v>0</v>
          </cell>
          <cell r="DS53">
            <v>0</v>
          </cell>
          <cell r="DT53">
            <v>0</v>
          </cell>
          <cell r="DU53">
            <v>0</v>
          </cell>
          <cell r="DV53">
            <v>0</v>
          </cell>
          <cell r="DW53">
            <v>0</v>
          </cell>
          <cell r="DX53">
            <v>0</v>
          </cell>
          <cell r="DY53">
            <v>0</v>
          </cell>
          <cell r="DZ53">
            <v>0</v>
          </cell>
          <cell r="EA53">
            <v>0</v>
          </cell>
          <cell r="EB53">
            <v>0</v>
          </cell>
          <cell r="EC53">
            <v>0</v>
          </cell>
          <cell r="ED53">
            <v>0</v>
          </cell>
          <cell r="EE53">
            <v>0</v>
          </cell>
          <cell r="EF53">
            <v>0</v>
          </cell>
          <cell r="EG53">
            <v>0</v>
          </cell>
          <cell r="EH53">
            <v>0</v>
          </cell>
          <cell r="EI53">
            <v>0</v>
          </cell>
          <cell r="EJ53">
            <v>0</v>
          </cell>
          <cell r="EK53">
            <v>0</v>
          </cell>
          <cell r="EL53">
            <v>0</v>
          </cell>
          <cell r="EM53">
            <v>0</v>
          </cell>
          <cell r="EN53">
            <v>0</v>
          </cell>
          <cell r="EO53">
            <v>0</v>
          </cell>
          <cell r="EP53">
            <v>0</v>
          </cell>
          <cell r="EQ53">
            <v>0</v>
          </cell>
          <cell r="ER53">
            <v>0</v>
          </cell>
          <cell r="ES53">
            <v>0</v>
          </cell>
          <cell r="ET53">
            <v>0</v>
          </cell>
          <cell r="EU53">
            <v>0</v>
          </cell>
          <cell r="EV53">
            <v>0</v>
          </cell>
          <cell r="EW53">
            <v>0</v>
          </cell>
          <cell r="EX53">
            <v>0</v>
          </cell>
          <cell r="EY53">
            <v>0</v>
          </cell>
          <cell r="EZ53">
            <v>0</v>
          </cell>
          <cell r="FA53">
            <v>0</v>
          </cell>
          <cell r="FB53">
            <v>0</v>
          </cell>
          <cell r="FC53">
            <v>0</v>
          </cell>
          <cell r="FD53">
            <v>0</v>
          </cell>
          <cell r="FE53">
            <v>0</v>
          </cell>
          <cell r="FF53">
            <v>0</v>
          </cell>
          <cell r="FG53">
            <v>0</v>
          </cell>
          <cell r="FH53">
            <v>0</v>
          </cell>
          <cell r="FI53">
            <v>0</v>
          </cell>
          <cell r="FJ53">
            <v>0</v>
          </cell>
          <cell r="FK53">
            <v>0</v>
          </cell>
          <cell r="FL53">
            <v>0</v>
          </cell>
          <cell r="FM53">
            <v>0</v>
          </cell>
          <cell r="FN53">
            <v>0</v>
          </cell>
          <cell r="FO53">
            <v>0</v>
          </cell>
          <cell r="FP53">
            <v>0</v>
          </cell>
          <cell r="FQ53">
            <v>0</v>
          </cell>
          <cell r="FR53">
            <v>0</v>
          </cell>
          <cell r="FS53">
            <v>0</v>
          </cell>
          <cell r="FT53">
            <v>0</v>
          </cell>
          <cell r="FU53">
            <v>0</v>
          </cell>
          <cell r="FV53">
            <v>0</v>
          </cell>
          <cell r="FW53">
            <v>0</v>
          </cell>
          <cell r="FX53">
            <v>0</v>
          </cell>
          <cell r="FY53">
            <v>0</v>
          </cell>
          <cell r="FZ53">
            <v>0</v>
          </cell>
          <cell r="GA53">
            <v>0</v>
          </cell>
          <cell r="GB53">
            <v>0</v>
          </cell>
          <cell r="GC53">
            <v>0</v>
          </cell>
          <cell r="GD53">
            <v>0</v>
          </cell>
          <cell r="GE53">
            <v>0</v>
          </cell>
          <cell r="GF53">
            <v>0</v>
          </cell>
          <cell r="GG53">
            <v>0</v>
          </cell>
          <cell r="GH53">
            <v>0</v>
          </cell>
          <cell r="GI53">
            <v>0</v>
          </cell>
          <cell r="GJ53">
            <v>0</v>
          </cell>
          <cell r="GK53">
            <v>0</v>
          </cell>
          <cell r="GL53">
            <v>0</v>
          </cell>
          <cell r="GM53">
            <v>0</v>
          </cell>
          <cell r="GN53">
            <v>0</v>
          </cell>
          <cell r="GO53">
            <v>0</v>
          </cell>
          <cell r="GP53">
            <v>0</v>
          </cell>
          <cell r="GQ53">
            <v>0</v>
          </cell>
          <cell r="GR53">
            <v>0</v>
          </cell>
          <cell r="GS53">
            <v>0</v>
          </cell>
          <cell r="GT53">
            <v>0</v>
          </cell>
          <cell r="GU53">
            <v>0</v>
          </cell>
          <cell r="GV53">
            <v>0</v>
          </cell>
          <cell r="GW53">
            <v>0</v>
          </cell>
          <cell r="GX53">
            <v>0</v>
          </cell>
          <cell r="GY53">
            <v>0</v>
          </cell>
          <cell r="GZ53">
            <v>0</v>
          </cell>
          <cell r="HA53">
            <v>0</v>
          </cell>
          <cell r="HB53">
            <v>0</v>
          </cell>
          <cell r="HC53">
            <v>0</v>
          </cell>
          <cell r="HD53">
            <v>0</v>
          </cell>
          <cell r="HE53">
            <v>0</v>
          </cell>
          <cell r="HF53">
            <v>0</v>
          </cell>
          <cell r="HG53">
            <v>0</v>
          </cell>
          <cell r="HH53">
            <v>0</v>
          </cell>
          <cell r="HI53">
            <v>0</v>
          </cell>
          <cell r="HJ53">
            <v>0</v>
          </cell>
          <cell r="HK53">
            <v>0</v>
          </cell>
          <cell r="HL53">
            <v>0</v>
          </cell>
          <cell r="HM53">
            <v>0</v>
          </cell>
          <cell r="HN53">
            <v>0</v>
          </cell>
          <cell r="HO53">
            <v>0</v>
          </cell>
          <cell r="HP53">
            <v>0</v>
          </cell>
          <cell r="HQ53">
            <v>0</v>
          </cell>
          <cell r="HR53">
            <v>0</v>
          </cell>
          <cell r="HS53">
            <v>0</v>
          </cell>
          <cell r="HT53">
            <v>0</v>
          </cell>
          <cell r="HU53">
            <v>0</v>
          </cell>
          <cell r="HV53">
            <v>0</v>
          </cell>
          <cell r="HW53">
            <v>0</v>
          </cell>
          <cell r="HX53">
            <v>0</v>
          </cell>
          <cell r="HY53">
            <v>0</v>
          </cell>
          <cell r="HZ53">
            <v>0</v>
          </cell>
          <cell r="IA53">
            <v>0</v>
          </cell>
          <cell r="IB53">
            <v>0</v>
          </cell>
          <cell r="IC53">
            <v>0</v>
          </cell>
          <cell r="ID53">
            <v>0</v>
          </cell>
          <cell r="IE53">
            <v>0</v>
          </cell>
          <cell r="IF53">
            <v>0</v>
          </cell>
          <cell r="IG53">
            <v>0</v>
          </cell>
          <cell r="IH53">
            <v>0</v>
          </cell>
          <cell r="II53">
            <v>0</v>
          </cell>
          <cell r="IJ53">
            <v>0</v>
          </cell>
          <cell r="IK53">
            <v>0</v>
          </cell>
          <cell r="IL53">
            <v>0</v>
          </cell>
          <cell r="IM53">
            <v>0</v>
          </cell>
          <cell r="IN53">
            <v>0</v>
          </cell>
          <cell r="IO53">
            <v>0</v>
          </cell>
          <cell r="IP53">
            <v>0</v>
          </cell>
          <cell r="IQ53">
            <v>0</v>
          </cell>
        </row>
        <row r="54">
          <cell r="B54">
            <v>0</v>
          </cell>
          <cell r="C54">
            <v>0</v>
          </cell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0</v>
          </cell>
          <cell r="AJ54">
            <v>0</v>
          </cell>
          <cell r="AK54">
            <v>0</v>
          </cell>
          <cell r="AL54">
            <v>0</v>
          </cell>
          <cell r="AM54">
            <v>0</v>
          </cell>
          <cell r="AN54">
            <v>0</v>
          </cell>
          <cell r="AO54">
            <v>0</v>
          </cell>
          <cell r="AP54">
            <v>0</v>
          </cell>
          <cell r="AQ54">
            <v>0</v>
          </cell>
          <cell r="AR54">
            <v>0</v>
          </cell>
          <cell r="AS54">
            <v>0</v>
          </cell>
          <cell r="AT54">
            <v>0</v>
          </cell>
          <cell r="AU54">
            <v>0</v>
          </cell>
          <cell r="AV54">
            <v>0</v>
          </cell>
          <cell r="AW54">
            <v>0</v>
          </cell>
          <cell r="AX54">
            <v>0</v>
          </cell>
          <cell r="AY54">
            <v>0</v>
          </cell>
          <cell r="AZ54">
            <v>0</v>
          </cell>
          <cell r="BA54">
            <v>0</v>
          </cell>
          <cell r="BB54">
            <v>0</v>
          </cell>
          <cell r="BC54">
            <v>0</v>
          </cell>
          <cell r="BD54">
            <v>0</v>
          </cell>
          <cell r="BE54">
            <v>0</v>
          </cell>
          <cell r="BF54">
            <v>0</v>
          </cell>
          <cell r="BG54">
            <v>0</v>
          </cell>
          <cell r="BH54">
            <v>0</v>
          </cell>
          <cell r="BI54">
            <v>0</v>
          </cell>
          <cell r="BJ54">
            <v>0</v>
          </cell>
          <cell r="BK54">
            <v>0</v>
          </cell>
          <cell r="BL54">
            <v>0</v>
          </cell>
          <cell r="BM54">
            <v>0</v>
          </cell>
          <cell r="BN54">
            <v>0</v>
          </cell>
          <cell r="BO54">
            <v>0</v>
          </cell>
          <cell r="BP54">
            <v>0</v>
          </cell>
          <cell r="BQ54">
            <v>0</v>
          </cell>
          <cell r="BR54">
            <v>0</v>
          </cell>
          <cell r="BS54">
            <v>0</v>
          </cell>
          <cell r="BT54">
            <v>0</v>
          </cell>
          <cell r="BU54">
            <v>0</v>
          </cell>
          <cell r="BV54">
            <v>0</v>
          </cell>
          <cell r="BW54">
            <v>0</v>
          </cell>
          <cell r="BX54">
            <v>0</v>
          </cell>
          <cell r="BY54">
            <v>0</v>
          </cell>
          <cell r="BZ54">
            <v>0</v>
          </cell>
          <cell r="CA54">
            <v>0</v>
          </cell>
          <cell r="CB54">
            <v>0</v>
          </cell>
          <cell r="CC54">
            <v>0</v>
          </cell>
          <cell r="CD54">
            <v>0</v>
          </cell>
          <cell r="CE54">
            <v>0</v>
          </cell>
          <cell r="CF54">
            <v>0</v>
          </cell>
          <cell r="CG54">
            <v>0</v>
          </cell>
          <cell r="CH54">
            <v>0</v>
          </cell>
          <cell r="CI54">
            <v>0</v>
          </cell>
          <cell r="CJ54">
            <v>0</v>
          </cell>
          <cell r="CK54">
            <v>0</v>
          </cell>
          <cell r="CL54">
            <v>0</v>
          </cell>
          <cell r="CM54">
            <v>0</v>
          </cell>
          <cell r="CN54">
            <v>0</v>
          </cell>
          <cell r="CO54">
            <v>0</v>
          </cell>
          <cell r="CP54">
            <v>0</v>
          </cell>
          <cell r="CQ54">
            <v>0</v>
          </cell>
          <cell r="CR54">
            <v>0</v>
          </cell>
          <cell r="CS54">
            <v>0</v>
          </cell>
          <cell r="CT54">
            <v>0</v>
          </cell>
          <cell r="CU54">
            <v>0</v>
          </cell>
          <cell r="CV54">
            <v>0</v>
          </cell>
          <cell r="CW54">
            <v>0</v>
          </cell>
          <cell r="CX54">
            <v>0</v>
          </cell>
          <cell r="CY54">
            <v>0</v>
          </cell>
          <cell r="CZ54">
            <v>0</v>
          </cell>
          <cell r="DA54">
            <v>0</v>
          </cell>
          <cell r="DB54">
            <v>0</v>
          </cell>
          <cell r="DC54">
            <v>0</v>
          </cell>
          <cell r="DD54">
            <v>0</v>
          </cell>
          <cell r="DE54">
            <v>0</v>
          </cell>
          <cell r="DF54">
            <v>0</v>
          </cell>
          <cell r="DG54">
            <v>0</v>
          </cell>
          <cell r="DH54">
            <v>0</v>
          </cell>
          <cell r="DI54">
            <v>0</v>
          </cell>
          <cell r="DJ54">
            <v>0</v>
          </cell>
          <cell r="DK54">
            <v>0</v>
          </cell>
          <cell r="DL54">
            <v>0</v>
          </cell>
          <cell r="DM54">
            <v>0</v>
          </cell>
          <cell r="DN54">
            <v>0</v>
          </cell>
          <cell r="DO54">
            <v>0</v>
          </cell>
          <cell r="DP54">
            <v>0</v>
          </cell>
          <cell r="DQ54">
            <v>0</v>
          </cell>
          <cell r="DR54">
            <v>0</v>
          </cell>
          <cell r="DS54">
            <v>0</v>
          </cell>
          <cell r="DT54">
            <v>0</v>
          </cell>
          <cell r="DU54">
            <v>0</v>
          </cell>
          <cell r="DV54">
            <v>0</v>
          </cell>
          <cell r="DW54">
            <v>0</v>
          </cell>
          <cell r="DX54">
            <v>0</v>
          </cell>
          <cell r="DY54">
            <v>0</v>
          </cell>
          <cell r="DZ54">
            <v>0</v>
          </cell>
          <cell r="EA54">
            <v>0</v>
          </cell>
          <cell r="EB54">
            <v>0</v>
          </cell>
          <cell r="EC54">
            <v>0</v>
          </cell>
          <cell r="ED54">
            <v>0</v>
          </cell>
          <cell r="EE54">
            <v>0</v>
          </cell>
          <cell r="EF54">
            <v>0</v>
          </cell>
          <cell r="EG54">
            <v>0</v>
          </cell>
          <cell r="EH54">
            <v>0</v>
          </cell>
          <cell r="EI54">
            <v>0</v>
          </cell>
          <cell r="EJ54">
            <v>0</v>
          </cell>
          <cell r="EK54">
            <v>0</v>
          </cell>
          <cell r="EL54">
            <v>0</v>
          </cell>
          <cell r="EM54">
            <v>0</v>
          </cell>
          <cell r="EN54">
            <v>0</v>
          </cell>
          <cell r="EO54">
            <v>0</v>
          </cell>
          <cell r="EP54">
            <v>0</v>
          </cell>
          <cell r="EQ54">
            <v>0</v>
          </cell>
          <cell r="ER54">
            <v>0</v>
          </cell>
          <cell r="ES54">
            <v>0</v>
          </cell>
          <cell r="ET54">
            <v>0</v>
          </cell>
          <cell r="EU54">
            <v>0</v>
          </cell>
          <cell r="EV54">
            <v>0</v>
          </cell>
          <cell r="EW54">
            <v>0</v>
          </cell>
          <cell r="EX54">
            <v>0</v>
          </cell>
          <cell r="EY54">
            <v>0</v>
          </cell>
          <cell r="EZ54">
            <v>0</v>
          </cell>
          <cell r="FA54">
            <v>0</v>
          </cell>
          <cell r="FB54">
            <v>0</v>
          </cell>
          <cell r="FC54">
            <v>0</v>
          </cell>
          <cell r="FD54">
            <v>0</v>
          </cell>
          <cell r="FE54">
            <v>0</v>
          </cell>
          <cell r="FF54">
            <v>0</v>
          </cell>
          <cell r="FG54">
            <v>0</v>
          </cell>
          <cell r="FH54">
            <v>0</v>
          </cell>
          <cell r="FI54">
            <v>0</v>
          </cell>
          <cell r="FJ54">
            <v>0</v>
          </cell>
          <cell r="FK54">
            <v>0</v>
          </cell>
          <cell r="FL54">
            <v>0</v>
          </cell>
          <cell r="FM54">
            <v>0</v>
          </cell>
          <cell r="FN54">
            <v>0</v>
          </cell>
          <cell r="FO54">
            <v>0</v>
          </cell>
          <cell r="FP54">
            <v>0</v>
          </cell>
          <cell r="FQ54">
            <v>0</v>
          </cell>
          <cell r="FR54">
            <v>0</v>
          </cell>
          <cell r="FS54">
            <v>0</v>
          </cell>
          <cell r="FT54">
            <v>0</v>
          </cell>
          <cell r="FU54">
            <v>0</v>
          </cell>
          <cell r="FV54">
            <v>0</v>
          </cell>
          <cell r="FW54">
            <v>0</v>
          </cell>
          <cell r="FX54">
            <v>0</v>
          </cell>
          <cell r="FY54">
            <v>0</v>
          </cell>
          <cell r="FZ54">
            <v>0</v>
          </cell>
          <cell r="GA54">
            <v>0</v>
          </cell>
          <cell r="GB54">
            <v>0</v>
          </cell>
          <cell r="GC54">
            <v>0</v>
          </cell>
          <cell r="GD54">
            <v>0</v>
          </cell>
          <cell r="GE54">
            <v>0</v>
          </cell>
          <cell r="GF54">
            <v>0</v>
          </cell>
          <cell r="GG54">
            <v>0</v>
          </cell>
          <cell r="GH54">
            <v>0</v>
          </cell>
          <cell r="GI54">
            <v>0</v>
          </cell>
          <cell r="GJ54">
            <v>0</v>
          </cell>
          <cell r="GK54">
            <v>0</v>
          </cell>
          <cell r="GL54">
            <v>0</v>
          </cell>
          <cell r="GM54">
            <v>0</v>
          </cell>
          <cell r="GN54">
            <v>0</v>
          </cell>
          <cell r="GO54">
            <v>0</v>
          </cell>
          <cell r="GP54">
            <v>0</v>
          </cell>
          <cell r="GQ54">
            <v>0</v>
          </cell>
          <cell r="GR54">
            <v>0</v>
          </cell>
          <cell r="GS54">
            <v>0</v>
          </cell>
          <cell r="GT54">
            <v>0</v>
          </cell>
          <cell r="GU54">
            <v>0</v>
          </cell>
          <cell r="GV54">
            <v>0</v>
          </cell>
          <cell r="GW54">
            <v>0</v>
          </cell>
          <cell r="GX54">
            <v>0</v>
          </cell>
          <cell r="GY54">
            <v>0</v>
          </cell>
          <cell r="GZ54">
            <v>0</v>
          </cell>
          <cell r="HA54">
            <v>0</v>
          </cell>
          <cell r="HB54">
            <v>0</v>
          </cell>
          <cell r="HC54">
            <v>0</v>
          </cell>
          <cell r="HD54">
            <v>0</v>
          </cell>
          <cell r="HE54">
            <v>0</v>
          </cell>
          <cell r="HF54">
            <v>0</v>
          </cell>
          <cell r="HG54">
            <v>0</v>
          </cell>
          <cell r="HH54">
            <v>0</v>
          </cell>
          <cell r="HI54">
            <v>0</v>
          </cell>
          <cell r="HJ54">
            <v>0</v>
          </cell>
          <cell r="HK54">
            <v>0</v>
          </cell>
          <cell r="HL54">
            <v>0</v>
          </cell>
          <cell r="HM54">
            <v>0</v>
          </cell>
          <cell r="HN54">
            <v>0</v>
          </cell>
          <cell r="HO54">
            <v>0</v>
          </cell>
          <cell r="HP54">
            <v>0</v>
          </cell>
          <cell r="HQ54">
            <v>0</v>
          </cell>
          <cell r="HR54">
            <v>0</v>
          </cell>
          <cell r="HS54">
            <v>0</v>
          </cell>
          <cell r="HT54">
            <v>0</v>
          </cell>
          <cell r="HU54">
            <v>0</v>
          </cell>
          <cell r="HV54">
            <v>0</v>
          </cell>
          <cell r="HW54">
            <v>0</v>
          </cell>
          <cell r="HX54">
            <v>0</v>
          </cell>
          <cell r="HY54">
            <v>0</v>
          </cell>
          <cell r="HZ54">
            <v>0</v>
          </cell>
          <cell r="IA54">
            <v>0</v>
          </cell>
          <cell r="IB54">
            <v>0</v>
          </cell>
          <cell r="IC54">
            <v>0</v>
          </cell>
          <cell r="ID54">
            <v>0</v>
          </cell>
          <cell r="IE54">
            <v>0</v>
          </cell>
          <cell r="IF54">
            <v>0</v>
          </cell>
          <cell r="IG54">
            <v>0</v>
          </cell>
          <cell r="IH54">
            <v>0</v>
          </cell>
          <cell r="II54">
            <v>0</v>
          </cell>
          <cell r="IJ54">
            <v>0</v>
          </cell>
          <cell r="IK54">
            <v>0</v>
          </cell>
          <cell r="IL54">
            <v>0</v>
          </cell>
          <cell r="IM54">
            <v>0</v>
          </cell>
          <cell r="IN54">
            <v>0</v>
          </cell>
          <cell r="IO54">
            <v>0</v>
          </cell>
          <cell r="IP54">
            <v>0</v>
          </cell>
          <cell r="IQ54">
            <v>0</v>
          </cell>
        </row>
        <row r="55">
          <cell r="B55">
            <v>0</v>
          </cell>
          <cell r="C55">
            <v>0</v>
          </cell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  <cell r="AI55">
            <v>0</v>
          </cell>
          <cell r="AJ55">
            <v>0</v>
          </cell>
          <cell r="AK55">
            <v>0</v>
          </cell>
          <cell r="AL55">
            <v>0</v>
          </cell>
          <cell r="AM55">
            <v>0</v>
          </cell>
          <cell r="AN55">
            <v>0</v>
          </cell>
          <cell r="AO55">
            <v>0</v>
          </cell>
          <cell r="AP55">
            <v>0</v>
          </cell>
          <cell r="AQ55">
            <v>0</v>
          </cell>
          <cell r="AR55">
            <v>0</v>
          </cell>
          <cell r="AS55">
            <v>0</v>
          </cell>
          <cell r="AT55">
            <v>0</v>
          </cell>
          <cell r="AU55">
            <v>0</v>
          </cell>
          <cell r="AV55">
            <v>0</v>
          </cell>
          <cell r="AW55">
            <v>0</v>
          </cell>
          <cell r="AX55">
            <v>0</v>
          </cell>
          <cell r="AY55">
            <v>0</v>
          </cell>
          <cell r="AZ55">
            <v>0</v>
          </cell>
          <cell r="BA55">
            <v>0</v>
          </cell>
          <cell r="BB55">
            <v>0</v>
          </cell>
          <cell r="BC55">
            <v>0</v>
          </cell>
          <cell r="BD55">
            <v>0</v>
          </cell>
          <cell r="BE55">
            <v>0</v>
          </cell>
          <cell r="BF55">
            <v>0</v>
          </cell>
          <cell r="BG55">
            <v>0</v>
          </cell>
          <cell r="BH55">
            <v>0</v>
          </cell>
          <cell r="BI55">
            <v>0</v>
          </cell>
          <cell r="BJ55">
            <v>0</v>
          </cell>
          <cell r="BK55">
            <v>0</v>
          </cell>
          <cell r="BL55">
            <v>0</v>
          </cell>
          <cell r="BM55">
            <v>0</v>
          </cell>
          <cell r="BN55">
            <v>0</v>
          </cell>
          <cell r="BO55">
            <v>0</v>
          </cell>
          <cell r="BP55">
            <v>0</v>
          </cell>
          <cell r="BQ55">
            <v>0</v>
          </cell>
          <cell r="BR55">
            <v>0</v>
          </cell>
          <cell r="BS55">
            <v>0</v>
          </cell>
          <cell r="BT55">
            <v>0</v>
          </cell>
          <cell r="BU55">
            <v>0</v>
          </cell>
          <cell r="BV55">
            <v>0</v>
          </cell>
          <cell r="BW55">
            <v>0</v>
          </cell>
          <cell r="BX55">
            <v>0</v>
          </cell>
          <cell r="BY55">
            <v>0</v>
          </cell>
          <cell r="BZ55">
            <v>0</v>
          </cell>
          <cell r="CA55">
            <v>0</v>
          </cell>
          <cell r="CB55">
            <v>0</v>
          </cell>
          <cell r="CC55">
            <v>0</v>
          </cell>
          <cell r="CD55">
            <v>0</v>
          </cell>
          <cell r="CE55">
            <v>0</v>
          </cell>
          <cell r="CF55">
            <v>0</v>
          </cell>
          <cell r="CG55">
            <v>0</v>
          </cell>
          <cell r="CH55">
            <v>0</v>
          </cell>
          <cell r="CI55">
            <v>0</v>
          </cell>
          <cell r="CJ55">
            <v>0</v>
          </cell>
          <cell r="CK55">
            <v>0</v>
          </cell>
          <cell r="CL55">
            <v>0</v>
          </cell>
          <cell r="CM55">
            <v>0</v>
          </cell>
          <cell r="CN55">
            <v>0</v>
          </cell>
          <cell r="CO55">
            <v>0</v>
          </cell>
          <cell r="CP55">
            <v>0</v>
          </cell>
          <cell r="CQ55">
            <v>0</v>
          </cell>
          <cell r="CR55">
            <v>0</v>
          </cell>
          <cell r="CS55">
            <v>0</v>
          </cell>
          <cell r="CT55">
            <v>0</v>
          </cell>
          <cell r="CU55">
            <v>0</v>
          </cell>
          <cell r="CV55">
            <v>0</v>
          </cell>
          <cell r="CW55">
            <v>0</v>
          </cell>
          <cell r="CX55">
            <v>0</v>
          </cell>
          <cell r="CY55">
            <v>0</v>
          </cell>
          <cell r="CZ55">
            <v>0</v>
          </cell>
          <cell r="DA55">
            <v>0</v>
          </cell>
          <cell r="DB55">
            <v>0</v>
          </cell>
          <cell r="DC55">
            <v>0</v>
          </cell>
          <cell r="DD55">
            <v>0</v>
          </cell>
          <cell r="DE55">
            <v>0</v>
          </cell>
          <cell r="DF55">
            <v>0</v>
          </cell>
          <cell r="DG55">
            <v>0</v>
          </cell>
          <cell r="DH55">
            <v>0</v>
          </cell>
          <cell r="DI55">
            <v>0</v>
          </cell>
          <cell r="DJ55">
            <v>0</v>
          </cell>
          <cell r="DK55">
            <v>0</v>
          </cell>
          <cell r="DL55">
            <v>0</v>
          </cell>
          <cell r="DM55">
            <v>0</v>
          </cell>
          <cell r="DN55">
            <v>0</v>
          </cell>
          <cell r="DO55">
            <v>0</v>
          </cell>
          <cell r="DP55">
            <v>0</v>
          </cell>
          <cell r="DQ55">
            <v>0</v>
          </cell>
          <cell r="DR55">
            <v>0</v>
          </cell>
          <cell r="DS55">
            <v>0</v>
          </cell>
          <cell r="DT55">
            <v>0</v>
          </cell>
          <cell r="DU55">
            <v>0</v>
          </cell>
          <cell r="DV55">
            <v>0</v>
          </cell>
          <cell r="DW55">
            <v>0</v>
          </cell>
          <cell r="DX55">
            <v>0</v>
          </cell>
          <cell r="DY55">
            <v>0</v>
          </cell>
          <cell r="DZ55">
            <v>0</v>
          </cell>
          <cell r="EA55">
            <v>0</v>
          </cell>
          <cell r="EB55">
            <v>0</v>
          </cell>
          <cell r="EC55">
            <v>0</v>
          </cell>
          <cell r="ED55">
            <v>0</v>
          </cell>
          <cell r="EE55">
            <v>0</v>
          </cell>
          <cell r="EF55">
            <v>0</v>
          </cell>
          <cell r="EG55">
            <v>0</v>
          </cell>
          <cell r="EH55">
            <v>0</v>
          </cell>
          <cell r="EI55">
            <v>0</v>
          </cell>
          <cell r="EJ55">
            <v>0</v>
          </cell>
          <cell r="EK55">
            <v>0</v>
          </cell>
          <cell r="EL55">
            <v>0</v>
          </cell>
          <cell r="EM55">
            <v>0</v>
          </cell>
          <cell r="EN55">
            <v>0</v>
          </cell>
          <cell r="EO55">
            <v>0</v>
          </cell>
          <cell r="EP55">
            <v>0</v>
          </cell>
          <cell r="EQ55">
            <v>0</v>
          </cell>
          <cell r="ER55">
            <v>0</v>
          </cell>
          <cell r="ES55">
            <v>0</v>
          </cell>
          <cell r="ET55">
            <v>0</v>
          </cell>
          <cell r="EU55">
            <v>0</v>
          </cell>
          <cell r="EV55">
            <v>0</v>
          </cell>
          <cell r="EW55">
            <v>0</v>
          </cell>
          <cell r="EX55">
            <v>0</v>
          </cell>
          <cell r="EY55">
            <v>0</v>
          </cell>
          <cell r="EZ55">
            <v>0</v>
          </cell>
          <cell r="FA55">
            <v>0</v>
          </cell>
          <cell r="FB55">
            <v>0</v>
          </cell>
          <cell r="FC55">
            <v>0</v>
          </cell>
          <cell r="FD55">
            <v>0</v>
          </cell>
          <cell r="FE55">
            <v>0</v>
          </cell>
          <cell r="FF55">
            <v>0</v>
          </cell>
          <cell r="FG55">
            <v>0</v>
          </cell>
          <cell r="FH55">
            <v>0</v>
          </cell>
          <cell r="FI55">
            <v>0</v>
          </cell>
          <cell r="FJ55">
            <v>0</v>
          </cell>
          <cell r="FK55">
            <v>0</v>
          </cell>
          <cell r="FL55">
            <v>0</v>
          </cell>
          <cell r="FM55">
            <v>0</v>
          </cell>
          <cell r="FN55">
            <v>0</v>
          </cell>
          <cell r="FO55">
            <v>0</v>
          </cell>
          <cell r="FP55">
            <v>0</v>
          </cell>
          <cell r="FQ55">
            <v>0</v>
          </cell>
          <cell r="FR55">
            <v>0</v>
          </cell>
          <cell r="FS55">
            <v>0</v>
          </cell>
          <cell r="FT55">
            <v>0</v>
          </cell>
          <cell r="FU55">
            <v>0</v>
          </cell>
          <cell r="FV55">
            <v>0</v>
          </cell>
          <cell r="FW55">
            <v>0</v>
          </cell>
          <cell r="FX55">
            <v>0</v>
          </cell>
          <cell r="FY55">
            <v>0</v>
          </cell>
          <cell r="FZ55">
            <v>0</v>
          </cell>
          <cell r="GA55">
            <v>0</v>
          </cell>
          <cell r="GB55">
            <v>0</v>
          </cell>
          <cell r="GC55">
            <v>0</v>
          </cell>
          <cell r="GD55">
            <v>0</v>
          </cell>
          <cell r="GE55">
            <v>0</v>
          </cell>
          <cell r="GF55">
            <v>0</v>
          </cell>
          <cell r="GG55">
            <v>0</v>
          </cell>
          <cell r="GH55">
            <v>0</v>
          </cell>
          <cell r="GI55">
            <v>0</v>
          </cell>
          <cell r="GJ55">
            <v>0</v>
          </cell>
          <cell r="GK55">
            <v>0</v>
          </cell>
          <cell r="GL55">
            <v>0</v>
          </cell>
          <cell r="GM55">
            <v>0</v>
          </cell>
          <cell r="GN55">
            <v>0</v>
          </cell>
          <cell r="GO55">
            <v>0</v>
          </cell>
          <cell r="GP55">
            <v>0</v>
          </cell>
          <cell r="GQ55">
            <v>0</v>
          </cell>
          <cell r="GR55">
            <v>0</v>
          </cell>
          <cell r="GS55">
            <v>0</v>
          </cell>
          <cell r="GT55">
            <v>0</v>
          </cell>
          <cell r="GU55">
            <v>0</v>
          </cell>
          <cell r="GV55">
            <v>0</v>
          </cell>
          <cell r="GW55">
            <v>0</v>
          </cell>
          <cell r="GX55">
            <v>0</v>
          </cell>
          <cell r="GY55">
            <v>0</v>
          </cell>
          <cell r="GZ55">
            <v>0</v>
          </cell>
          <cell r="HA55">
            <v>0</v>
          </cell>
          <cell r="HB55">
            <v>0</v>
          </cell>
          <cell r="HC55">
            <v>0</v>
          </cell>
          <cell r="HD55">
            <v>0</v>
          </cell>
          <cell r="HE55">
            <v>0</v>
          </cell>
          <cell r="HF55">
            <v>0</v>
          </cell>
          <cell r="HG55">
            <v>0</v>
          </cell>
          <cell r="HH55">
            <v>0</v>
          </cell>
          <cell r="HI55">
            <v>0</v>
          </cell>
          <cell r="HJ55">
            <v>0</v>
          </cell>
          <cell r="HK55">
            <v>0</v>
          </cell>
          <cell r="HL55">
            <v>0</v>
          </cell>
          <cell r="HM55">
            <v>0</v>
          </cell>
          <cell r="HN55">
            <v>0</v>
          </cell>
          <cell r="HO55">
            <v>0</v>
          </cell>
          <cell r="HP55">
            <v>0</v>
          </cell>
          <cell r="HQ55">
            <v>0</v>
          </cell>
          <cell r="HR55">
            <v>0</v>
          </cell>
          <cell r="HS55">
            <v>0</v>
          </cell>
          <cell r="HT55">
            <v>0</v>
          </cell>
          <cell r="HU55">
            <v>0</v>
          </cell>
          <cell r="HV55">
            <v>0</v>
          </cell>
          <cell r="HW55">
            <v>0</v>
          </cell>
          <cell r="HX55">
            <v>0</v>
          </cell>
          <cell r="HY55">
            <v>0</v>
          </cell>
          <cell r="HZ55">
            <v>0</v>
          </cell>
          <cell r="IA55">
            <v>0</v>
          </cell>
          <cell r="IB55">
            <v>0</v>
          </cell>
          <cell r="IC55">
            <v>0</v>
          </cell>
          <cell r="ID55">
            <v>0</v>
          </cell>
          <cell r="IE55">
            <v>0</v>
          </cell>
          <cell r="IF55">
            <v>0</v>
          </cell>
          <cell r="IG55">
            <v>0</v>
          </cell>
          <cell r="IH55">
            <v>0</v>
          </cell>
          <cell r="II55">
            <v>0</v>
          </cell>
          <cell r="IJ55">
            <v>0</v>
          </cell>
          <cell r="IK55">
            <v>0</v>
          </cell>
          <cell r="IL55">
            <v>0</v>
          </cell>
          <cell r="IM55">
            <v>0</v>
          </cell>
          <cell r="IN55">
            <v>0</v>
          </cell>
          <cell r="IO55">
            <v>0</v>
          </cell>
          <cell r="IP55">
            <v>0</v>
          </cell>
          <cell r="IQ55">
            <v>0</v>
          </cell>
        </row>
        <row r="56">
          <cell r="B56">
            <v>0</v>
          </cell>
          <cell r="C56">
            <v>0</v>
          </cell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0</v>
          </cell>
          <cell r="AJ56">
            <v>0</v>
          </cell>
          <cell r="AK56">
            <v>0</v>
          </cell>
          <cell r="AL56">
            <v>0</v>
          </cell>
          <cell r="AM56">
            <v>0</v>
          </cell>
          <cell r="AN56">
            <v>0</v>
          </cell>
          <cell r="AO56">
            <v>0</v>
          </cell>
          <cell r="AP56">
            <v>0</v>
          </cell>
          <cell r="AQ56">
            <v>0</v>
          </cell>
          <cell r="AR56">
            <v>0</v>
          </cell>
          <cell r="AS56">
            <v>0</v>
          </cell>
          <cell r="AT56">
            <v>0</v>
          </cell>
          <cell r="AU56">
            <v>0</v>
          </cell>
          <cell r="AV56">
            <v>0</v>
          </cell>
          <cell r="AW56">
            <v>0</v>
          </cell>
          <cell r="AX56">
            <v>0</v>
          </cell>
          <cell r="AY56">
            <v>0</v>
          </cell>
          <cell r="AZ56">
            <v>0</v>
          </cell>
          <cell r="BA56">
            <v>0</v>
          </cell>
          <cell r="BB56">
            <v>0</v>
          </cell>
          <cell r="BC56">
            <v>0</v>
          </cell>
          <cell r="BD56">
            <v>0</v>
          </cell>
          <cell r="BE56">
            <v>0</v>
          </cell>
          <cell r="BF56">
            <v>0</v>
          </cell>
          <cell r="BG56">
            <v>0</v>
          </cell>
          <cell r="BH56">
            <v>0</v>
          </cell>
          <cell r="BI56">
            <v>0</v>
          </cell>
          <cell r="BJ56">
            <v>0</v>
          </cell>
          <cell r="BK56">
            <v>0</v>
          </cell>
          <cell r="BL56">
            <v>0</v>
          </cell>
          <cell r="BM56">
            <v>0</v>
          </cell>
          <cell r="BN56">
            <v>0</v>
          </cell>
          <cell r="BO56">
            <v>0</v>
          </cell>
          <cell r="BP56">
            <v>0</v>
          </cell>
          <cell r="BQ56">
            <v>0</v>
          </cell>
          <cell r="BR56">
            <v>0</v>
          </cell>
          <cell r="BS56">
            <v>0</v>
          </cell>
          <cell r="BT56">
            <v>0</v>
          </cell>
          <cell r="BU56">
            <v>0</v>
          </cell>
          <cell r="BV56">
            <v>0</v>
          </cell>
          <cell r="BW56">
            <v>0</v>
          </cell>
          <cell r="BX56">
            <v>0</v>
          </cell>
          <cell r="BY56">
            <v>0</v>
          </cell>
          <cell r="BZ56">
            <v>0</v>
          </cell>
          <cell r="CA56">
            <v>0</v>
          </cell>
          <cell r="CB56">
            <v>0</v>
          </cell>
          <cell r="CC56">
            <v>0</v>
          </cell>
          <cell r="CD56">
            <v>0</v>
          </cell>
          <cell r="CE56">
            <v>0</v>
          </cell>
          <cell r="CF56">
            <v>0</v>
          </cell>
          <cell r="CG56">
            <v>0</v>
          </cell>
          <cell r="CH56">
            <v>0</v>
          </cell>
          <cell r="CI56">
            <v>0</v>
          </cell>
          <cell r="CJ56">
            <v>0</v>
          </cell>
          <cell r="CK56">
            <v>0</v>
          </cell>
          <cell r="CL56">
            <v>0</v>
          </cell>
          <cell r="CM56">
            <v>0</v>
          </cell>
          <cell r="CN56">
            <v>0</v>
          </cell>
          <cell r="CO56">
            <v>0</v>
          </cell>
          <cell r="CP56">
            <v>0</v>
          </cell>
          <cell r="CQ56">
            <v>0</v>
          </cell>
          <cell r="CR56">
            <v>0</v>
          </cell>
          <cell r="CS56">
            <v>0</v>
          </cell>
          <cell r="CT56">
            <v>0</v>
          </cell>
          <cell r="CU56">
            <v>0</v>
          </cell>
          <cell r="CV56">
            <v>0</v>
          </cell>
          <cell r="CW56">
            <v>0</v>
          </cell>
          <cell r="CX56">
            <v>0</v>
          </cell>
          <cell r="CY56">
            <v>0</v>
          </cell>
          <cell r="CZ56">
            <v>0</v>
          </cell>
          <cell r="DA56">
            <v>0</v>
          </cell>
          <cell r="DB56">
            <v>0</v>
          </cell>
          <cell r="DC56">
            <v>0</v>
          </cell>
          <cell r="DD56">
            <v>0</v>
          </cell>
          <cell r="DE56">
            <v>0</v>
          </cell>
          <cell r="DF56">
            <v>0</v>
          </cell>
          <cell r="DG56">
            <v>0</v>
          </cell>
          <cell r="DH56">
            <v>0</v>
          </cell>
          <cell r="DI56">
            <v>0</v>
          </cell>
          <cell r="DJ56">
            <v>0</v>
          </cell>
          <cell r="DK56">
            <v>0</v>
          </cell>
          <cell r="DL56">
            <v>0</v>
          </cell>
          <cell r="DM56">
            <v>0</v>
          </cell>
          <cell r="DN56">
            <v>0</v>
          </cell>
          <cell r="DO56">
            <v>0</v>
          </cell>
          <cell r="DP56">
            <v>0</v>
          </cell>
          <cell r="DQ56">
            <v>0</v>
          </cell>
          <cell r="DR56">
            <v>0</v>
          </cell>
          <cell r="DS56">
            <v>0</v>
          </cell>
          <cell r="DT56">
            <v>0</v>
          </cell>
          <cell r="DU56">
            <v>0</v>
          </cell>
          <cell r="DV56">
            <v>0</v>
          </cell>
          <cell r="DW56">
            <v>0</v>
          </cell>
          <cell r="DX56">
            <v>0</v>
          </cell>
          <cell r="DY56">
            <v>0</v>
          </cell>
          <cell r="DZ56">
            <v>0</v>
          </cell>
          <cell r="EA56">
            <v>0</v>
          </cell>
          <cell r="EB56">
            <v>0</v>
          </cell>
          <cell r="EC56">
            <v>0</v>
          </cell>
          <cell r="ED56">
            <v>0</v>
          </cell>
          <cell r="EE56">
            <v>0</v>
          </cell>
          <cell r="EF56">
            <v>0</v>
          </cell>
          <cell r="EG56">
            <v>0</v>
          </cell>
          <cell r="EH56">
            <v>0</v>
          </cell>
          <cell r="EI56">
            <v>0</v>
          </cell>
          <cell r="EJ56">
            <v>0</v>
          </cell>
          <cell r="EK56">
            <v>0</v>
          </cell>
          <cell r="EL56">
            <v>0</v>
          </cell>
          <cell r="EM56">
            <v>0</v>
          </cell>
          <cell r="EN56">
            <v>0</v>
          </cell>
          <cell r="EO56">
            <v>0</v>
          </cell>
          <cell r="EP56">
            <v>0</v>
          </cell>
          <cell r="EQ56">
            <v>0</v>
          </cell>
          <cell r="ER56">
            <v>0</v>
          </cell>
          <cell r="ES56">
            <v>0</v>
          </cell>
          <cell r="ET56">
            <v>0</v>
          </cell>
          <cell r="EU56">
            <v>0</v>
          </cell>
          <cell r="EV56">
            <v>0</v>
          </cell>
          <cell r="EW56">
            <v>0</v>
          </cell>
          <cell r="EX56">
            <v>0</v>
          </cell>
          <cell r="EY56">
            <v>0</v>
          </cell>
          <cell r="EZ56">
            <v>0</v>
          </cell>
          <cell r="FA56">
            <v>0</v>
          </cell>
          <cell r="FB56">
            <v>0</v>
          </cell>
          <cell r="FC56">
            <v>0</v>
          </cell>
          <cell r="FD56">
            <v>0</v>
          </cell>
          <cell r="FE56">
            <v>0</v>
          </cell>
          <cell r="FF56">
            <v>0</v>
          </cell>
          <cell r="FG56">
            <v>0</v>
          </cell>
          <cell r="FH56">
            <v>0</v>
          </cell>
          <cell r="FI56">
            <v>0</v>
          </cell>
          <cell r="FJ56">
            <v>0</v>
          </cell>
          <cell r="FK56">
            <v>0</v>
          </cell>
          <cell r="FL56">
            <v>0</v>
          </cell>
          <cell r="FM56">
            <v>0</v>
          </cell>
          <cell r="FN56">
            <v>0</v>
          </cell>
          <cell r="FO56">
            <v>0</v>
          </cell>
          <cell r="FP56">
            <v>0</v>
          </cell>
          <cell r="FQ56">
            <v>0</v>
          </cell>
          <cell r="FR56">
            <v>0</v>
          </cell>
          <cell r="FS56">
            <v>0</v>
          </cell>
          <cell r="FT56">
            <v>0</v>
          </cell>
          <cell r="FU56">
            <v>0</v>
          </cell>
          <cell r="FV56">
            <v>0</v>
          </cell>
          <cell r="FW56">
            <v>0</v>
          </cell>
          <cell r="FX56">
            <v>0</v>
          </cell>
          <cell r="FY56">
            <v>0</v>
          </cell>
          <cell r="FZ56">
            <v>0</v>
          </cell>
          <cell r="GA56">
            <v>0</v>
          </cell>
          <cell r="GB56">
            <v>0</v>
          </cell>
          <cell r="GC56">
            <v>0</v>
          </cell>
          <cell r="GD56">
            <v>0</v>
          </cell>
          <cell r="GE56">
            <v>0</v>
          </cell>
          <cell r="GF56">
            <v>0</v>
          </cell>
          <cell r="GG56">
            <v>0</v>
          </cell>
          <cell r="GH56">
            <v>0</v>
          </cell>
          <cell r="GI56">
            <v>0</v>
          </cell>
          <cell r="GJ56">
            <v>0</v>
          </cell>
          <cell r="GK56">
            <v>0</v>
          </cell>
          <cell r="GL56">
            <v>0</v>
          </cell>
          <cell r="GM56">
            <v>0</v>
          </cell>
          <cell r="GN56">
            <v>0</v>
          </cell>
          <cell r="GO56">
            <v>0</v>
          </cell>
          <cell r="GP56">
            <v>0</v>
          </cell>
          <cell r="GQ56">
            <v>0</v>
          </cell>
          <cell r="GR56">
            <v>0</v>
          </cell>
          <cell r="GS56">
            <v>0</v>
          </cell>
          <cell r="GT56">
            <v>0</v>
          </cell>
          <cell r="GU56">
            <v>0</v>
          </cell>
          <cell r="GV56">
            <v>0</v>
          </cell>
          <cell r="GW56">
            <v>0</v>
          </cell>
          <cell r="GX56">
            <v>0</v>
          </cell>
          <cell r="GY56">
            <v>0</v>
          </cell>
          <cell r="GZ56">
            <v>0</v>
          </cell>
          <cell r="HA56">
            <v>0</v>
          </cell>
          <cell r="HB56">
            <v>0</v>
          </cell>
          <cell r="HC56">
            <v>0</v>
          </cell>
          <cell r="HD56">
            <v>0</v>
          </cell>
          <cell r="HE56">
            <v>0</v>
          </cell>
          <cell r="HF56">
            <v>0</v>
          </cell>
          <cell r="HG56">
            <v>0</v>
          </cell>
          <cell r="HH56">
            <v>0</v>
          </cell>
          <cell r="HI56">
            <v>0</v>
          </cell>
          <cell r="HJ56">
            <v>0</v>
          </cell>
          <cell r="HK56">
            <v>0</v>
          </cell>
          <cell r="HL56">
            <v>0</v>
          </cell>
          <cell r="HM56">
            <v>0</v>
          </cell>
          <cell r="HN56">
            <v>0</v>
          </cell>
          <cell r="HO56">
            <v>0</v>
          </cell>
          <cell r="HP56">
            <v>0</v>
          </cell>
          <cell r="HQ56">
            <v>0</v>
          </cell>
          <cell r="HR56">
            <v>0</v>
          </cell>
          <cell r="HS56">
            <v>0</v>
          </cell>
          <cell r="HT56">
            <v>0</v>
          </cell>
          <cell r="HU56">
            <v>0</v>
          </cell>
          <cell r="HV56">
            <v>0</v>
          </cell>
          <cell r="HW56">
            <v>0</v>
          </cell>
          <cell r="HX56">
            <v>0</v>
          </cell>
          <cell r="HY56">
            <v>0</v>
          </cell>
          <cell r="HZ56">
            <v>0</v>
          </cell>
          <cell r="IA56">
            <v>0</v>
          </cell>
          <cell r="IB56">
            <v>0</v>
          </cell>
          <cell r="IC56">
            <v>0</v>
          </cell>
          <cell r="ID56">
            <v>0</v>
          </cell>
          <cell r="IE56">
            <v>0</v>
          </cell>
          <cell r="IF56">
            <v>0</v>
          </cell>
          <cell r="IG56">
            <v>0</v>
          </cell>
          <cell r="IH56">
            <v>0</v>
          </cell>
          <cell r="II56">
            <v>0</v>
          </cell>
          <cell r="IJ56">
            <v>0</v>
          </cell>
          <cell r="IK56">
            <v>0</v>
          </cell>
          <cell r="IL56">
            <v>0</v>
          </cell>
          <cell r="IM56">
            <v>0</v>
          </cell>
          <cell r="IN56">
            <v>0</v>
          </cell>
          <cell r="IO56">
            <v>0</v>
          </cell>
          <cell r="IP56">
            <v>0</v>
          </cell>
          <cell r="IQ56">
            <v>0</v>
          </cell>
        </row>
        <row r="57">
          <cell r="B57">
            <v>0</v>
          </cell>
          <cell r="C57">
            <v>0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0</v>
          </cell>
          <cell r="AJ57">
            <v>0</v>
          </cell>
          <cell r="AK57">
            <v>0</v>
          </cell>
          <cell r="AL57">
            <v>0</v>
          </cell>
          <cell r="AM57">
            <v>0</v>
          </cell>
          <cell r="AN57">
            <v>0</v>
          </cell>
          <cell r="AO57">
            <v>0</v>
          </cell>
          <cell r="AP57">
            <v>0</v>
          </cell>
          <cell r="AQ57">
            <v>0</v>
          </cell>
          <cell r="AR57">
            <v>0</v>
          </cell>
          <cell r="AS57">
            <v>0</v>
          </cell>
          <cell r="AT57">
            <v>0</v>
          </cell>
          <cell r="AU57">
            <v>0</v>
          </cell>
          <cell r="AV57">
            <v>0</v>
          </cell>
          <cell r="AW57">
            <v>0</v>
          </cell>
          <cell r="AX57">
            <v>0</v>
          </cell>
          <cell r="AY57">
            <v>0</v>
          </cell>
          <cell r="AZ57">
            <v>0</v>
          </cell>
          <cell r="BA57">
            <v>0</v>
          </cell>
          <cell r="BB57">
            <v>0</v>
          </cell>
          <cell r="BC57">
            <v>0</v>
          </cell>
          <cell r="BD57">
            <v>0</v>
          </cell>
          <cell r="BE57">
            <v>0</v>
          </cell>
          <cell r="BF57">
            <v>0</v>
          </cell>
          <cell r="BG57">
            <v>0</v>
          </cell>
          <cell r="BH57">
            <v>0</v>
          </cell>
          <cell r="BI57">
            <v>0</v>
          </cell>
          <cell r="BJ57">
            <v>0</v>
          </cell>
          <cell r="BK57">
            <v>0</v>
          </cell>
          <cell r="BL57">
            <v>0</v>
          </cell>
          <cell r="BM57">
            <v>0</v>
          </cell>
          <cell r="BN57">
            <v>0</v>
          </cell>
          <cell r="BO57">
            <v>0</v>
          </cell>
          <cell r="BP57">
            <v>0</v>
          </cell>
          <cell r="BQ57">
            <v>0</v>
          </cell>
          <cell r="BR57">
            <v>0</v>
          </cell>
          <cell r="BS57">
            <v>0</v>
          </cell>
          <cell r="BT57">
            <v>0</v>
          </cell>
          <cell r="BU57">
            <v>0</v>
          </cell>
          <cell r="BV57">
            <v>0</v>
          </cell>
          <cell r="BW57">
            <v>0</v>
          </cell>
          <cell r="BX57">
            <v>0</v>
          </cell>
          <cell r="BY57">
            <v>0</v>
          </cell>
          <cell r="BZ57">
            <v>0</v>
          </cell>
          <cell r="CA57">
            <v>0</v>
          </cell>
          <cell r="CB57">
            <v>0</v>
          </cell>
          <cell r="CC57">
            <v>0</v>
          </cell>
          <cell r="CD57">
            <v>0</v>
          </cell>
          <cell r="CE57">
            <v>0</v>
          </cell>
          <cell r="CF57">
            <v>0</v>
          </cell>
          <cell r="CG57">
            <v>0</v>
          </cell>
          <cell r="CH57">
            <v>0</v>
          </cell>
          <cell r="CI57">
            <v>0</v>
          </cell>
          <cell r="CJ57">
            <v>0</v>
          </cell>
          <cell r="CK57">
            <v>0</v>
          </cell>
          <cell r="CL57">
            <v>0</v>
          </cell>
          <cell r="CM57">
            <v>0</v>
          </cell>
          <cell r="CN57">
            <v>0</v>
          </cell>
          <cell r="CO57">
            <v>0</v>
          </cell>
          <cell r="CP57">
            <v>0</v>
          </cell>
          <cell r="CQ57">
            <v>0</v>
          </cell>
          <cell r="CR57">
            <v>0</v>
          </cell>
          <cell r="CS57">
            <v>0</v>
          </cell>
          <cell r="CT57">
            <v>0</v>
          </cell>
          <cell r="CU57">
            <v>0</v>
          </cell>
          <cell r="CV57">
            <v>0</v>
          </cell>
          <cell r="CW57">
            <v>0</v>
          </cell>
          <cell r="CX57">
            <v>0</v>
          </cell>
          <cell r="CY57">
            <v>0</v>
          </cell>
          <cell r="CZ57">
            <v>0</v>
          </cell>
          <cell r="DA57">
            <v>0</v>
          </cell>
          <cell r="DB57">
            <v>0</v>
          </cell>
          <cell r="DC57">
            <v>0</v>
          </cell>
          <cell r="DD57">
            <v>0</v>
          </cell>
          <cell r="DE57">
            <v>0</v>
          </cell>
          <cell r="DF57">
            <v>0</v>
          </cell>
          <cell r="DG57">
            <v>0</v>
          </cell>
          <cell r="DH57">
            <v>0</v>
          </cell>
          <cell r="DI57">
            <v>0</v>
          </cell>
          <cell r="DJ57">
            <v>0</v>
          </cell>
          <cell r="DK57">
            <v>0</v>
          </cell>
          <cell r="DL57">
            <v>0</v>
          </cell>
          <cell r="DM57">
            <v>0</v>
          </cell>
          <cell r="DN57">
            <v>0</v>
          </cell>
          <cell r="DO57">
            <v>0</v>
          </cell>
          <cell r="DP57">
            <v>0</v>
          </cell>
          <cell r="DQ57">
            <v>0</v>
          </cell>
          <cell r="DR57">
            <v>0</v>
          </cell>
          <cell r="DS57">
            <v>0</v>
          </cell>
          <cell r="DT57">
            <v>0</v>
          </cell>
          <cell r="DU57">
            <v>0</v>
          </cell>
          <cell r="DV57">
            <v>0</v>
          </cell>
          <cell r="DW57">
            <v>0</v>
          </cell>
          <cell r="DX57">
            <v>0</v>
          </cell>
          <cell r="DY57">
            <v>0</v>
          </cell>
          <cell r="DZ57">
            <v>0</v>
          </cell>
          <cell r="EA57">
            <v>0</v>
          </cell>
          <cell r="EB57">
            <v>0</v>
          </cell>
          <cell r="EC57">
            <v>0</v>
          </cell>
          <cell r="ED57">
            <v>0</v>
          </cell>
          <cell r="EE57">
            <v>0</v>
          </cell>
          <cell r="EF57">
            <v>0</v>
          </cell>
          <cell r="EG57">
            <v>0</v>
          </cell>
          <cell r="EH57">
            <v>0</v>
          </cell>
          <cell r="EI57">
            <v>0</v>
          </cell>
          <cell r="EJ57">
            <v>0</v>
          </cell>
          <cell r="EK57">
            <v>0</v>
          </cell>
          <cell r="EL57">
            <v>0</v>
          </cell>
          <cell r="EM57">
            <v>0</v>
          </cell>
          <cell r="EN57">
            <v>0</v>
          </cell>
          <cell r="EO57">
            <v>0</v>
          </cell>
          <cell r="EP57">
            <v>0</v>
          </cell>
          <cell r="EQ57">
            <v>0</v>
          </cell>
          <cell r="ER57">
            <v>0</v>
          </cell>
          <cell r="ES57">
            <v>0</v>
          </cell>
          <cell r="ET57">
            <v>0</v>
          </cell>
          <cell r="EU57">
            <v>0</v>
          </cell>
          <cell r="EV57">
            <v>0</v>
          </cell>
          <cell r="EW57">
            <v>0</v>
          </cell>
          <cell r="EX57">
            <v>0</v>
          </cell>
          <cell r="EY57">
            <v>0</v>
          </cell>
          <cell r="EZ57">
            <v>0</v>
          </cell>
          <cell r="FA57">
            <v>0</v>
          </cell>
          <cell r="FB57">
            <v>0</v>
          </cell>
          <cell r="FC57">
            <v>0</v>
          </cell>
          <cell r="FD57">
            <v>0</v>
          </cell>
          <cell r="FE57">
            <v>0</v>
          </cell>
          <cell r="FF57">
            <v>0</v>
          </cell>
          <cell r="FG57">
            <v>0</v>
          </cell>
          <cell r="FH57">
            <v>0</v>
          </cell>
          <cell r="FI57">
            <v>0</v>
          </cell>
          <cell r="FJ57">
            <v>0</v>
          </cell>
          <cell r="FK57">
            <v>0</v>
          </cell>
          <cell r="FL57">
            <v>0</v>
          </cell>
          <cell r="FM57">
            <v>0</v>
          </cell>
          <cell r="FN57">
            <v>0</v>
          </cell>
          <cell r="FO57">
            <v>0</v>
          </cell>
          <cell r="FP57">
            <v>0</v>
          </cell>
          <cell r="FQ57">
            <v>0</v>
          </cell>
          <cell r="FR57">
            <v>0</v>
          </cell>
          <cell r="FS57">
            <v>0</v>
          </cell>
          <cell r="FT57">
            <v>0</v>
          </cell>
          <cell r="FU57">
            <v>0</v>
          </cell>
          <cell r="FV57">
            <v>0</v>
          </cell>
          <cell r="FW57">
            <v>0</v>
          </cell>
          <cell r="FX57">
            <v>0</v>
          </cell>
          <cell r="FY57">
            <v>0</v>
          </cell>
          <cell r="FZ57">
            <v>0</v>
          </cell>
          <cell r="GA57">
            <v>0</v>
          </cell>
          <cell r="GB57">
            <v>0</v>
          </cell>
          <cell r="GC57">
            <v>0</v>
          </cell>
          <cell r="GD57">
            <v>0</v>
          </cell>
          <cell r="GE57">
            <v>0</v>
          </cell>
          <cell r="GF57">
            <v>0</v>
          </cell>
          <cell r="GG57">
            <v>0</v>
          </cell>
          <cell r="GH57">
            <v>0</v>
          </cell>
          <cell r="GI57">
            <v>0</v>
          </cell>
          <cell r="GJ57">
            <v>0</v>
          </cell>
          <cell r="GK57">
            <v>0</v>
          </cell>
          <cell r="GL57">
            <v>0</v>
          </cell>
          <cell r="GM57">
            <v>0</v>
          </cell>
          <cell r="GN57">
            <v>0</v>
          </cell>
          <cell r="GO57">
            <v>0</v>
          </cell>
          <cell r="GP57">
            <v>0</v>
          </cell>
          <cell r="GQ57">
            <v>0</v>
          </cell>
          <cell r="GR57">
            <v>0</v>
          </cell>
          <cell r="GS57">
            <v>0</v>
          </cell>
          <cell r="GT57">
            <v>0</v>
          </cell>
          <cell r="GU57">
            <v>0</v>
          </cell>
          <cell r="GV57">
            <v>0</v>
          </cell>
          <cell r="GW57">
            <v>0</v>
          </cell>
          <cell r="GX57">
            <v>0</v>
          </cell>
          <cell r="GY57">
            <v>0</v>
          </cell>
          <cell r="GZ57">
            <v>0</v>
          </cell>
          <cell r="HA57">
            <v>0</v>
          </cell>
          <cell r="HB57">
            <v>0</v>
          </cell>
          <cell r="HC57">
            <v>0</v>
          </cell>
          <cell r="HD57">
            <v>0</v>
          </cell>
          <cell r="HE57">
            <v>0</v>
          </cell>
          <cell r="HF57">
            <v>0</v>
          </cell>
          <cell r="HG57">
            <v>0</v>
          </cell>
          <cell r="HH57">
            <v>0</v>
          </cell>
          <cell r="HI57">
            <v>0</v>
          </cell>
          <cell r="HJ57">
            <v>0</v>
          </cell>
          <cell r="HK57">
            <v>0</v>
          </cell>
          <cell r="HL57">
            <v>0</v>
          </cell>
          <cell r="HM57">
            <v>0</v>
          </cell>
          <cell r="HN57">
            <v>0</v>
          </cell>
          <cell r="HO57">
            <v>0</v>
          </cell>
          <cell r="HP57">
            <v>0</v>
          </cell>
          <cell r="HQ57">
            <v>0</v>
          </cell>
          <cell r="HR57">
            <v>0</v>
          </cell>
          <cell r="HS57">
            <v>0</v>
          </cell>
          <cell r="HT57">
            <v>0</v>
          </cell>
          <cell r="HU57">
            <v>0</v>
          </cell>
          <cell r="HV57">
            <v>0</v>
          </cell>
          <cell r="HW57">
            <v>0</v>
          </cell>
          <cell r="HX57">
            <v>0</v>
          </cell>
          <cell r="HY57">
            <v>0</v>
          </cell>
          <cell r="HZ57">
            <v>0</v>
          </cell>
          <cell r="IA57">
            <v>0</v>
          </cell>
          <cell r="IB57">
            <v>0</v>
          </cell>
          <cell r="IC57">
            <v>0</v>
          </cell>
          <cell r="ID57">
            <v>0</v>
          </cell>
          <cell r="IE57">
            <v>0</v>
          </cell>
          <cell r="IF57">
            <v>0</v>
          </cell>
          <cell r="IG57">
            <v>0</v>
          </cell>
          <cell r="IH57">
            <v>0</v>
          </cell>
          <cell r="II57">
            <v>0</v>
          </cell>
          <cell r="IJ57">
            <v>0</v>
          </cell>
          <cell r="IK57">
            <v>0</v>
          </cell>
          <cell r="IL57">
            <v>0</v>
          </cell>
          <cell r="IM57">
            <v>0</v>
          </cell>
          <cell r="IN57">
            <v>0</v>
          </cell>
          <cell r="IO57">
            <v>0</v>
          </cell>
          <cell r="IP57">
            <v>0</v>
          </cell>
          <cell r="IQ57">
            <v>0</v>
          </cell>
        </row>
        <row r="58">
          <cell r="B58">
            <v>0</v>
          </cell>
          <cell r="C58">
            <v>0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0</v>
          </cell>
          <cell r="AB58">
            <v>0</v>
          </cell>
          <cell r="AC58">
            <v>0</v>
          </cell>
          <cell r="AD58">
            <v>0</v>
          </cell>
          <cell r="AE58">
            <v>0</v>
          </cell>
          <cell r="AF58">
            <v>0</v>
          </cell>
          <cell r="AG58">
            <v>0</v>
          </cell>
          <cell r="AH58">
            <v>0</v>
          </cell>
          <cell r="AI58">
            <v>0</v>
          </cell>
          <cell r="AJ58">
            <v>0</v>
          </cell>
          <cell r="AK58">
            <v>0</v>
          </cell>
          <cell r="AL58">
            <v>0</v>
          </cell>
          <cell r="AM58">
            <v>0</v>
          </cell>
          <cell r="AN58">
            <v>0</v>
          </cell>
          <cell r="AO58">
            <v>0</v>
          </cell>
          <cell r="AP58">
            <v>0</v>
          </cell>
          <cell r="AQ58">
            <v>0</v>
          </cell>
          <cell r="AR58">
            <v>0</v>
          </cell>
          <cell r="AS58">
            <v>0</v>
          </cell>
          <cell r="AT58">
            <v>0</v>
          </cell>
          <cell r="AU58">
            <v>0</v>
          </cell>
          <cell r="AV58">
            <v>0</v>
          </cell>
          <cell r="AW58">
            <v>0</v>
          </cell>
          <cell r="AX58">
            <v>0</v>
          </cell>
          <cell r="AY58">
            <v>0</v>
          </cell>
          <cell r="AZ58">
            <v>0</v>
          </cell>
          <cell r="BA58">
            <v>0</v>
          </cell>
          <cell r="BB58">
            <v>0</v>
          </cell>
          <cell r="BC58">
            <v>0</v>
          </cell>
          <cell r="BD58">
            <v>0</v>
          </cell>
          <cell r="BE58">
            <v>0</v>
          </cell>
          <cell r="BF58">
            <v>0</v>
          </cell>
          <cell r="BG58">
            <v>0</v>
          </cell>
          <cell r="BH58">
            <v>0</v>
          </cell>
          <cell r="BI58">
            <v>0</v>
          </cell>
          <cell r="BJ58">
            <v>0</v>
          </cell>
          <cell r="BK58">
            <v>0</v>
          </cell>
          <cell r="BL58">
            <v>0</v>
          </cell>
          <cell r="BM58">
            <v>0</v>
          </cell>
          <cell r="BN58">
            <v>0</v>
          </cell>
          <cell r="BO58">
            <v>0</v>
          </cell>
          <cell r="BP58">
            <v>0</v>
          </cell>
          <cell r="BQ58">
            <v>0</v>
          </cell>
          <cell r="BR58">
            <v>0</v>
          </cell>
          <cell r="BS58">
            <v>0</v>
          </cell>
          <cell r="BT58">
            <v>0</v>
          </cell>
          <cell r="BU58">
            <v>0</v>
          </cell>
          <cell r="BV58">
            <v>0</v>
          </cell>
          <cell r="BW58">
            <v>0</v>
          </cell>
          <cell r="BX58">
            <v>0</v>
          </cell>
          <cell r="BY58">
            <v>0</v>
          </cell>
          <cell r="BZ58">
            <v>0</v>
          </cell>
          <cell r="CA58">
            <v>0</v>
          </cell>
          <cell r="CB58">
            <v>0</v>
          </cell>
          <cell r="CC58">
            <v>0</v>
          </cell>
          <cell r="CD58">
            <v>0</v>
          </cell>
          <cell r="CE58">
            <v>0</v>
          </cell>
          <cell r="CF58">
            <v>0</v>
          </cell>
          <cell r="CG58">
            <v>0</v>
          </cell>
          <cell r="CH58">
            <v>0</v>
          </cell>
          <cell r="CI58">
            <v>0</v>
          </cell>
          <cell r="CJ58">
            <v>0</v>
          </cell>
          <cell r="CK58">
            <v>0</v>
          </cell>
          <cell r="CL58">
            <v>0</v>
          </cell>
          <cell r="CM58">
            <v>0</v>
          </cell>
          <cell r="CN58">
            <v>0</v>
          </cell>
          <cell r="CO58">
            <v>0</v>
          </cell>
          <cell r="CP58">
            <v>0</v>
          </cell>
          <cell r="CQ58">
            <v>0</v>
          </cell>
          <cell r="CR58">
            <v>0</v>
          </cell>
          <cell r="CS58">
            <v>0</v>
          </cell>
          <cell r="CT58">
            <v>0</v>
          </cell>
          <cell r="CU58">
            <v>0</v>
          </cell>
          <cell r="CV58">
            <v>0</v>
          </cell>
          <cell r="CW58">
            <v>0</v>
          </cell>
          <cell r="CX58">
            <v>0</v>
          </cell>
          <cell r="CY58">
            <v>0</v>
          </cell>
          <cell r="CZ58">
            <v>0</v>
          </cell>
          <cell r="DA58">
            <v>0</v>
          </cell>
          <cell r="DB58">
            <v>0</v>
          </cell>
          <cell r="DC58">
            <v>0</v>
          </cell>
          <cell r="DD58">
            <v>0</v>
          </cell>
          <cell r="DE58">
            <v>0</v>
          </cell>
          <cell r="DF58">
            <v>0</v>
          </cell>
          <cell r="DG58">
            <v>0</v>
          </cell>
          <cell r="DH58">
            <v>0</v>
          </cell>
          <cell r="DI58">
            <v>0</v>
          </cell>
          <cell r="DJ58">
            <v>0</v>
          </cell>
          <cell r="DK58">
            <v>0</v>
          </cell>
          <cell r="DL58">
            <v>0</v>
          </cell>
          <cell r="DM58">
            <v>0</v>
          </cell>
          <cell r="DN58">
            <v>0</v>
          </cell>
          <cell r="DO58">
            <v>0</v>
          </cell>
          <cell r="DP58">
            <v>0</v>
          </cell>
          <cell r="DQ58">
            <v>0</v>
          </cell>
          <cell r="DR58">
            <v>0</v>
          </cell>
          <cell r="DS58">
            <v>0</v>
          </cell>
          <cell r="DT58">
            <v>0</v>
          </cell>
          <cell r="DU58">
            <v>0</v>
          </cell>
          <cell r="DV58">
            <v>0</v>
          </cell>
          <cell r="DW58">
            <v>0</v>
          </cell>
          <cell r="DX58">
            <v>0</v>
          </cell>
          <cell r="DY58">
            <v>0</v>
          </cell>
          <cell r="DZ58">
            <v>0</v>
          </cell>
          <cell r="EA58">
            <v>0</v>
          </cell>
          <cell r="EB58">
            <v>0</v>
          </cell>
          <cell r="EC58">
            <v>0</v>
          </cell>
          <cell r="ED58">
            <v>0</v>
          </cell>
          <cell r="EE58">
            <v>0</v>
          </cell>
          <cell r="EF58">
            <v>0</v>
          </cell>
          <cell r="EG58">
            <v>0</v>
          </cell>
          <cell r="EH58">
            <v>0</v>
          </cell>
          <cell r="EI58">
            <v>0</v>
          </cell>
          <cell r="EJ58">
            <v>0</v>
          </cell>
          <cell r="EK58">
            <v>0</v>
          </cell>
          <cell r="EL58">
            <v>0</v>
          </cell>
          <cell r="EM58">
            <v>0</v>
          </cell>
          <cell r="EN58">
            <v>0</v>
          </cell>
          <cell r="EO58">
            <v>0</v>
          </cell>
          <cell r="EP58">
            <v>0</v>
          </cell>
          <cell r="EQ58">
            <v>0</v>
          </cell>
          <cell r="ER58">
            <v>0</v>
          </cell>
          <cell r="ES58">
            <v>0</v>
          </cell>
          <cell r="ET58">
            <v>0</v>
          </cell>
          <cell r="EU58">
            <v>0</v>
          </cell>
          <cell r="EV58">
            <v>0</v>
          </cell>
          <cell r="EW58">
            <v>0</v>
          </cell>
          <cell r="EX58">
            <v>0</v>
          </cell>
          <cell r="EY58">
            <v>0</v>
          </cell>
          <cell r="EZ58">
            <v>0</v>
          </cell>
          <cell r="FA58">
            <v>0</v>
          </cell>
          <cell r="FB58">
            <v>0</v>
          </cell>
          <cell r="FC58">
            <v>0</v>
          </cell>
          <cell r="FD58">
            <v>0</v>
          </cell>
          <cell r="FE58">
            <v>0</v>
          </cell>
          <cell r="FF58">
            <v>0</v>
          </cell>
          <cell r="FG58">
            <v>0</v>
          </cell>
          <cell r="FH58">
            <v>0</v>
          </cell>
          <cell r="FI58">
            <v>0</v>
          </cell>
          <cell r="FJ58">
            <v>0</v>
          </cell>
          <cell r="FK58">
            <v>0</v>
          </cell>
          <cell r="FL58">
            <v>0</v>
          </cell>
          <cell r="FM58">
            <v>0</v>
          </cell>
          <cell r="FN58">
            <v>0</v>
          </cell>
          <cell r="FO58">
            <v>0</v>
          </cell>
          <cell r="FP58">
            <v>0</v>
          </cell>
          <cell r="FQ58">
            <v>0</v>
          </cell>
          <cell r="FR58">
            <v>0</v>
          </cell>
          <cell r="FS58">
            <v>0</v>
          </cell>
          <cell r="FT58">
            <v>0</v>
          </cell>
          <cell r="FU58">
            <v>0</v>
          </cell>
          <cell r="FV58">
            <v>0</v>
          </cell>
          <cell r="FW58">
            <v>0</v>
          </cell>
          <cell r="FX58">
            <v>0</v>
          </cell>
          <cell r="FY58">
            <v>0</v>
          </cell>
          <cell r="FZ58">
            <v>0</v>
          </cell>
          <cell r="GA58">
            <v>0</v>
          </cell>
          <cell r="GB58">
            <v>0</v>
          </cell>
          <cell r="GC58">
            <v>0</v>
          </cell>
          <cell r="GD58">
            <v>0</v>
          </cell>
          <cell r="GE58">
            <v>0</v>
          </cell>
          <cell r="GF58">
            <v>0</v>
          </cell>
          <cell r="GG58">
            <v>0</v>
          </cell>
          <cell r="GH58">
            <v>0</v>
          </cell>
          <cell r="GI58">
            <v>0</v>
          </cell>
          <cell r="GJ58">
            <v>0</v>
          </cell>
          <cell r="GK58">
            <v>0</v>
          </cell>
          <cell r="GL58">
            <v>0</v>
          </cell>
          <cell r="GM58">
            <v>0</v>
          </cell>
          <cell r="GN58">
            <v>0</v>
          </cell>
          <cell r="GO58">
            <v>0</v>
          </cell>
          <cell r="GP58">
            <v>0</v>
          </cell>
          <cell r="GQ58">
            <v>0</v>
          </cell>
          <cell r="GR58">
            <v>0</v>
          </cell>
          <cell r="GS58">
            <v>0</v>
          </cell>
          <cell r="GT58">
            <v>0</v>
          </cell>
          <cell r="GU58">
            <v>0</v>
          </cell>
          <cell r="GV58">
            <v>0</v>
          </cell>
          <cell r="GW58">
            <v>0</v>
          </cell>
          <cell r="GX58">
            <v>0</v>
          </cell>
          <cell r="GY58">
            <v>0</v>
          </cell>
          <cell r="GZ58">
            <v>0</v>
          </cell>
          <cell r="HA58">
            <v>0</v>
          </cell>
          <cell r="HB58">
            <v>0</v>
          </cell>
          <cell r="HC58">
            <v>0</v>
          </cell>
          <cell r="HD58">
            <v>0</v>
          </cell>
          <cell r="HE58">
            <v>0</v>
          </cell>
          <cell r="HF58">
            <v>0</v>
          </cell>
          <cell r="HG58">
            <v>0</v>
          </cell>
          <cell r="HH58">
            <v>0</v>
          </cell>
          <cell r="HI58">
            <v>0</v>
          </cell>
          <cell r="HJ58">
            <v>0</v>
          </cell>
          <cell r="HK58">
            <v>0</v>
          </cell>
          <cell r="HL58">
            <v>0</v>
          </cell>
          <cell r="HM58">
            <v>0</v>
          </cell>
          <cell r="HN58">
            <v>0</v>
          </cell>
          <cell r="HO58">
            <v>0</v>
          </cell>
          <cell r="HP58">
            <v>0</v>
          </cell>
          <cell r="HQ58">
            <v>0</v>
          </cell>
          <cell r="HR58">
            <v>0</v>
          </cell>
          <cell r="HS58">
            <v>0</v>
          </cell>
          <cell r="HT58">
            <v>0</v>
          </cell>
          <cell r="HU58">
            <v>0</v>
          </cell>
          <cell r="HV58">
            <v>0</v>
          </cell>
          <cell r="HW58">
            <v>0</v>
          </cell>
          <cell r="HX58">
            <v>0</v>
          </cell>
          <cell r="HY58">
            <v>0</v>
          </cell>
          <cell r="HZ58">
            <v>0</v>
          </cell>
          <cell r="IA58">
            <v>0</v>
          </cell>
          <cell r="IB58">
            <v>0</v>
          </cell>
          <cell r="IC58">
            <v>0</v>
          </cell>
          <cell r="ID58">
            <v>0</v>
          </cell>
          <cell r="IE58">
            <v>0</v>
          </cell>
          <cell r="IF58">
            <v>0</v>
          </cell>
          <cell r="IG58">
            <v>0</v>
          </cell>
          <cell r="IH58">
            <v>0</v>
          </cell>
          <cell r="II58">
            <v>0</v>
          </cell>
          <cell r="IJ58">
            <v>0</v>
          </cell>
          <cell r="IK58">
            <v>0</v>
          </cell>
          <cell r="IL58">
            <v>0</v>
          </cell>
          <cell r="IM58">
            <v>0</v>
          </cell>
          <cell r="IN58">
            <v>0</v>
          </cell>
          <cell r="IO58">
            <v>0</v>
          </cell>
          <cell r="IP58">
            <v>0</v>
          </cell>
          <cell r="IQ58">
            <v>0</v>
          </cell>
        </row>
        <row r="59">
          <cell r="B59">
            <v>12729.348</v>
          </cell>
          <cell r="C59">
            <v>6741.9849999999997</v>
          </cell>
          <cell r="D59">
            <v>5987.3630000000003</v>
          </cell>
          <cell r="E59">
            <v>2423.3029999999999</v>
          </cell>
          <cell r="F59">
            <v>1248.375</v>
          </cell>
          <cell r="G59">
            <v>1174.9280000000001</v>
          </cell>
          <cell r="H59">
            <v>648.09900000000005</v>
          </cell>
          <cell r="I59">
            <v>325.39</v>
          </cell>
          <cell r="J59">
            <v>322.709</v>
          </cell>
          <cell r="K59">
            <v>680.16800000000001</v>
          </cell>
          <cell r="L59">
            <v>356.20699999999999</v>
          </cell>
          <cell r="M59">
            <v>323.96100000000001</v>
          </cell>
          <cell r="N59">
            <v>1095.037</v>
          </cell>
          <cell r="O59">
            <v>566.77800000000002</v>
          </cell>
          <cell r="P59">
            <v>528.25900000000001</v>
          </cell>
          <cell r="Q59">
            <v>10306.044</v>
          </cell>
          <cell r="R59">
            <v>5493.6090000000004</v>
          </cell>
          <cell r="S59">
            <v>4812.4350000000004</v>
          </cell>
          <cell r="T59">
            <v>4627.768</v>
          </cell>
          <cell r="U59">
            <v>2391.9859999999999</v>
          </cell>
          <cell r="V59">
            <v>2235.7820000000002</v>
          </cell>
          <cell r="W59">
            <v>1348.8109999999999</v>
          </cell>
          <cell r="X59">
            <v>680.31500000000005</v>
          </cell>
          <cell r="Y59">
            <v>668.49599999999998</v>
          </cell>
          <cell r="Z59">
            <v>1385.6410000000001</v>
          </cell>
          <cell r="AA59">
            <v>727.30399999999997</v>
          </cell>
          <cell r="AB59">
            <v>658.33799999999997</v>
          </cell>
          <cell r="AC59">
            <v>1893.316</v>
          </cell>
          <cell r="AD59">
            <v>984.36699999999996</v>
          </cell>
          <cell r="AE59">
            <v>908.94899999999996</v>
          </cell>
          <cell r="AF59">
            <v>5678.2759999999998</v>
          </cell>
          <cell r="AG59">
            <v>3101.623</v>
          </cell>
          <cell r="AH59">
            <v>2576.6529999999998</v>
          </cell>
          <cell r="AI59">
            <v>2297.4380000000001</v>
          </cell>
          <cell r="AJ59">
            <v>1229.759</v>
          </cell>
          <cell r="AK59">
            <v>1067.6790000000001</v>
          </cell>
          <cell r="AL59">
            <v>3380.8380000000002</v>
          </cell>
          <cell r="AM59">
            <v>1871.864</v>
          </cell>
          <cell r="AN59">
            <v>1508.9749999999999</v>
          </cell>
          <cell r="AO59">
            <v>2086.9160000000002</v>
          </cell>
          <cell r="AP59">
            <v>1102.1300000000001</v>
          </cell>
          <cell r="AQ59">
            <v>984.78599999999994</v>
          </cell>
          <cell r="AR59">
            <v>1293.922</v>
          </cell>
          <cell r="AS59">
            <v>769.73299999999995</v>
          </cell>
          <cell r="AT59">
            <v>524.18899999999996</v>
          </cell>
          <cell r="AU59">
            <v>1075.9880000000001</v>
          </cell>
          <cell r="AV59">
            <v>588.81600000000003</v>
          </cell>
          <cell r="AW59">
            <v>487.17200000000003</v>
          </cell>
          <cell r="AX59">
            <v>11653.36</v>
          </cell>
          <cell r="AY59">
            <v>6153.1679999999997</v>
          </cell>
          <cell r="AZ59">
            <v>5500.1909999999998</v>
          </cell>
          <cell r="BA59">
            <v>20101.898000000001</v>
          </cell>
          <cell r="BB59">
            <v>9867.4989999999998</v>
          </cell>
          <cell r="BC59">
            <v>10234.398999999999</v>
          </cell>
          <cell r="BD59">
            <v>3162.6610000000001</v>
          </cell>
          <cell r="BE59">
            <v>1560.0350000000001</v>
          </cell>
          <cell r="BF59">
            <v>1602.626</v>
          </cell>
          <cell r="BG59">
            <v>2258.8580000000002</v>
          </cell>
          <cell r="BH59">
            <v>1147.425</v>
          </cell>
          <cell r="BI59">
            <v>1111.433</v>
          </cell>
          <cell r="BJ59">
            <v>1481.35</v>
          </cell>
          <cell r="BK59">
            <v>808.14</v>
          </cell>
          <cell r="BL59">
            <v>673.21</v>
          </cell>
          <cell r="BM59">
            <v>777.50800000000004</v>
          </cell>
          <cell r="BN59">
            <v>339.28500000000003</v>
          </cell>
          <cell r="BO59">
            <v>438.22300000000001</v>
          </cell>
          <cell r="BP59">
            <v>286.62799999999999</v>
          </cell>
          <cell r="BQ59">
            <v>117.745</v>
          </cell>
          <cell r="BR59">
            <v>168.88300000000001</v>
          </cell>
          <cell r="BS59">
            <v>285.93299999999999</v>
          </cell>
          <cell r="BT59">
            <v>162.501</v>
          </cell>
          <cell r="BU59">
            <v>123.432</v>
          </cell>
          <cell r="BV59">
            <v>617.87</v>
          </cell>
          <cell r="BW59">
            <v>250.10900000000001</v>
          </cell>
          <cell r="BX59">
            <v>367.76100000000002</v>
          </cell>
          <cell r="BY59">
            <v>1351.2270000000001</v>
          </cell>
          <cell r="BZ59">
            <v>631.45100000000002</v>
          </cell>
          <cell r="CA59">
            <v>719.77499999999998</v>
          </cell>
          <cell r="CB59">
            <v>835.50300000000004</v>
          </cell>
          <cell r="CC59">
            <v>439.47399999999999</v>
          </cell>
          <cell r="CD59">
            <v>396.029</v>
          </cell>
          <cell r="CE59">
            <v>89.346999999999994</v>
          </cell>
          <cell r="CF59">
            <v>32.015999999999998</v>
          </cell>
          <cell r="CG59">
            <v>57.331000000000003</v>
          </cell>
          <cell r="CH59">
            <v>515.72299999999996</v>
          </cell>
          <cell r="CI59">
            <v>191.977</v>
          </cell>
          <cell r="CJ59">
            <v>323.74599999999998</v>
          </cell>
          <cell r="CK59">
            <v>628.56399999999996</v>
          </cell>
          <cell r="CL59">
            <v>369.97500000000002</v>
          </cell>
          <cell r="CM59">
            <v>258.589</v>
          </cell>
          <cell r="CN59">
            <v>271.81400000000002</v>
          </cell>
          <cell r="CO59">
            <v>176.47800000000001</v>
          </cell>
          <cell r="CP59">
            <v>95.335999999999999</v>
          </cell>
          <cell r="CQ59">
            <v>240.48500000000001</v>
          </cell>
          <cell r="CR59">
            <v>149.34200000000001</v>
          </cell>
          <cell r="CS59">
            <v>91.143000000000001</v>
          </cell>
          <cell r="CT59">
            <v>37.200000000000003</v>
          </cell>
          <cell r="CU59">
            <v>22.126999999999999</v>
          </cell>
          <cell r="CV59">
            <v>15.073</v>
          </cell>
          <cell r="CW59">
            <v>388.07900000000001</v>
          </cell>
          <cell r="CX59">
            <v>220.63300000000001</v>
          </cell>
          <cell r="CY59">
            <v>167.447</v>
          </cell>
          <cell r="CZ59">
            <v>12161.798000000001</v>
          </cell>
          <cell r="DA59">
            <v>6392.53</v>
          </cell>
          <cell r="DB59">
            <v>5769.268</v>
          </cell>
          <cell r="DC59">
            <v>2397.5520000000001</v>
          </cell>
          <cell r="DD59">
            <v>1230.1089999999999</v>
          </cell>
          <cell r="DE59">
            <v>1167.443</v>
          </cell>
          <cell r="DF59">
            <v>639.649</v>
          </cell>
          <cell r="DG59">
            <v>320.24900000000002</v>
          </cell>
          <cell r="DH59">
            <v>319.40100000000001</v>
          </cell>
          <cell r="DI59">
            <v>672.12199999999996</v>
          </cell>
          <cell r="DJ59">
            <v>350.38499999999999</v>
          </cell>
          <cell r="DK59">
            <v>321.73700000000002</v>
          </cell>
          <cell r="DL59">
            <v>1085.78</v>
          </cell>
          <cell r="DM59">
            <v>559.47500000000002</v>
          </cell>
          <cell r="DN59">
            <v>526.30499999999995</v>
          </cell>
          <cell r="DO59">
            <v>9764.2459999999992</v>
          </cell>
          <cell r="DP59">
            <v>5162.4219999999996</v>
          </cell>
          <cell r="DQ59">
            <v>4601.8249999999998</v>
          </cell>
          <cell r="DR59">
            <v>4554.6530000000002</v>
          </cell>
          <cell r="DS59">
            <v>2349.9430000000002</v>
          </cell>
          <cell r="DT59">
            <v>2204.71</v>
          </cell>
          <cell r="DU59">
            <v>1331.2639999999999</v>
          </cell>
          <cell r="DV59">
            <v>670.61199999999997</v>
          </cell>
          <cell r="DW59">
            <v>660.65200000000004</v>
          </cell>
          <cell r="DX59">
            <v>1365.34</v>
          </cell>
          <cell r="DY59">
            <v>714.50300000000004</v>
          </cell>
          <cell r="DZ59">
            <v>650.83699999999999</v>
          </cell>
          <cell r="EA59">
            <v>1858.049</v>
          </cell>
          <cell r="EB59">
            <v>964.82799999999997</v>
          </cell>
          <cell r="EC59">
            <v>893.221</v>
          </cell>
          <cell r="ED59">
            <v>5209.5929999999998</v>
          </cell>
          <cell r="EE59">
            <v>2812.4789999999998</v>
          </cell>
          <cell r="EF59">
            <v>2397.114</v>
          </cell>
          <cell r="EG59">
            <v>2226.8470000000002</v>
          </cell>
          <cell r="EH59">
            <v>1188.0940000000001</v>
          </cell>
          <cell r="EI59">
            <v>1038.7529999999999</v>
          </cell>
          <cell r="EJ59">
            <v>2982.7460000000001</v>
          </cell>
          <cell r="EK59">
            <v>1624.385</v>
          </cell>
          <cell r="EL59">
            <v>1358.3610000000001</v>
          </cell>
          <cell r="EM59">
            <v>1956.1469999999999</v>
          </cell>
          <cell r="EN59">
            <v>1027.77</v>
          </cell>
          <cell r="EO59">
            <v>928.37599999999998</v>
          </cell>
          <cell r="EP59">
            <v>1026.5989999999999</v>
          </cell>
          <cell r="EQ59">
            <v>596.61500000000001</v>
          </cell>
          <cell r="ER59">
            <v>429.98500000000001</v>
          </cell>
          <cell r="ES59">
            <v>1069.1479999999999</v>
          </cell>
          <cell r="ET59">
            <v>583.74699999999996</v>
          </cell>
          <cell r="EU59">
            <v>485.4</v>
          </cell>
          <cell r="EV59">
            <v>11092.65</v>
          </cell>
          <cell r="EW59">
            <v>5808.7830000000004</v>
          </cell>
          <cell r="EX59">
            <v>5283.8670000000002</v>
          </cell>
          <cell r="EY59">
            <v>16297.346</v>
          </cell>
          <cell r="EZ59">
            <v>8065.8149999999996</v>
          </cell>
          <cell r="FA59">
            <v>8231.5310000000009</v>
          </cell>
          <cell r="FB59">
            <v>3001.931</v>
          </cell>
          <cell r="FC59">
            <v>1469.1769999999999</v>
          </cell>
          <cell r="FD59">
            <v>1532.7529999999999</v>
          </cell>
          <cell r="FE59">
            <v>2204.2550000000001</v>
          </cell>
          <cell r="FF59">
            <v>1112.854</v>
          </cell>
          <cell r="FG59">
            <v>1091.4010000000001</v>
          </cell>
          <cell r="FH59">
            <v>1448.1089999999999</v>
          </cell>
          <cell r="FI59">
            <v>786.18499999999995</v>
          </cell>
          <cell r="FJ59">
            <v>661.92399999999998</v>
          </cell>
          <cell r="FK59">
            <v>756.14599999999996</v>
          </cell>
          <cell r="FL59">
            <v>326.66899999999998</v>
          </cell>
          <cell r="FM59">
            <v>429.47699999999998</v>
          </cell>
          <cell r="FN59">
            <v>278.625</v>
          </cell>
          <cell r="FO59">
            <v>112.59</v>
          </cell>
          <cell r="FP59">
            <v>166.035</v>
          </cell>
          <cell r="FQ59">
            <v>278.678</v>
          </cell>
          <cell r="FR59">
            <v>158.244</v>
          </cell>
          <cell r="FS59">
            <v>120.434</v>
          </cell>
          <cell r="FT59">
            <v>518.99800000000005</v>
          </cell>
          <cell r="FU59">
            <v>198.08</v>
          </cell>
          <cell r="FV59">
            <v>320.91800000000001</v>
          </cell>
          <cell r="FW59">
            <v>1283.8530000000001</v>
          </cell>
          <cell r="FX59">
            <v>596.02300000000002</v>
          </cell>
          <cell r="FY59">
            <v>687.83</v>
          </cell>
          <cell r="FZ59">
            <v>831.97199999999998</v>
          </cell>
          <cell r="GA59">
            <v>436.49599999999998</v>
          </cell>
          <cell r="GB59">
            <v>395.476</v>
          </cell>
          <cell r="GC59">
            <v>89.346999999999994</v>
          </cell>
          <cell r="GD59">
            <v>32.015999999999998</v>
          </cell>
          <cell r="GE59">
            <v>57.331000000000003</v>
          </cell>
          <cell r="GF59">
            <v>451.88</v>
          </cell>
          <cell r="GG59">
            <v>159.52699999999999</v>
          </cell>
          <cell r="GH59">
            <v>292.35300000000001</v>
          </cell>
          <cell r="GI59">
            <v>582.971</v>
          </cell>
          <cell r="GJ59">
            <v>344.048</v>
          </cell>
          <cell r="GK59">
            <v>238.923</v>
          </cell>
          <cell r="GL59">
            <v>261.28699999999998</v>
          </cell>
          <cell r="GM59">
            <v>170.29599999999999</v>
          </cell>
          <cell r="GN59">
            <v>90.991</v>
          </cell>
          <cell r="GO59">
            <v>237.17500000000001</v>
          </cell>
          <cell r="GP59">
            <v>147.251</v>
          </cell>
          <cell r="GQ59">
            <v>89.924000000000007</v>
          </cell>
          <cell r="GR59">
            <v>36.545999999999999</v>
          </cell>
          <cell r="GS59">
            <v>21.943000000000001</v>
          </cell>
          <cell r="GT59">
            <v>14.603999999999999</v>
          </cell>
          <cell r="GU59">
            <v>345.79500000000002</v>
          </cell>
          <cell r="GV59">
            <v>196.797</v>
          </cell>
          <cell r="GW59">
            <v>148.999</v>
          </cell>
          <cell r="GX59">
            <v>1973.749</v>
          </cell>
          <cell r="GY59">
            <v>1007.0359999999999</v>
          </cell>
          <cell r="GZ59">
            <v>966.71299999999997</v>
          </cell>
          <cell r="HA59">
            <v>789.94899999999996</v>
          </cell>
          <cell r="HB59">
            <v>397.15699999999998</v>
          </cell>
          <cell r="HC59">
            <v>392.79199999999997</v>
          </cell>
          <cell r="HD59">
            <v>237.76400000000001</v>
          </cell>
          <cell r="HE59">
            <v>115.148</v>
          </cell>
          <cell r="HF59">
            <v>122.616</v>
          </cell>
          <cell r="HG59">
            <v>220.83099999999999</v>
          </cell>
          <cell r="HH59">
            <v>109.616</v>
          </cell>
          <cell r="HI59">
            <v>111.215</v>
          </cell>
          <cell r="HJ59">
            <v>331.35300000000001</v>
          </cell>
          <cell r="HK59">
            <v>172.393</v>
          </cell>
          <cell r="HL59">
            <v>158.96</v>
          </cell>
          <cell r="HM59">
            <v>1183.8</v>
          </cell>
          <cell r="HN59">
            <v>609.87900000000002</v>
          </cell>
          <cell r="HO59">
            <v>573.92100000000005</v>
          </cell>
          <cell r="HP59">
            <v>1060.5519999999999</v>
          </cell>
          <cell r="HQ59">
            <v>541.19899999999996</v>
          </cell>
          <cell r="HR59">
            <v>519.35299999999995</v>
          </cell>
          <cell r="HS59">
            <v>385.96600000000001</v>
          </cell>
          <cell r="HT59">
            <v>191.566</v>
          </cell>
          <cell r="HU59">
            <v>194.4</v>
          </cell>
          <cell r="HV59">
            <v>348.92</v>
          </cell>
          <cell r="HW59">
            <v>176.05</v>
          </cell>
          <cell r="HX59">
            <v>172.87</v>
          </cell>
          <cell r="HY59">
            <v>325.666</v>
          </cell>
          <cell r="HZ59">
            <v>173.584</v>
          </cell>
          <cell r="IA59">
            <v>152.083</v>
          </cell>
          <cell r="IB59">
            <v>123.248</v>
          </cell>
          <cell r="IC59">
            <v>68.680000000000007</v>
          </cell>
          <cell r="ID59">
            <v>54.567999999999998</v>
          </cell>
          <cell r="IE59">
            <v>118.57</v>
          </cell>
          <cell r="IF59">
            <v>68.009</v>
          </cell>
          <cell r="IG59">
            <v>50.561</v>
          </cell>
          <cell r="IH59">
            <v>4.6779999999999999</v>
          </cell>
          <cell r="II59">
            <v>0.67100000000000004</v>
          </cell>
          <cell r="IJ59">
            <v>4.008</v>
          </cell>
          <cell r="IK59">
            <v>4.6779999999999999</v>
          </cell>
          <cell r="IL59">
            <v>0.67100000000000004</v>
          </cell>
          <cell r="IM59">
            <v>4.008</v>
          </cell>
          <cell r="IN59">
            <v>0</v>
          </cell>
          <cell r="IO59">
            <v>0</v>
          </cell>
          <cell r="IP59">
            <v>0</v>
          </cell>
          <cell r="IQ59">
            <v>281.17399999999998</v>
          </cell>
        </row>
        <row r="60">
          <cell r="B60">
            <v>0</v>
          </cell>
          <cell r="C60">
            <v>0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D60">
            <v>0</v>
          </cell>
          <cell r="AE60">
            <v>0</v>
          </cell>
          <cell r="AF60">
            <v>0</v>
          </cell>
          <cell r="AG60">
            <v>0</v>
          </cell>
          <cell r="AH60">
            <v>0</v>
          </cell>
          <cell r="AI60">
            <v>0</v>
          </cell>
          <cell r="AJ60">
            <v>0</v>
          </cell>
          <cell r="AK60">
            <v>0</v>
          </cell>
          <cell r="AL60">
            <v>0</v>
          </cell>
          <cell r="AM60">
            <v>0</v>
          </cell>
          <cell r="AN60">
            <v>0</v>
          </cell>
          <cell r="AO60">
            <v>0</v>
          </cell>
          <cell r="AP60">
            <v>0</v>
          </cell>
          <cell r="AQ60">
            <v>0</v>
          </cell>
          <cell r="AR60">
            <v>0</v>
          </cell>
          <cell r="AS60">
            <v>0</v>
          </cell>
          <cell r="AT60">
            <v>0</v>
          </cell>
          <cell r="AU60">
            <v>0</v>
          </cell>
          <cell r="AV60">
            <v>0</v>
          </cell>
          <cell r="AW60">
            <v>0</v>
          </cell>
          <cell r="AX60">
            <v>0</v>
          </cell>
          <cell r="AY60">
            <v>0</v>
          </cell>
          <cell r="AZ60">
            <v>0</v>
          </cell>
          <cell r="BA60">
            <v>0</v>
          </cell>
          <cell r="BB60">
            <v>0</v>
          </cell>
          <cell r="BC60">
            <v>0</v>
          </cell>
          <cell r="BD60">
            <v>0</v>
          </cell>
          <cell r="BE60">
            <v>0</v>
          </cell>
          <cell r="BF60">
            <v>0</v>
          </cell>
          <cell r="BG60">
            <v>0</v>
          </cell>
          <cell r="BH60">
            <v>0</v>
          </cell>
          <cell r="BI60">
            <v>0</v>
          </cell>
          <cell r="BJ60">
            <v>0</v>
          </cell>
          <cell r="BK60">
            <v>0</v>
          </cell>
          <cell r="BL60">
            <v>0</v>
          </cell>
          <cell r="BM60">
            <v>0</v>
          </cell>
          <cell r="BN60">
            <v>0</v>
          </cell>
          <cell r="BO60">
            <v>0</v>
          </cell>
          <cell r="BP60">
            <v>0</v>
          </cell>
          <cell r="BQ60">
            <v>0</v>
          </cell>
          <cell r="BR60">
            <v>0</v>
          </cell>
          <cell r="BS60">
            <v>0</v>
          </cell>
          <cell r="BT60">
            <v>0</v>
          </cell>
          <cell r="BU60">
            <v>0</v>
          </cell>
          <cell r="BV60">
            <v>0</v>
          </cell>
          <cell r="BW60">
            <v>0</v>
          </cell>
          <cell r="BX60">
            <v>0</v>
          </cell>
          <cell r="BY60">
            <v>0</v>
          </cell>
          <cell r="BZ60">
            <v>0</v>
          </cell>
          <cell r="CA60">
            <v>0</v>
          </cell>
          <cell r="CB60">
            <v>0</v>
          </cell>
          <cell r="CC60">
            <v>0</v>
          </cell>
          <cell r="CD60">
            <v>0</v>
          </cell>
          <cell r="CE60">
            <v>0</v>
          </cell>
          <cell r="CF60">
            <v>0</v>
          </cell>
          <cell r="CG60">
            <v>0</v>
          </cell>
          <cell r="CH60">
            <v>0</v>
          </cell>
          <cell r="CI60">
            <v>0</v>
          </cell>
          <cell r="CJ60">
            <v>0</v>
          </cell>
          <cell r="CK60">
            <v>0</v>
          </cell>
          <cell r="CL60">
            <v>0</v>
          </cell>
          <cell r="CM60">
            <v>0</v>
          </cell>
          <cell r="CN60">
            <v>0</v>
          </cell>
          <cell r="CO60">
            <v>0</v>
          </cell>
          <cell r="CP60">
            <v>0</v>
          </cell>
          <cell r="CQ60">
            <v>0</v>
          </cell>
          <cell r="CR60">
            <v>0</v>
          </cell>
          <cell r="CS60">
            <v>0</v>
          </cell>
          <cell r="CT60">
            <v>0</v>
          </cell>
          <cell r="CU60">
            <v>0</v>
          </cell>
          <cell r="CV60">
            <v>0</v>
          </cell>
          <cell r="CW60">
            <v>0</v>
          </cell>
          <cell r="CX60">
            <v>0</v>
          </cell>
          <cell r="CY60">
            <v>0</v>
          </cell>
          <cell r="CZ60">
            <v>0</v>
          </cell>
          <cell r="DA60">
            <v>0</v>
          </cell>
          <cell r="DB60">
            <v>0</v>
          </cell>
          <cell r="DC60">
            <v>0</v>
          </cell>
          <cell r="DD60">
            <v>0</v>
          </cell>
          <cell r="DE60">
            <v>0</v>
          </cell>
          <cell r="DF60">
            <v>0</v>
          </cell>
          <cell r="DG60">
            <v>0</v>
          </cell>
          <cell r="DH60">
            <v>0</v>
          </cell>
          <cell r="DI60">
            <v>0</v>
          </cell>
          <cell r="DJ60">
            <v>0</v>
          </cell>
          <cell r="DK60">
            <v>0</v>
          </cell>
          <cell r="DL60">
            <v>0</v>
          </cell>
          <cell r="DM60">
            <v>0</v>
          </cell>
          <cell r="DN60">
            <v>0</v>
          </cell>
          <cell r="DO60">
            <v>0</v>
          </cell>
          <cell r="DP60">
            <v>0</v>
          </cell>
          <cell r="DQ60">
            <v>0</v>
          </cell>
          <cell r="DR60">
            <v>0</v>
          </cell>
          <cell r="DS60">
            <v>0</v>
          </cell>
          <cell r="DT60">
            <v>0</v>
          </cell>
          <cell r="DU60">
            <v>0</v>
          </cell>
          <cell r="DV60">
            <v>0</v>
          </cell>
          <cell r="DW60">
            <v>0</v>
          </cell>
          <cell r="DX60">
            <v>0</v>
          </cell>
          <cell r="DY60">
            <v>0</v>
          </cell>
          <cell r="DZ60">
            <v>0</v>
          </cell>
          <cell r="EA60">
            <v>0</v>
          </cell>
          <cell r="EB60">
            <v>0</v>
          </cell>
          <cell r="EC60">
            <v>0</v>
          </cell>
          <cell r="ED60">
            <v>0</v>
          </cell>
          <cell r="EE60">
            <v>0</v>
          </cell>
          <cell r="EF60">
            <v>0</v>
          </cell>
          <cell r="EG60">
            <v>0</v>
          </cell>
          <cell r="EH60">
            <v>0</v>
          </cell>
          <cell r="EI60">
            <v>0</v>
          </cell>
          <cell r="EJ60">
            <v>0</v>
          </cell>
          <cell r="EK60">
            <v>0</v>
          </cell>
          <cell r="EL60">
            <v>0</v>
          </cell>
          <cell r="EM60">
            <v>0</v>
          </cell>
          <cell r="EN60">
            <v>0</v>
          </cell>
          <cell r="EO60">
            <v>0</v>
          </cell>
          <cell r="EP60">
            <v>0</v>
          </cell>
          <cell r="EQ60">
            <v>0</v>
          </cell>
          <cell r="ER60">
            <v>0</v>
          </cell>
          <cell r="ES60">
            <v>0</v>
          </cell>
          <cell r="ET60">
            <v>0</v>
          </cell>
          <cell r="EU60">
            <v>0</v>
          </cell>
          <cell r="EV60">
            <v>0</v>
          </cell>
          <cell r="EW60">
            <v>0</v>
          </cell>
          <cell r="EX60">
            <v>0</v>
          </cell>
          <cell r="EY60">
            <v>0</v>
          </cell>
          <cell r="EZ60">
            <v>0</v>
          </cell>
          <cell r="FA60">
            <v>0</v>
          </cell>
          <cell r="FB60">
            <v>0</v>
          </cell>
          <cell r="FC60">
            <v>0</v>
          </cell>
          <cell r="FD60">
            <v>0</v>
          </cell>
          <cell r="FE60">
            <v>0</v>
          </cell>
          <cell r="FF60">
            <v>0</v>
          </cell>
          <cell r="FG60">
            <v>0</v>
          </cell>
          <cell r="FH60">
            <v>0</v>
          </cell>
          <cell r="FI60">
            <v>0</v>
          </cell>
          <cell r="FJ60">
            <v>0</v>
          </cell>
          <cell r="FK60">
            <v>0</v>
          </cell>
          <cell r="FL60">
            <v>0</v>
          </cell>
          <cell r="FM60">
            <v>0</v>
          </cell>
          <cell r="FN60">
            <v>0</v>
          </cell>
          <cell r="FO60">
            <v>0</v>
          </cell>
          <cell r="FP60">
            <v>0</v>
          </cell>
          <cell r="FQ60">
            <v>0</v>
          </cell>
          <cell r="FR60">
            <v>0</v>
          </cell>
          <cell r="FS60">
            <v>0</v>
          </cell>
          <cell r="FT60">
            <v>0</v>
          </cell>
          <cell r="FU60">
            <v>0</v>
          </cell>
          <cell r="FV60">
            <v>0</v>
          </cell>
          <cell r="FW60">
            <v>0</v>
          </cell>
          <cell r="FX60">
            <v>0</v>
          </cell>
          <cell r="FY60">
            <v>0</v>
          </cell>
          <cell r="FZ60">
            <v>0</v>
          </cell>
          <cell r="GA60">
            <v>0</v>
          </cell>
          <cell r="GB60">
            <v>0</v>
          </cell>
          <cell r="GC60">
            <v>0</v>
          </cell>
          <cell r="GD60">
            <v>0</v>
          </cell>
          <cell r="GE60">
            <v>0</v>
          </cell>
          <cell r="GF60">
            <v>0</v>
          </cell>
          <cell r="GG60">
            <v>0</v>
          </cell>
          <cell r="GH60">
            <v>0</v>
          </cell>
          <cell r="GI60">
            <v>0</v>
          </cell>
          <cell r="GJ60">
            <v>0</v>
          </cell>
          <cell r="GK60">
            <v>0</v>
          </cell>
          <cell r="GL60">
            <v>0</v>
          </cell>
          <cell r="GM60">
            <v>0</v>
          </cell>
          <cell r="GN60">
            <v>0</v>
          </cell>
          <cell r="GO60">
            <v>0</v>
          </cell>
          <cell r="GP60">
            <v>0</v>
          </cell>
          <cell r="GQ60">
            <v>0</v>
          </cell>
          <cell r="GR60">
            <v>0</v>
          </cell>
          <cell r="GS60">
            <v>0</v>
          </cell>
          <cell r="GT60">
            <v>0</v>
          </cell>
          <cell r="GU60">
            <v>0</v>
          </cell>
          <cell r="GV60">
            <v>0</v>
          </cell>
          <cell r="GW60">
            <v>0</v>
          </cell>
          <cell r="GX60">
            <v>0</v>
          </cell>
          <cell r="GY60">
            <v>0</v>
          </cell>
          <cell r="GZ60">
            <v>0</v>
          </cell>
          <cell r="HA60">
            <v>0</v>
          </cell>
          <cell r="HB60">
            <v>0</v>
          </cell>
          <cell r="HC60">
            <v>0</v>
          </cell>
          <cell r="HD60">
            <v>0</v>
          </cell>
          <cell r="HE60">
            <v>0</v>
          </cell>
          <cell r="HF60">
            <v>0</v>
          </cell>
          <cell r="HG60">
            <v>0</v>
          </cell>
          <cell r="HH60">
            <v>0</v>
          </cell>
          <cell r="HI60">
            <v>0</v>
          </cell>
          <cell r="HJ60">
            <v>0</v>
          </cell>
          <cell r="HK60">
            <v>0</v>
          </cell>
          <cell r="HL60">
            <v>0</v>
          </cell>
          <cell r="HM60">
            <v>0</v>
          </cell>
          <cell r="HN60">
            <v>0</v>
          </cell>
          <cell r="HO60">
            <v>0</v>
          </cell>
          <cell r="HP60">
            <v>0</v>
          </cell>
          <cell r="HQ60">
            <v>0</v>
          </cell>
          <cell r="HR60">
            <v>0</v>
          </cell>
          <cell r="HS60">
            <v>0</v>
          </cell>
          <cell r="HT60">
            <v>0</v>
          </cell>
          <cell r="HU60">
            <v>0</v>
          </cell>
          <cell r="HV60">
            <v>0</v>
          </cell>
          <cell r="HW60">
            <v>0</v>
          </cell>
          <cell r="HX60">
            <v>0</v>
          </cell>
          <cell r="HY60">
            <v>0</v>
          </cell>
          <cell r="HZ60">
            <v>0</v>
          </cell>
          <cell r="IA60">
            <v>0</v>
          </cell>
          <cell r="IB60">
            <v>0</v>
          </cell>
          <cell r="IC60">
            <v>0</v>
          </cell>
          <cell r="ID60">
            <v>0</v>
          </cell>
          <cell r="IE60">
            <v>0</v>
          </cell>
          <cell r="IF60">
            <v>0</v>
          </cell>
          <cell r="IG60">
            <v>0</v>
          </cell>
          <cell r="IH60">
            <v>0</v>
          </cell>
          <cell r="II60">
            <v>0</v>
          </cell>
          <cell r="IJ60">
            <v>0</v>
          </cell>
          <cell r="IK60">
            <v>0</v>
          </cell>
          <cell r="IL60">
            <v>0</v>
          </cell>
          <cell r="IM60">
            <v>0</v>
          </cell>
          <cell r="IN60">
            <v>0</v>
          </cell>
          <cell r="IO60">
            <v>0</v>
          </cell>
          <cell r="IP60">
            <v>0</v>
          </cell>
          <cell r="IQ60">
            <v>0</v>
          </cell>
        </row>
        <row r="61">
          <cell r="B61">
            <v>0</v>
          </cell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  <cell r="AB61">
            <v>0</v>
          </cell>
          <cell r="AC61">
            <v>0</v>
          </cell>
          <cell r="AD61">
            <v>0</v>
          </cell>
          <cell r="AE61">
            <v>0</v>
          </cell>
          <cell r="AF61">
            <v>0</v>
          </cell>
          <cell r="AG61">
            <v>0</v>
          </cell>
          <cell r="AH61">
            <v>0</v>
          </cell>
          <cell r="AI61">
            <v>0</v>
          </cell>
          <cell r="AJ61">
            <v>0</v>
          </cell>
          <cell r="AK61">
            <v>0</v>
          </cell>
          <cell r="AL61">
            <v>0</v>
          </cell>
          <cell r="AM61">
            <v>0</v>
          </cell>
          <cell r="AN61">
            <v>0</v>
          </cell>
          <cell r="AO61">
            <v>0</v>
          </cell>
          <cell r="AP61">
            <v>0</v>
          </cell>
          <cell r="AQ61">
            <v>0</v>
          </cell>
          <cell r="AR61">
            <v>0</v>
          </cell>
          <cell r="AS61">
            <v>0</v>
          </cell>
          <cell r="AT61">
            <v>0</v>
          </cell>
          <cell r="AU61">
            <v>0</v>
          </cell>
          <cell r="AV61">
            <v>0</v>
          </cell>
          <cell r="AW61">
            <v>0</v>
          </cell>
          <cell r="AX61">
            <v>0</v>
          </cell>
          <cell r="AY61">
            <v>0</v>
          </cell>
          <cell r="AZ61">
            <v>0</v>
          </cell>
          <cell r="BA61">
            <v>0</v>
          </cell>
          <cell r="BB61">
            <v>0</v>
          </cell>
          <cell r="BC61">
            <v>0</v>
          </cell>
          <cell r="BD61">
            <v>0</v>
          </cell>
          <cell r="BE61">
            <v>0</v>
          </cell>
          <cell r="BF61">
            <v>0</v>
          </cell>
          <cell r="BG61">
            <v>0</v>
          </cell>
          <cell r="BH61">
            <v>0</v>
          </cell>
          <cell r="BI61">
            <v>0</v>
          </cell>
          <cell r="BJ61">
            <v>0</v>
          </cell>
          <cell r="BK61">
            <v>0</v>
          </cell>
          <cell r="BL61">
            <v>0</v>
          </cell>
          <cell r="BM61">
            <v>0</v>
          </cell>
          <cell r="BN61">
            <v>0</v>
          </cell>
          <cell r="BO61">
            <v>0</v>
          </cell>
          <cell r="BP61">
            <v>0</v>
          </cell>
          <cell r="BQ61">
            <v>0</v>
          </cell>
          <cell r="BR61">
            <v>0</v>
          </cell>
          <cell r="BS61">
            <v>0</v>
          </cell>
          <cell r="BT61">
            <v>0</v>
          </cell>
          <cell r="BU61">
            <v>0</v>
          </cell>
          <cell r="BV61">
            <v>0</v>
          </cell>
          <cell r="BW61">
            <v>0</v>
          </cell>
          <cell r="BX61">
            <v>0</v>
          </cell>
          <cell r="BY61">
            <v>0</v>
          </cell>
          <cell r="BZ61">
            <v>0</v>
          </cell>
          <cell r="CA61">
            <v>0</v>
          </cell>
          <cell r="CB61">
            <v>0</v>
          </cell>
          <cell r="CC61">
            <v>0</v>
          </cell>
          <cell r="CD61">
            <v>0</v>
          </cell>
          <cell r="CE61">
            <v>0</v>
          </cell>
          <cell r="CF61">
            <v>0</v>
          </cell>
          <cell r="CG61">
            <v>0</v>
          </cell>
          <cell r="CH61">
            <v>0</v>
          </cell>
          <cell r="CI61">
            <v>0</v>
          </cell>
          <cell r="CJ61">
            <v>0</v>
          </cell>
          <cell r="CK61">
            <v>0</v>
          </cell>
          <cell r="CL61">
            <v>0</v>
          </cell>
          <cell r="CM61">
            <v>0</v>
          </cell>
          <cell r="CN61">
            <v>0</v>
          </cell>
          <cell r="CO61">
            <v>0</v>
          </cell>
          <cell r="CP61">
            <v>0</v>
          </cell>
          <cell r="CQ61">
            <v>0</v>
          </cell>
          <cell r="CR61">
            <v>0</v>
          </cell>
          <cell r="CS61">
            <v>0</v>
          </cell>
          <cell r="CT61">
            <v>0</v>
          </cell>
          <cell r="CU61">
            <v>0</v>
          </cell>
          <cell r="CV61">
            <v>0</v>
          </cell>
          <cell r="CW61">
            <v>0</v>
          </cell>
          <cell r="CX61">
            <v>0</v>
          </cell>
          <cell r="CY61">
            <v>0</v>
          </cell>
          <cell r="CZ61">
            <v>0</v>
          </cell>
          <cell r="DA61">
            <v>0</v>
          </cell>
          <cell r="DB61">
            <v>0</v>
          </cell>
          <cell r="DC61">
            <v>0</v>
          </cell>
          <cell r="DD61">
            <v>0</v>
          </cell>
          <cell r="DE61">
            <v>0</v>
          </cell>
          <cell r="DF61">
            <v>0</v>
          </cell>
          <cell r="DG61">
            <v>0</v>
          </cell>
          <cell r="DH61">
            <v>0</v>
          </cell>
          <cell r="DI61">
            <v>0</v>
          </cell>
          <cell r="DJ61">
            <v>0</v>
          </cell>
          <cell r="DK61">
            <v>0</v>
          </cell>
          <cell r="DL61">
            <v>0</v>
          </cell>
          <cell r="DM61">
            <v>0</v>
          </cell>
          <cell r="DN61">
            <v>0</v>
          </cell>
          <cell r="DO61">
            <v>0</v>
          </cell>
          <cell r="DP61">
            <v>0</v>
          </cell>
          <cell r="DQ61">
            <v>0</v>
          </cell>
          <cell r="DR61">
            <v>0</v>
          </cell>
          <cell r="DS61">
            <v>0</v>
          </cell>
          <cell r="DT61">
            <v>0</v>
          </cell>
          <cell r="DU61">
            <v>0</v>
          </cell>
          <cell r="DV61">
            <v>0</v>
          </cell>
          <cell r="DW61">
            <v>0</v>
          </cell>
          <cell r="DX61">
            <v>0</v>
          </cell>
          <cell r="DY61">
            <v>0</v>
          </cell>
          <cell r="DZ61">
            <v>0</v>
          </cell>
          <cell r="EA61">
            <v>0</v>
          </cell>
          <cell r="EB61">
            <v>0</v>
          </cell>
          <cell r="EC61">
            <v>0</v>
          </cell>
          <cell r="ED61">
            <v>0</v>
          </cell>
          <cell r="EE61">
            <v>0</v>
          </cell>
          <cell r="EF61">
            <v>0</v>
          </cell>
          <cell r="EG61">
            <v>0</v>
          </cell>
          <cell r="EH61">
            <v>0</v>
          </cell>
          <cell r="EI61">
            <v>0</v>
          </cell>
          <cell r="EJ61">
            <v>0</v>
          </cell>
          <cell r="EK61">
            <v>0</v>
          </cell>
          <cell r="EL61">
            <v>0</v>
          </cell>
          <cell r="EM61">
            <v>0</v>
          </cell>
          <cell r="EN61">
            <v>0</v>
          </cell>
          <cell r="EO61">
            <v>0</v>
          </cell>
          <cell r="EP61">
            <v>0</v>
          </cell>
          <cell r="EQ61">
            <v>0</v>
          </cell>
          <cell r="ER61">
            <v>0</v>
          </cell>
          <cell r="ES61">
            <v>0</v>
          </cell>
          <cell r="ET61">
            <v>0</v>
          </cell>
          <cell r="EU61">
            <v>0</v>
          </cell>
          <cell r="EV61">
            <v>0</v>
          </cell>
          <cell r="EW61">
            <v>0</v>
          </cell>
          <cell r="EX61">
            <v>0</v>
          </cell>
          <cell r="EY61">
            <v>0</v>
          </cell>
          <cell r="EZ61">
            <v>0</v>
          </cell>
          <cell r="FA61">
            <v>0</v>
          </cell>
          <cell r="FB61">
            <v>0</v>
          </cell>
          <cell r="FC61">
            <v>0</v>
          </cell>
          <cell r="FD61">
            <v>0</v>
          </cell>
          <cell r="FE61">
            <v>0</v>
          </cell>
          <cell r="FF61">
            <v>0</v>
          </cell>
          <cell r="FG61">
            <v>0</v>
          </cell>
          <cell r="FH61">
            <v>0</v>
          </cell>
          <cell r="FI61">
            <v>0</v>
          </cell>
          <cell r="FJ61">
            <v>0</v>
          </cell>
          <cell r="FK61">
            <v>0</v>
          </cell>
          <cell r="FL61">
            <v>0</v>
          </cell>
          <cell r="FM61">
            <v>0</v>
          </cell>
          <cell r="FN61">
            <v>0</v>
          </cell>
          <cell r="FO61">
            <v>0</v>
          </cell>
          <cell r="FP61">
            <v>0</v>
          </cell>
          <cell r="FQ61">
            <v>0</v>
          </cell>
          <cell r="FR61">
            <v>0</v>
          </cell>
          <cell r="FS61">
            <v>0</v>
          </cell>
          <cell r="FT61">
            <v>0</v>
          </cell>
          <cell r="FU61">
            <v>0</v>
          </cell>
          <cell r="FV61">
            <v>0</v>
          </cell>
          <cell r="FW61">
            <v>0</v>
          </cell>
          <cell r="FX61">
            <v>0</v>
          </cell>
          <cell r="FY61">
            <v>0</v>
          </cell>
          <cell r="FZ61">
            <v>0</v>
          </cell>
          <cell r="GA61">
            <v>0</v>
          </cell>
          <cell r="GB61">
            <v>0</v>
          </cell>
          <cell r="GC61">
            <v>0</v>
          </cell>
          <cell r="GD61">
            <v>0</v>
          </cell>
          <cell r="GE61">
            <v>0</v>
          </cell>
          <cell r="GF61">
            <v>0</v>
          </cell>
          <cell r="GG61">
            <v>0</v>
          </cell>
          <cell r="GH61">
            <v>0</v>
          </cell>
          <cell r="GI61">
            <v>0</v>
          </cell>
          <cell r="GJ61">
            <v>0</v>
          </cell>
          <cell r="GK61">
            <v>0</v>
          </cell>
          <cell r="GL61">
            <v>0</v>
          </cell>
          <cell r="GM61">
            <v>0</v>
          </cell>
          <cell r="GN61">
            <v>0</v>
          </cell>
          <cell r="GO61">
            <v>0</v>
          </cell>
          <cell r="GP61">
            <v>0</v>
          </cell>
          <cell r="GQ61">
            <v>0</v>
          </cell>
          <cell r="GR61">
            <v>0</v>
          </cell>
          <cell r="GS61">
            <v>0</v>
          </cell>
          <cell r="GT61">
            <v>0</v>
          </cell>
          <cell r="GU61">
            <v>0</v>
          </cell>
          <cell r="GV61">
            <v>0</v>
          </cell>
          <cell r="GW61">
            <v>0</v>
          </cell>
          <cell r="GX61">
            <v>0</v>
          </cell>
          <cell r="GY61">
            <v>0</v>
          </cell>
          <cell r="GZ61">
            <v>0</v>
          </cell>
          <cell r="HA61">
            <v>0</v>
          </cell>
          <cell r="HB61">
            <v>0</v>
          </cell>
          <cell r="HC61">
            <v>0</v>
          </cell>
          <cell r="HD61">
            <v>0</v>
          </cell>
          <cell r="HE61">
            <v>0</v>
          </cell>
          <cell r="HF61">
            <v>0</v>
          </cell>
          <cell r="HG61">
            <v>0</v>
          </cell>
          <cell r="HH61">
            <v>0</v>
          </cell>
          <cell r="HI61">
            <v>0</v>
          </cell>
          <cell r="HJ61">
            <v>0</v>
          </cell>
          <cell r="HK61">
            <v>0</v>
          </cell>
          <cell r="HL61">
            <v>0</v>
          </cell>
          <cell r="HM61">
            <v>0</v>
          </cell>
          <cell r="HN61">
            <v>0</v>
          </cell>
          <cell r="HO61">
            <v>0</v>
          </cell>
          <cell r="HP61">
            <v>0</v>
          </cell>
          <cell r="HQ61">
            <v>0</v>
          </cell>
          <cell r="HR61">
            <v>0</v>
          </cell>
          <cell r="HS61">
            <v>0</v>
          </cell>
          <cell r="HT61">
            <v>0</v>
          </cell>
          <cell r="HU61">
            <v>0</v>
          </cell>
          <cell r="HV61">
            <v>0</v>
          </cell>
          <cell r="HW61">
            <v>0</v>
          </cell>
          <cell r="HX61">
            <v>0</v>
          </cell>
          <cell r="HY61">
            <v>0</v>
          </cell>
          <cell r="HZ61">
            <v>0</v>
          </cell>
          <cell r="IA61">
            <v>0</v>
          </cell>
          <cell r="IB61">
            <v>0</v>
          </cell>
          <cell r="IC61">
            <v>0</v>
          </cell>
          <cell r="ID61">
            <v>0</v>
          </cell>
          <cell r="IE61">
            <v>0</v>
          </cell>
          <cell r="IF61">
            <v>0</v>
          </cell>
          <cell r="IG61">
            <v>0</v>
          </cell>
          <cell r="IH61">
            <v>0</v>
          </cell>
          <cell r="II61">
            <v>0</v>
          </cell>
          <cell r="IJ61">
            <v>0</v>
          </cell>
          <cell r="IK61">
            <v>0</v>
          </cell>
          <cell r="IL61">
            <v>0</v>
          </cell>
          <cell r="IM61">
            <v>0</v>
          </cell>
          <cell r="IN61">
            <v>0</v>
          </cell>
          <cell r="IO61">
            <v>0</v>
          </cell>
          <cell r="IP61">
            <v>0</v>
          </cell>
          <cell r="IQ61">
            <v>0</v>
          </cell>
        </row>
        <row r="62">
          <cell r="B62">
            <v>0</v>
          </cell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0</v>
          </cell>
          <cell r="AJ62">
            <v>0</v>
          </cell>
          <cell r="AK62">
            <v>0</v>
          </cell>
          <cell r="AL62">
            <v>0</v>
          </cell>
          <cell r="AM62">
            <v>0</v>
          </cell>
          <cell r="AN62">
            <v>0</v>
          </cell>
          <cell r="AO62">
            <v>0</v>
          </cell>
          <cell r="AP62">
            <v>0</v>
          </cell>
          <cell r="AQ62">
            <v>0</v>
          </cell>
          <cell r="AR62">
            <v>0</v>
          </cell>
          <cell r="AS62">
            <v>0</v>
          </cell>
          <cell r="AT62">
            <v>0</v>
          </cell>
          <cell r="AU62">
            <v>0</v>
          </cell>
          <cell r="AV62">
            <v>0</v>
          </cell>
          <cell r="AW62">
            <v>0</v>
          </cell>
          <cell r="AX62">
            <v>0</v>
          </cell>
          <cell r="AY62">
            <v>0</v>
          </cell>
          <cell r="AZ62">
            <v>0</v>
          </cell>
          <cell r="BA62">
            <v>0</v>
          </cell>
          <cell r="BB62">
            <v>0</v>
          </cell>
          <cell r="BC62">
            <v>0</v>
          </cell>
          <cell r="BD62">
            <v>0</v>
          </cell>
          <cell r="BE62">
            <v>0</v>
          </cell>
          <cell r="BF62">
            <v>0</v>
          </cell>
          <cell r="BG62">
            <v>0</v>
          </cell>
          <cell r="BH62">
            <v>0</v>
          </cell>
          <cell r="BI62">
            <v>0</v>
          </cell>
          <cell r="BJ62">
            <v>0</v>
          </cell>
          <cell r="BK62">
            <v>0</v>
          </cell>
          <cell r="BL62">
            <v>0</v>
          </cell>
          <cell r="BM62">
            <v>0</v>
          </cell>
          <cell r="BN62">
            <v>0</v>
          </cell>
          <cell r="BO62">
            <v>0</v>
          </cell>
          <cell r="BP62">
            <v>0</v>
          </cell>
          <cell r="BQ62">
            <v>0</v>
          </cell>
          <cell r="BR62">
            <v>0</v>
          </cell>
          <cell r="BS62">
            <v>0</v>
          </cell>
          <cell r="BT62">
            <v>0</v>
          </cell>
          <cell r="BU62">
            <v>0</v>
          </cell>
          <cell r="BV62">
            <v>0</v>
          </cell>
          <cell r="BW62">
            <v>0</v>
          </cell>
          <cell r="BX62">
            <v>0</v>
          </cell>
          <cell r="BY62">
            <v>0</v>
          </cell>
          <cell r="BZ62">
            <v>0</v>
          </cell>
          <cell r="CA62">
            <v>0</v>
          </cell>
          <cell r="CB62">
            <v>0</v>
          </cell>
          <cell r="CC62">
            <v>0</v>
          </cell>
          <cell r="CD62">
            <v>0</v>
          </cell>
          <cell r="CE62">
            <v>0</v>
          </cell>
          <cell r="CF62">
            <v>0</v>
          </cell>
          <cell r="CG62">
            <v>0</v>
          </cell>
          <cell r="CH62">
            <v>0</v>
          </cell>
          <cell r="CI62">
            <v>0</v>
          </cell>
          <cell r="CJ62">
            <v>0</v>
          </cell>
          <cell r="CK62">
            <v>0</v>
          </cell>
          <cell r="CL62">
            <v>0</v>
          </cell>
          <cell r="CM62">
            <v>0</v>
          </cell>
          <cell r="CN62">
            <v>0</v>
          </cell>
          <cell r="CO62">
            <v>0</v>
          </cell>
          <cell r="CP62">
            <v>0</v>
          </cell>
          <cell r="CQ62">
            <v>0</v>
          </cell>
          <cell r="CR62">
            <v>0</v>
          </cell>
          <cell r="CS62">
            <v>0</v>
          </cell>
          <cell r="CT62">
            <v>0</v>
          </cell>
          <cell r="CU62">
            <v>0</v>
          </cell>
          <cell r="CV62">
            <v>0</v>
          </cell>
          <cell r="CW62">
            <v>0</v>
          </cell>
          <cell r="CX62">
            <v>0</v>
          </cell>
          <cell r="CY62">
            <v>0</v>
          </cell>
          <cell r="CZ62">
            <v>0</v>
          </cell>
          <cell r="DA62">
            <v>0</v>
          </cell>
          <cell r="DB62">
            <v>0</v>
          </cell>
          <cell r="DC62">
            <v>0</v>
          </cell>
          <cell r="DD62">
            <v>0</v>
          </cell>
          <cell r="DE62">
            <v>0</v>
          </cell>
          <cell r="DF62">
            <v>0</v>
          </cell>
          <cell r="DG62">
            <v>0</v>
          </cell>
          <cell r="DH62">
            <v>0</v>
          </cell>
          <cell r="DI62">
            <v>0</v>
          </cell>
          <cell r="DJ62">
            <v>0</v>
          </cell>
          <cell r="DK62">
            <v>0</v>
          </cell>
          <cell r="DL62">
            <v>0</v>
          </cell>
          <cell r="DM62">
            <v>0</v>
          </cell>
          <cell r="DN62">
            <v>0</v>
          </cell>
          <cell r="DO62">
            <v>0</v>
          </cell>
          <cell r="DP62">
            <v>0</v>
          </cell>
          <cell r="DQ62">
            <v>0</v>
          </cell>
          <cell r="DR62">
            <v>0</v>
          </cell>
          <cell r="DS62">
            <v>0</v>
          </cell>
          <cell r="DT62">
            <v>0</v>
          </cell>
          <cell r="DU62">
            <v>0</v>
          </cell>
          <cell r="DV62">
            <v>0</v>
          </cell>
          <cell r="DW62">
            <v>0</v>
          </cell>
          <cell r="DX62">
            <v>0</v>
          </cell>
          <cell r="DY62">
            <v>0</v>
          </cell>
          <cell r="DZ62">
            <v>0</v>
          </cell>
          <cell r="EA62">
            <v>0</v>
          </cell>
          <cell r="EB62">
            <v>0</v>
          </cell>
          <cell r="EC62">
            <v>0</v>
          </cell>
          <cell r="ED62">
            <v>0</v>
          </cell>
          <cell r="EE62">
            <v>0</v>
          </cell>
          <cell r="EF62">
            <v>0</v>
          </cell>
          <cell r="EG62">
            <v>0</v>
          </cell>
          <cell r="EH62">
            <v>0</v>
          </cell>
          <cell r="EI62">
            <v>0</v>
          </cell>
          <cell r="EJ62">
            <v>0</v>
          </cell>
          <cell r="EK62">
            <v>0</v>
          </cell>
          <cell r="EL62">
            <v>0</v>
          </cell>
          <cell r="EM62">
            <v>0</v>
          </cell>
          <cell r="EN62">
            <v>0</v>
          </cell>
          <cell r="EO62">
            <v>0</v>
          </cell>
          <cell r="EP62">
            <v>0</v>
          </cell>
          <cell r="EQ62">
            <v>0</v>
          </cell>
          <cell r="ER62">
            <v>0</v>
          </cell>
          <cell r="ES62">
            <v>0</v>
          </cell>
          <cell r="ET62">
            <v>0</v>
          </cell>
          <cell r="EU62">
            <v>0</v>
          </cell>
          <cell r="EV62">
            <v>0</v>
          </cell>
          <cell r="EW62">
            <v>0</v>
          </cell>
          <cell r="EX62">
            <v>0</v>
          </cell>
          <cell r="EY62">
            <v>0</v>
          </cell>
          <cell r="EZ62">
            <v>0</v>
          </cell>
          <cell r="FA62">
            <v>0</v>
          </cell>
          <cell r="FB62">
            <v>0</v>
          </cell>
          <cell r="FC62">
            <v>0</v>
          </cell>
          <cell r="FD62">
            <v>0</v>
          </cell>
          <cell r="FE62">
            <v>0</v>
          </cell>
          <cell r="FF62">
            <v>0</v>
          </cell>
          <cell r="FG62">
            <v>0</v>
          </cell>
          <cell r="FH62">
            <v>0</v>
          </cell>
          <cell r="FI62">
            <v>0</v>
          </cell>
          <cell r="FJ62">
            <v>0</v>
          </cell>
          <cell r="FK62">
            <v>0</v>
          </cell>
          <cell r="FL62">
            <v>0</v>
          </cell>
          <cell r="FM62">
            <v>0</v>
          </cell>
          <cell r="FN62">
            <v>0</v>
          </cell>
          <cell r="FO62">
            <v>0</v>
          </cell>
          <cell r="FP62">
            <v>0</v>
          </cell>
          <cell r="FQ62">
            <v>0</v>
          </cell>
          <cell r="FR62">
            <v>0</v>
          </cell>
          <cell r="FS62">
            <v>0</v>
          </cell>
          <cell r="FT62">
            <v>0</v>
          </cell>
          <cell r="FU62">
            <v>0</v>
          </cell>
          <cell r="FV62">
            <v>0</v>
          </cell>
          <cell r="FW62">
            <v>0</v>
          </cell>
          <cell r="FX62">
            <v>0</v>
          </cell>
          <cell r="FY62">
            <v>0</v>
          </cell>
          <cell r="FZ62">
            <v>0</v>
          </cell>
          <cell r="GA62">
            <v>0</v>
          </cell>
          <cell r="GB62">
            <v>0</v>
          </cell>
          <cell r="GC62">
            <v>0</v>
          </cell>
          <cell r="GD62">
            <v>0</v>
          </cell>
          <cell r="GE62">
            <v>0</v>
          </cell>
          <cell r="GF62">
            <v>0</v>
          </cell>
          <cell r="GG62">
            <v>0</v>
          </cell>
          <cell r="GH62">
            <v>0</v>
          </cell>
          <cell r="GI62">
            <v>0</v>
          </cell>
          <cell r="GJ62">
            <v>0</v>
          </cell>
          <cell r="GK62">
            <v>0</v>
          </cell>
          <cell r="GL62">
            <v>0</v>
          </cell>
          <cell r="GM62">
            <v>0</v>
          </cell>
          <cell r="GN62">
            <v>0</v>
          </cell>
          <cell r="GO62">
            <v>0</v>
          </cell>
          <cell r="GP62">
            <v>0</v>
          </cell>
          <cell r="GQ62">
            <v>0</v>
          </cell>
          <cell r="GR62">
            <v>0</v>
          </cell>
          <cell r="GS62">
            <v>0</v>
          </cell>
          <cell r="GT62">
            <v>0</v>
          </cell>
          <cell r="GU62">
            <v>0</v>
          </cell>
          <cell r="GV62">
            <v>0</v>
          </cell>
          <cell r="GW62">
            <v>0</v>
          </cell>
          <cell r="GX62">
            <v>0</v>
          </cell>
          <cell r="GY62">
            <v>0</v>
          </cell>
          <cell r="GZ62">
            <v>0</v>
          </cell>
          <cell r="HA62">
            <v>0</v>
          </cell>
          <cell r="HB62">
            <v>0</v>
          </cell>
          <cell r="HC62">
            <v>0</v>
          </cell>
          <cell r="HD62">
            <v>0</v>
          </cell>
          <cell r="HE62">
            <v>0</v>
          </cell>
          <cell r="HF62">
            <v>0</v>
          </cell>
          <cell r="HG62">
            <v>0</v>
          </cell>
          <cell r="HH62">
            <v>0</v>
          </cell>
          <cell r="HI62">
            <v>0</v>
          </cell>
          <cell r="HJ62">
            <v>0</v>
          </cell>
          <cell r="HK62">
            <v>0</v>
          </cell>
          <cell r="HL62">
            <v>0</v>
          </cell>
          <cell r="HM62">
            <v>0</v>
          </cell>
          <cell r="HN62">
            <v>0</v>
          </cell>
          <cell r="HO62">
            <v>0</v>
          </cell>
          <cell r="HP62">
            <v>0</v>
          </cell>
          <cell r="HQ62">
            <v>0</v>
          </cell>
          <cell r="HR62">
            <v>0</v>
          </cell>
          <cell r="HS62">
            <v>0</v>
          </cell>
          <cell r="HT62">
            <v>0</v>
          </cell>
          <cell r="HU62">
            <v>0</v>
          </cell>
          <cell r="HV62">
            <v>0</v>
          </cell>
          <cell r="HW62">
            <v>0</v>
          </cell>
          <cell r="HX62">
            <v>0</v>
          </cell>
          <cell r="HY62">
            <v>0</v>
          </cell>
          <cell r="HZ62">
            <v>0</v>
          </cell>
          <cell r="IA62">
            <v>0</v>
          </cell>
          <cell r="IB62">
            <v>0</v>
          </cell>
          <cell r="IC62">
            <v>0</v>
          </cell>
          <cell r="ID62">
            <v>0</v>
          </cell>
          <cell r="IE62">
            <v>0</v>
          </cell>
          <cell r="IF62">
            <v>0</v>
          </cell>
          <cell r="IG62">
            <v>0</v>
          </cell>
          <cell r="IH62">
            <v>0</v>
          </cell>
          <cell r="II62">
            <v>0</v>
          </cell>
          <cell r="IJ62">
            <v>0</v>
          </cell>
          <cell r="IK62">
            <v>0</v>
          </cell>
          <cell r="IL62">
            <v>0</v>
          </cell>
          <cell r="IM62">
            <v>0</v>
          </cell>
          <cell r="IN62">
            <v>0</v>
          </cell>
          <cell r="IO62">
            <v>0</v>
          </cell>
          <cell r="IP62">
            <v>0</v>
          </cell>
          <cell r="IQ62">
            <v>0</v>
          </cell>
        </row>
        <row r="63">
          <cell r="B63">
            <v>0</v>
          </cell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0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B63">
            <v>0</v>
          </cell>
          <cell r="AC63">
            <v>0</v>
          </cell>
          <cell r="AD63">
            <v>0</v>
          </cell>
          <cell r="AE63">
            <v>0</v>
          </cell>
          <cell r="AF63">
            <v>0</v>
          </cell>
          <cell r="AG63">
            <v>0</v>
          </cell>
          <cell r="AH63">
            <v>0</v>
          </cell>
          <cell r="AI63">
            <v>0</v>
          </cell>
          <cell r="AJ63">
            <v>0</v>
          </cell>
          <cell r="AK63">
            <v>0</v>
          </cell>
          <cell r="AL63">
            <v>0</v>
          </cell>
          <cell r="AM63">
            <v>0</v>
          </cell>
          <cell r="AN63">
            <v>0</v>
          </cell>
          <cell r="AO63">
            <v>0</v>
          </cell>
          <cell r="AP63">
            <v>0</v>
          </cell>
          <cell r="AQ63">
            <v>0</v>
          </cell>
          <cell r="AR63">
            <v>0</v>
          </cell>
          <cell r="AS63">
            <v>0</v>
          </cell>
          <cell r="AT63">
            <v>0</v>
          </cell>
          <cell r="AU63">
            <v>0</v>
          </cell>
          <cell r="AV63">
            <v>0</v>
          </cell>
          <cell r="AW63">
            <v>0</v>
          </cell>
          <cell r="AX63">
            <v>0</v>
          </cell>
          <cell r="AY63">
            <v>0</v>
          </cell>
          <cell r="AZ63">
            <v>0</v>
          </cell>
          <cell r="BA63">
            <v>0</v>
          </cell>
          <cell r="BB63">
            <v>0</v>
          </cell>
          <cell r="BC63">
            <v>0</v>
          </cell>
          <cell r="BD63">
            <v>0</v>
          </cell>
          <cell r="BE63">
            <v>0</v>
          </cell>
          <cell r="BF63">
            <v>0</v>
          </cell>
          <cell r="BG63">
            <v>0</v>
          </cell>
          <cell r="BH63">
            <v>0</v>
          </cell>
          <cell r="BI63">
            <v>0</v>
          </cell>
          <cell r="BJ63">
            <v>0</v>
          </cell>
          <cell r="BK63">
            <v>0</v>
          </cell>
          <cell r="BL63">
            <v>0</v>
          </cell>
          <cell r="BM63">
            <v>0</v>
          </cell>
          <cell r="BN63">
            <v>0</v>
          </cell>
          <cell r="BO63">
            <v>0</v>
          </cell>
          <cell r="BP63">
            <v>0</v>
          </cell>
          <cell r="BQ63">
            <v>0</v>
          </cell>
          <cell r="BR63">
            <v>0</v>
          </cell>
          <cell r="BS63">
            <v>0</v>
          </cell>
          <cell r="BT63">
            <v>0</v>
          </cell>
          <cell r="BU63">
            <v>0</v>
          </cell>
          <cell r="BV63">
            <v>0</v>
          </cell>
          <cell r="BW63">
            <v>0</v>
          </cell>
          <cell r="BX63">
            <v>0</v>
          </cell>
          <cell r="BY63">
            <v>0</v>
          </cell>
          <cell r="BZ63">
            <v>0</v>
          </cell>
          <cell r="CA63">
            <v>0</v>
          </cell>
          <cell r="CB63">
            <v>0</v>
          </cell>
          <cell r="CC63">
            <v>0</v>
          </cell>
          <cell r="CD63">
            <v>0</v>
          </cell>
          <cell r="CE63">
            <v>0</v>
          </cell>
          <cell r="CF63">
            <v>0</v>
          </cell>
          <cell r="CG63">
            <v>0</v>
          </cell>
          <cell r="CH63">
            <v>0</v>
          </cell>
          <cell r="CI63">
            <v>0</v>
          </cell>
          <cell r="CJ63">
            <v>0</v>
          </cell>
          <cell r="CK63">
            <v>0</v>
          </cell>
          <cell r="CL63">
            <v>0</v>
          </cell>
          <cell r="CM63">
            <v>0</v>
          </cell>
          <cell r="CN63">
            <v>0</v>
          </cell>
          <cell r="CO63">
            <v>0</v>
          </cell>
          <cell r="CP63">
            <v>0</v>
          </cell>
          <cell r="CQ63">
            <v>0</v>
          </cell>
          <cell r="CR63">
            <v>0</v>
          </cell>
          <cell r="CS63">
            <v>0</v>
          </cell>
          <cell r="CT63">
            <v>0</v>
          </cell>
          <cell r="CU63">
            <v>0</v>
          </cell>
          <cell r="CV63">
            <v>0</v>
          </cell>
          <cell r="CW63">
            <v>0</v>
          </cell>
          <cell r="CX63">
            <v>0</v>
          </cell>
          <cell r="CY63">
            <v>0</v>
          </cell>
          <cell r="CZ63">
            <v>0</v>
          </cell>
          <cell r="DA63">
            <v>0</v>
          </cell>
          <cell r="DB63">
            <v>0</v>
          </cell>
          <cell r="DC63">
            <v>0</v>
          </cell>
          <cell r="DD63">
            <v>0</v>
          </cell>
          <cell r="DE63">
            <v>0</v>
          </cell>
          <cell r="DF63">
            <v>0</v>
          </cell>
          <cell r="DG63">
            <v>0</v>
          </cell>
          <cell r="DH63">
            <v>0</v>
          </cell>
          <cell r="DI63">
            <v>0</v>
          </cell>
          <cell r="DJ63">
            <v>0</v>
          </cell>
          <cell r="DK63">
            <v>0</v>
          </cell>
          <cell r="DL63">
            <v>0</v>
          </cell>
          <cell r="DM63">
            <v>0</v>
          </cell>
          <cell r="DN63">
            <v>0</v>
          </cell>
          <cell r="DO63">
            <v>0</v>
          </cell>
          <cell r="DP63">
            <v>0</v>
          </cell>
          <cell r="DQ63">
            <v>0</v>
          </cell>
          <cell r="DR63">
            <v>0</v>
          </cell>
          <cell r="DS63">
            <v>0</v>
          </cell>
          <cell r="DT63">
            <v>0</v>
          </cell>
          <cell r="DU63">
            <v>0</v>
          </cell>
          <cell r="DV63">
            <v>0</v>
          </cell>
          <cell r="DW63">
            <v>0</v>
          </cell>
          <cell r="DX63">
            <v>0</v>
          </cell>
          <cell r="DY63">
            <v>0</v>
          </cell>
          <cell r="DZ63">
            <v>0</v>
          </cell>
          <cell r="EA63">
            <v>0</v>
          </cell>
          <cell r="EB63">
            <v>0</v>
          </cell>
          <cell r="EC63">
            <v>0</v>
          </cell>
          <cell r="ED63">
            <v>0</v>
          </cell>
          <cell r="EE63">
            <v>0</v>
          </cell>
          <cell r="EF63">
            <v>0</v>
          </cell>
          <cell r="EG63">
            <v>0</v>
          </cell>
          <cell r="EH63">
            <v>0</v>
          </cell>
          <cell r="EI63">
            <v>0</v>
          </cell>
          <cell r="EJ63">
            <v>0</v>
          </cell>
          <cell r="EK63">
            <v>0</v>
          </cell>
          <cell r="EL63">
            <v>0</v>
          </cell>
          <cell r="EM63">
            <v>0</v>
          </cell>
          <cell r="EN63">
            <v>0</v>
          </cell>
          <cell r="EO63">
            <v>0</v>
          </cell>
          <cell r="EP63">
            <v>0</v>
          </cell>
          <cell r="EQ63">
            <v>0</v>
          </cell>
          <cell r="ER63">
            <v>0</v>
          </cell>
          <cell r="ES63">
            <v>0</v>
          </cell>
          <cell r="ET63">
            <v>0</v>
          </cell>
          <cell r="EU63">
            <v>0</v>
          </cell>
          <cell r="EV63">
            <v>0</v>
          </cell>
          <cell r="EW63">
            <v>0</v>
          </cell>
          <cell r="EX63">
            <v>0</v>
          </cell>
          <cell r="EY63">
            <v>0</v>
          </cell>
          <cell r="EZ63">
            <v>0</v>
          </cell>
          <cell r="FA63">
            <v>0</v>
          </cell>
          <cell r="FB63">
            <v>0</v>
          </cell>
          <cell r="FC63">
            <v>0</v>
          </cell>
          <cell r="FD63">
            <v>0</v>
          </cell>
          <cell r="FE63">
            <v>0</v>
          </cell>
          <cell r="FF63">
            <v>0</v>
          </cell>
          <cell r="FG63">
            <v>0</v>
          </cell>
          <cell r="FH63">
            <v>0</v>
          </cell>
          <cell r="FI63">
            <v>0</v>
          </cell>
          <cell r="FJ63">
            <v>0</v>
          </cell>
          <cell r="FK63">
            <v>0</v>
          </cell>
          <cell r="FL63">
            <v>0</v>
          </cell>
          <cell r="FM63">
            <v>0</v>
          </cell>
          <cell r="FN63">
            <v>0</v>
          </cell>
          <cell r="FO63">
            <v>0</v>
          </cell>
          <cell r="FP63">
            <v>0</v>
          </cell>
          <cell r="FQ63">
            <v>0</v>
          </cell>
          <cell r="FR63">
            <v>0</v>
          </cell>
          <cell r="FS63">
            <v>0</v>
          </cell>
          <cell r="FT63">
            <v>0</v>
          </cell>
          <cell r="FU63">
            <v>0</v>
          </cell>
          <cell r="FV63">
            <v>0</v>
          </cell>
          <cell r="FW63">
            <v>0</v>
          </cell>
          <cell r="FX63">
            <v>0</v>
          </cell>
          <cell r="FY63">
            <v>0</v>
          </cell>
          <cell r="FZ63">
            <v>0</v>
          </cell>
          <cell r="GA63">
            <v>0</v>
          </cell>
          <cell r="GB63">
            <v>0</v>
          </cell>
          <cell r="GC63">
            <v>0</v>
          </cell>
          <cell r="GD63">
            <v>0</v>
          </cell>
          <cell r="GE63">
            <v>0</v>
          </cell>
          <cell r="GF63">
            <v>0</v>
          </cell>
          <cell r="GG63">
            <v>0</v>
          </cell>
          <cell r="GH63">
            <v>0</v>
          </cell>
          <cell r="GI63">
            <v>0</v>
          </cell>
          <cell r="GJ63">
            <v>0</v>
          </cell>
          <cell r="GK63">
            <v>0</v>
          </cell>
          <cell r="GL63">
            <v>0</v>
          </cell>
          <cell r="GM63">
            <v>0</v>
          </cell>
          <cell r="GN63">
            <v>0</v>
          </cell>
          <cell r="GO63">
            <v>0</v>
          </cell>
          <cell r="GP63">
            <v>0</v>
          </cell>
          <cell r="GQ63">
            <v>0</v>
          </cell>
          <cell r="GR63">
            <v>0</v>
          </cell>
          <cell r="GS63">
            <v>0</v>
          </cell>
          <cell r="GT63">
            <v>0</v>
          </cell>
          <cell r="GU63">
            <v>0</v>
          </cell>
          <cell r="GV63">
            <v>0</v>
          </cell>
          <cell r="GW63">
            <v>0</v>
          </cell>
          <cell r="GX63">
            <v>0</v>
          </cell>
          <cell r="GY63">
            <v>0</v>
          </cell>
          <cell r="GZ63">
            <v>0</v>
          </cell>
          <cell r="HA63">
            <v>0</v>
          </cell>
          <cell r="HB63">
            <v>0</v>
          </cell>
          <cell r="HC63">
            <v>0</v>
          </cell>
          <cell r="HD63">
            <v>0</v>
          </cell>
          <cell r="HE63">
            <v>0</v>
          </cell>
          <cell r="HF63">
            <v>0</v>
          </cell>
          <cell r="HG63">
            <v>0</v>
          </cell>
          <cell r="HH63">
            <v>0</v>
          </cell>
          <cell r="HI63">
            <v>0</v>
          </cell>
          <cell r="HJ63">
            <v>0</v>
          </cell>
          <cell r="HK63">
            <v>0</v>
          </cell>
          <cell r="HL63">
            <v>0</v>
          </cell>
          <cell r="HM63">
            <v>0</v>
          </cell>
          <cell r="HN63">
            <v>0</v>
          </cell>
          <cell r="HO63">
            <v>0</v>
          </cell>
          <cell r="HP63">
            <v>0</v>
          </cell>
          <cell r="HQ63">
            <v>0</v>
          </cell>
          <cell r="HR63">
            <v>0</v>
          </cell>
          <cell r="HS63">
            <v>0</v>
          </cell>
          <cell r="HT63">
            <v>0</v>
          </cell>
          <cell r="HU63">
            <v>0</v>
          </cell>
          <cell r="HV63">
            <v>0</v>
          </cell>
          <cell r="HW63">
            <v>0</v>
          </cell>
          <cell r="HX63">
            <v>0</v>
          </cell>
          <cell r="HY63">
            <v>0</v>
          </cell>
          <cell r="HZ63">
            <v>0</v>
          </cell>
          <cell r="IA63">
            <v>0</v>
          </cell>
          <cell r="IB63">
            <v>0</v>
          </cell>
          <cell r="IC63">
            <v>0</v>
          </cell>
          <cell r="ID63">
            <v>0</v>
          </cell>
          <cell r="IE63">
            <v>0</v>
          </cell>
          <cell r="IF63">
            <v>0</v>
          </cell>
          <cell r="IG63">
            <v>0</v>
          </cell>
          <cell r="IH63">
            <v>0</v>
          </cell>
          <cell r="II63">
            <v>0</v>
          </cell>
          <cell r="IJ63">
            <v>0</v>
          </cell>
          <cell r="IK63">
            <v>0</v>
          </cell>
          <cell r="IL63">
            <v>0</v>
          </cell>
          <cell r="IM63">
            <v>0</v>
          </cell>
          <cell r="IN63">
            <v>0</v>
          </cell>
          <cell r="IO63">
            <v>0</v>
          </cell>
          <cell r="IP63">
            <v>0</v>
          </cell>
          <cell r="IQ63">
            <v>0</v>
          </cell>
        </row>
        <row r="64">
          <cell r="B64">
            <v>0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0</v>
          </cell>
          <cell r="AB64">
            <v>0</v>
          </cell>
          <cell r="AC64">
            <v>0</v>
          </cell>
          <cell r="AD64">
            <v>0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I64">
            <v>0</v>
          </cell>
          <cell r="AJ64">
            <v>0</v>
          </cell>
          <cell r="AK64">
            <v>0</v>
          </cell>
          <cell r="AL64">
            <v>0</v>
          </cell>
          <cell r="AM64">
            <v>0</v>
          </cell>
          <cell r="AN64">
            <v>0</v>
          </cell>
          <cell r="AO64">
            <v>0</v>
          </cell>
          <cell r="AP64">
            <v>0</v>
          </cell>
          <cell r="AQ64">
            <v>0</v>
          </cell>
          <cell r="AR64">
            <v>0</v>
          </cell>
          <cell r="AS64">
            <v>0</v>
          </cell>
          <cell r="AT64">
            <v>0</v>
          </cell>
          <cell r="AU64">
            <v>0</v>
          </cell>
          <cell r="AV64">
            <v>0</v>
          </cell>
          <cell r="AW64">
            <v>0</v>
          </cell>
          <cell r="AX64">
            <v>0</v>
          </cell>
          <cell r="AY64">
            <v>0</v>
          </cell>
          <cell r="AZ64">
            <v>0</v>
          </cell>
          <cell r="BA64">
            <v>0</v>
          </cell>
          <cell r="BB64">
            <v>0</v>
          </cell>
          <cell r="BC64">
            <v>0</v>
          </cell>
          <cell r="BD64">
            <v>0</v>
          </cell>
          <cell r="BE64">
            <v>0</v>
          </cell>
          <cell r="BF64">
            <v>0</v>
          </cell>
          <cell r="BG64">
            <v>0</v>
          </cell>
          <cell r="BH64">
            <v>0</v>
          </cell>
          <cell r="BI64">
            <v>0</v>
          </cell>
          <cell r="BJ64">
            <v>0</v>
          </cell>
          <cell r="BK64">
            <v>0</v>
          </cell>
          <cell r="BL64">
            <v>0</v>
          </cell>
          <cell r="BM64">
            <v>0</v>
          </cell>
          <cell r="BN64">
            <v>0</v>
          </cell>
          <cell r="BO64">
            <v>0</v>
          </cell>
          <cell r="BP64">
            <v>0</v>
          </cell>
          <cell r="BQ64">
            <v>0</v>
          </cell>
          <cell r="BR64">
            <v>0</v>
          </cell>
          <cell r="BS64">
            <v>0</v>
          </cell>
          <cell r="BT64">
            <v>0</v>
          </cell>
          <cell r="BU64">
            <v>0</v>
          </cell>
          <cell r="BV64">
            <v>0</v>
          </cell>
          <cell r="BW64">
            <v>0</v>
          </cell>
          <cell r="BX64">
            <v>0</v>
          </cell>
          <cell r="BY64">
            <v>0</v>
          </cell>
          <cell r="BZ64">
            <v>0</v>
          </cell>
          <cell r="CA64">
            <v>0</v>
          </cell>
          <cell r="CB64">
            <v>0</v>
          </cell>
          <cell r="CC64">
            <v>0</v>
          </cell>
          <cell r="CD64">
            <v>0</v>
          </cell>
          <cell r="CE64">
            <v>0</v>
          </cell>
          <cell r="CF64">
            <v>0</v>
          </cell>
          <cell r="CG64">
            <v>0</v>
          </cell>
          <cell r="CH64">
            <v>0</v>
          </cell>
          <cell r="CI64">
            <v>0</v>
          </cell>
          <cell r="CJ64">
            <v>0</v>
          </cell>
          <cell r="CK64">
            <v>0</v>
          </cell>
          <cell r="CL64">
            <v>0</v>
          </cell>
          <cell r="CM64">
            <v>0</v>
          </cell>
          <cell r="CN64">
            <v>0</v>
          </cell>
          <cell r="CO64">
            <v>0</v>
          </cell>
          <cell r="CP64">
            <v>0</v>
          </cell>
          <cell r="CQ64">
            <v>0</v>
          </cell>
          <cell r="CR64">
            <v>0</v>
          </cell>
          <cell r="CS64">
            <v>0</v>
          </cell>
          <cell r="CT64">
            <v>0</v>
          </cell>
          <cell r="CU64">
            <v>0</v>
          </cell>
          <cell r="CV64">
            <v>0</v>
          </cell>
          <cell r="CW64">
            <v>0</v>
          </cell>
          <cell r="CX64">
            <v>0</v>
          </cell>
          <cell r="CY64">
            <v>0</v>
          </cell>
          <cell r="CZ64">
            <v>0</v>
          </cell>
          <cell r="DA64">
            <v>0</v>
          </cell>
          <cell r="DB64">
            <v>0</v>
          </cell>
          <cell r="DC64">
            <v>0</v>
          </cell>
          <cell r="DD64">
            <v>0</v>
          </cell>
          <cell r="DE64">
            <v>0</v>
          </cell>
          <cell r="DF64">
            <v>0</v>
          </cell>
          <cell r="DG64">
            <v>0</v>
          </cell>
          <cell r="DH64">
            <v>0</v>
          </cell>
          <cell r="DI64">
            <v>0</v>
          </cell>
          <cell r="DJ64">
            <v>0</v>
          </cell>
          <cell r="DK64">
            <v>0</v>
          </cell>
          <cell r="DL64">
            <v>0</v>
          </cell>
          <cell r="DM64">
            <v>0</v>
          </cell>
          <cell r="DN64">
            <v>0</v>
          </cell>
          <cell r="DO64">
            <v>0</v>
          </cell>
          <cell r="DP64">
            <v>0</v>
          </cell>
          <cell r="DQ64">
            <v>0</v>
          </cell>
          <cell r="DR64">
            <v>0</v>
          </cell>
          <cell r="DS64">
            <v>0</v>
          </cell>
          <cell r="DT64">
            <v>0</v>
          </cell>
          <cell r="DU64">
            <v>0</v>
          </cell>
          <cell r="DV64">
            <v>0</v>
          </cell>
          <cell r="DW64">
            <v>0</v>
          </cell>
          <cell r="DX64">
            <v>0</v>
          </cell>
          <cell r="DY64">
            <v>0</v>
          </cell>
          <cell r="DZ64">
            <v>0</v>
          </cell>
          <cell r="EA64">
            <v>0</v>
          </cell>
          <cell r="EB64">
            <v>0</v>
          </cell>
          <cell r="EC64">
            <v>0</v>
          </cell>
          <cell r="ED64">
            <v>0</v>
          </cell>
          <cell r="EE64">
            <v>0</v>
          </cell>
          <cell r="EF64">
            <v>0</v>
          </cell>
          <cell r="EG64">
            <v>0</v>
          </cell>
          <cell r="EH64">
            <v>0</v>
          </cell>
          <cell r="EI64">
            <v>0</v>
          </cell>
          <cell r="EJ64">
            <v>0</v>
          </cell>
          <cell r="EK64">
            <v>0</v>
          </cell>
          <cell r="EL64">
            <v>0</v>
          </cell>
          <cell r="EM64">
            <v>0</v>
          </cell>
          <cell r="EN64">
            <v>0</v>
          </cell>
          <cell r="EO64">
            <v>0</v>
          </cell>
          <cell r="EP64">
            <v>0</v>
          </cell>
          <cell r="EQ64">
            <v>0</v>
          </cell>
          <cell r="ER64">
            <v>0</v>
          </cell>
          <cell r="ES64">
            <v>0</v>
          </cell>
          <cell r="ET64">
            <v>0</v>
          </cell>
          <cell r="EU64">
            <v>0</v>
          </cell>
          <cell r="EV64">
            <v>0</v>
          </cell>
          <cell r="EW64">
            <v>0</v>
          </cell>
          <cell r="EX64">
            <v>0</v>
          </cell>
          <cell r="EY64">
            <v>0</v>
          </cell>
          <cell r="EZ64">
            <v>0</v>
          </cell>
          <cell r="FA64">
            <v>0</v>
          </cell>
          <cell r="FB64">
            <v>0</v>
          </cell>
          <cell r="FC64">
            <v>0</v>
          </cell>
          <cell r="FD64">
            <v>0</v>
          </cell>
          <cell r="FE64">
            <v>0</v>
          </cell>
          <cell r="FF64">
            <v>0</v>
          </cell>
          <cell r="FG64">
            <v>0</v>
          </cell>
          <cell r="FH64">
            <v>0</v>
          </cell>
          <cell r="FI64">
            <v>0</v>
          </cell>
          <cell r="FJ64">
            <v>0</v>
          </cell>
          <cell r="FK64">
            <v>0</v>
          </cell>
          <cell r="FL64">
            <v>0</v>
          </cell>
          <cell r="FM64">
            <v>0</v>
          </cell>
          <cell r="FN64">
            <v>0</v>
          </cell>
          <cell r="FO64">
            <v>0</v>
          </cell>
          <cell r="FP64">
            <v>0</v>
          </cell>
          <cell r="FQ64">
            <v>0</v>
          </cell>
          <cell r="FR64">
            <v>0</v>
          </cell>
          <cell r="FS64">
            <v>0</v>
          </cell>
          <cell r="FT64">
            <v>0</v>
          </cell>
          <cell r="FU64">
            <v>0</v>
          </cell>
          <cell r="FV64">
            <v>0</v>
          </cell>
          <cell r="FW64">
            <v>0</v>
          </cell>
          <cell r="FX64">
            <v>0</v>
          </cell>
          <cell r="FY64">
            <v>0</v>
          </cell>
          <cell r="FZ64">
            <v>0</v>
          </cell>
          <cell r="GA64">
            <v>0</v>
          </cell>
          <cell r="GB64">
            <v>0</v>
          </cell>
          <cell r="GC64">
            <v>0</v>
          </cell>
          <cell r="GD64">
            <v>0</v>
          </cell>
          <cell r="GE64">
            <v>0</v>
          </cell>
          <cell r="GF64">
            <v>0</v>
          </cell>
          <cell r="GG64">
            <v>0</v>
          </cell>
          <cell r="GH64">
            <v>0</v>
          </cell>
          <cell r="GI64">
            <v>0</v>
          </cell>
          <cell r="GJ64">
            <v>0</v>
          </cell>
          <cell r="GK64">
            <v>0</v>
          </cell>
          <cell r="GL64">
            <v>0</v>
          </cell>
          <cell r="GM64">
            <v>0</v>
          </cell>
          <cell r="GN64">
            <v>0</v>
          </cell>
          <cell r="GO64">
            <v>0</v>
          </cell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A64">
            <v>0</v>
          </cell>
          <cell r="HB64">
            <v>0</v>
          </cell>
          <cell r="HC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  <cell r="HN64">
            <v>0</v>
          </cell>
          <cell r="HO64">
            <v>0</v>
          </cell>
          <cell r="HP64">
            <v>0</v>
          </cell>
          <cell r="HQ64">
            <v>0</v>
          </cell>
          <cell r="HR64">
            <v>0</v>
          </cell>
          <cell r="HS64">
            <v>0</v>
          </cell>
          <cell r="HT64">
            <v>0</v>
          </cell>
          <cell r="HU64">
            <v>0</v>
          </cell>
          <cell r="HV64">
            <v>0</v>
          </cell>
          <cell r="HW64">
            <v>0</v>
          </cell>
          <cell r="HX64">
            <v>0</v>
          </cell>
          <cell r="HY64">
            <v>0</v>
          </cell>
          <cell r="HZ64">
            <v>0</v>
          </cell>
          <cell r="IA64">
            <v>0</v>
          </cell>
          <cell r="IB64">
            <v>0</v>
          </cell>
          <cell r="IC64">
            <v>0</v>
          </cell>
          <cell r="ID64">
            <v>0</v>
          </cell>
          <cell r="IE64">
            <v>0</v>
          </cell>
          <cell r="IF64">
            <v>0</v>
          </cell>
          <cell r="IG64">
            <v>0</v>
          </cell>
          <cell r="IH64">
            <v>0</v>
          </cell>
          <cell r="II64">
            <v>0</v>
          </cell>
          <cell r="IJ64">
            <v>0</v>
          </cell>
          <cell r="IK64">
            <v>0</v>
          </cell>
          <cell r="IL64">
            <v>0</v>
          </cell>
          <cell r="IM64">
            <v>0</v>
          </cell>
          <cell r="IN64">
            <v>0</v>
          </cell>
          <cell r="IO64">
            <v>0</v>
          </cell>
          <cell r="IP64">
            <v>0</v>
          </cell>
          <cell r="IQ64">
            <v>0</v>
          </cell>
        </row>
        <row r="65">
          <cell r="B65">
            <v>0</v>
          </cell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0</v>
          </cell>
          <cell r="AB65">
            <v>0</v>
          </cell>
          <cell r="AC65">
            <v>0</v>
          </cell>
          <cell r="AD65">
            <v>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0</v>
          </cell>
          <cell r="AJ65">
            <v>0</v>
          </cell>
          <cell r="AK65">
            <v>0</v>
          </cell>
          <cell r="AL65">
            <v>0</v>
          </cell>
          <cell r="AM65">
            <v>0</v>
          </cell>
          <cell r="AN65">
            <v>0</v>
          </cell>
          <cell r="AO65">
            <v>0</v>
          </cell>
          <cell r="AP65">
            <v>0</v>
          </cell>
          <cell r="AQ65">
            <v>0</v>
          </cell>
          <cell r="AR65">
            <v>0</v>
          </cell>
          <cell r="AS65">
            <v>0</v>
          </cell>
          <cell r="AT65">
            <v>0</v>
          </cell>
          <cell r="AU65">
            <v>0</v>
          </cell>
          <cell r="AV65">
            <v>0</v>
          </cell>
          <cell r="AW65">
            <v>0</v>
          </cell>
          <cell r="AX65">
            <v>0</v>
          </cell>
          <cell r="AY65">
            <v>0</v>
          </cell>
          <cell r="AZ65">
            <v>0</v>
          </cell>
          <cell r="BA65">
            <v>0</v>
          </cell>
          <cell r="BB65">
            <v>0</v>
          </cell>
          <cell r="BC65">
            <v>0</v>
          </cell>
          <cell r="BD65">
            <v>0</v>
          </cell>
          <cell r="BE65">
            <v>0</v>
          </cell>
          <cell r="BF65">
            <v>0</v>
          </cell>
          <cell r="BG65">
            <v>0</v>
          </cell>
          <cell r="BH65">
            <v>0</v>
          </cell>
          <cell r="BI65">
            <v>0</v>
          </cell>
          <cell r="BJ65">
            <v>0</v>
          </cell>
          <cell r="BK65">
            <v>0</v>
          </cell>
          <cell r="BL65">
            <v>0</v>
          </cell>
          <cell r="BM65">
            <v>0</v>
          </cell>
          <cell r="BN65">
            <v>0</v>
          </cell>
          <cell r="BO65">
            <v>0</v>
          </cell>
          <cell r="BP65">
            <v>0</v>
          </cell>
          <cell r="BQ65">
            <v>0</v>
          </cell>
          <cell r="BR65">
            <v>0</v>
          </cell>
          <cell r="BS65">
            <v>0</v>
          </cell>
          <cell r="BT65">
            <v>0</v>
          </cell>
          <cell r="BU65">
            <v>0</v>
          </cell>
          <cell r="BV65">
            <v>0</v>
          </cell>
          <cell r="BW65">
            <v>0</v>
          </cell>
          <cell r="BX65">
            <v>0</v>
          </cell>
          <cell r="BY65">
            <v>0</v>
          </cell>
          <cell r="BZ65">
            <v>0</v>
          </cell>
          <cell r="CA65">
            <v>0</v>
          </cell>
          <cell r="CB65">
            <v>0</v>
          </cell>
          <cell r="CC65">
            <v>0</v>
          </cell>
          <cell r="CD65">
            <v>0</v>
          </cell>
          <cell r="CE65">
            <v>0</v>
          </cell>
          <cell r="CF65">
            <v>0</v>
          </cell>
          <cell r="CG65">
            <v>0</v>
          </cell>
          <cell r="CH65">
            <v>0</v>
          </cell>
          <cell r="CI65">
            <v>0</v>
          </cell>
          <cell r="CJ65">
            <v>0</v>
          </cell>
          <cell r="CK65">
            <v>0</v>
          </cell>
          <cell r="CL65">
            <v>0</v>
          </cell>
          <cell r="CM65">
            <v>0</v>
          </cell>
          <cell r="CN65">
            <v>0</v>
          </cell>
          <cell r="CO65">
            <v>0</v>
          </cell>
          <cell r="CP65">
            <v>0</v>
          </cell>
          <cell r="CQ65">
            <v>0</v>
          </cell>
          <cell r="CR65">
            <v>0</v>
          </cell>
          <cell r="CS65">
            <v>0</v>
          </cell>
          <cell r="CT65">
            <v>0</v>
          </cell>
          <cell r="CU65">
            <v>0</v>
          </cell>
          <cell r="CV65">
            <v>0</v>
          </cell>
          <cell r="CW65">
            <v>0</v>
          </cell>
          <cell r="CX65">
            <v>0</v>
          </cell>
          <cell r="CY65">
            <v>0</v>
          </cell>
          <cell r="CZ65">
            <v>0</v>
          </cell>
          <cell r="DA65">
            <v>0</v>
          </cell>
          <cell r="DB65">
            <v>0</v>
          </cell>
          <cell r="DC65">
            <v>0</v>
          </cell>
          <cell r="DD65">
            <v>0</v>
          </cell>
          <cell r="DE65">
            <v>0</v>
          </cell>
          <cell r="DF65">
            <v>0</v>
          </cell>
          <cell r="DG65">
            <v>0</v>
          </cell>
          <cell r="DH65">
            <v>0</v>
          </cell>
          <cell r="DI65">
            <v>0</v>
          </cell>
          <cell r="DJ65">
            <v>0</v>
          </cell>
          <cell r="DK65">
            <v>0</v>
          </cell>
          <cell r="DL65">
            <v>0</v>
          </cell>
          <cell r="DM65">
            <v>0</v>
          </cell>
          <cell r="DN65">
            <v>0</v>
          </cell>
          <cell r="DO65">
            <v>0</v>
          </cell>
          <cell r="DP65">
            <v>0</v>
          </cell>
          <cell r="DQ65">
            <v>0</v>
          </cell>
          <cell r="DR65">
            <v>0</v>
          </cell>
          <cell r="DS65">
            <v>0</v>
          </cell>
          <cell r="DT65">
            <v>0</v>
          </cell>
          <cell r="DU65">
            <v>0</v>
          </cell>
          <cell r="DV65">
            <v>0</v>
          </cell>
          <cell r="DW65">
            <v>0</v>
          </cell>
          <cell r="DX65">
            <v>0</v>
          </cell>
          <cell r="DY65">
            <v>0</v>
          </cell>
          <cell r="DZ65">
            <v>0</v>
          </cell>
          <cell r="EA65">
            <v>0</v>
          </cell>
          <cell r="EB65">
            <v>0</v>
          </cell>
          <cell r="EC65">
            <v>0</v>
          </cell>
          <cell r="ED65">
            <v>0</v>
          </cell>
          <cell r="EE65">
            <v>0</v>
          </cell>
          <cell r="EF65">
            <v>0</v>
          </cell>
          <cell r="EG65">
            <v>0</v>
          </cell>
          <cell r="EH65">
            <v>0</v>
          </cell>
          <cell r="EI65">
            <v>0</v>
          </cell>
          <cell r="EJ65">
            <v>0</v>
          </cell>
          <cell r="EK65">
            <v>0</v>
          </cell>
          <cell r="EL65">
            <v>0</v>
          </cell>
          <cell r="EM65">
            <v>0</v>
          </cell>
          <cell r="EN65">
            <v>0</v>
          </cell>
          <cell r="EO65">
            <v>0</v>
          </cell>
          <cell r="EP65">
            <v>0</v>
          </cell>
          <cell r="EQ65">
            <v>0</v>
          </cell>
          <cell r="ER65">
            <v>0</v>
          </cell>
          <cell r="ES65">
            <v>0</v>
          </cell>
          <cell r="ET65">
            <v>0</v>
          </cell>
          <cell r="EU65">
            <v>0</v>
          </cell>
          <cell r="EV65">
            <v>0</v>
          </cell>
          <cell r="EW65">
            <v>0</v>
          </cell>
          <cell r="EX65">
            <v>0</v>
          </cell>
          <cell r="EY65">
            <v>0</v>
          </cell>
          <cell r="EZ65">
            <v>0</v>
          </cell>
          <cell r="FA65">
            <v>0</v>
          </cell>
          <cell r="FB65">
            <v>0</v>
          </cell>
          <cell r="FC65">
            <v>0</v>
          </cell>
          <cell r="FD65">
            <v>0</v>
          </cell>
          <cell r="FE65">
            <v>0</v>
          </cell>
          <cell r="FF65">
            <v>0</v>
          </cell>
          <cell r="FG65">
            <v>0</v>
          </cell>
          <cell r="FH65">
            <v>0</v>
          </cell>
          <cell r="FI65">
            <v>0</v>
          </cell>
          <cell r="FJ65">
            <v>0</v>
          </cell>
          <cell r="FK65">
            <v>0</v>
          </cell>
          <cell r="FL65">
            <v>0</v>
          </cell>
          <cell r="FM65">
            <v>0</v>
          </cell>
          <cell r="FN65">
            <v>0</v>
          </cell>
          <cell r="FO65">
            <v>0</v>
          </cell>
          <cell r="FP65">
            <v>0</v>
          </cell>
          <cell r="FQ65">
            <v>0</v>
          </cell>
          <cell r="FR65">
            <v>0</v>
          </cell>
          <cell r="FS65">
            <v>0</v>
          </cell>
          <cell r="FT65">
            <v>0</v>
          </cell>
          <cell r="FU65">
            <v>0</v>
          </cell>
          <cell r="FV65">
            <v>0</v>
          </cell>
          <cell r="FW65">
            <v>0</v>
          </cell>
          <cell r="FX65">
            <v>0</v>
          </cell>
          <cell r="FY65">
            <v>0</v>
          </cell>
          <cell r="FZ65">
            <v>0</v>
          </cell>
          <cell r="GA65">
            <v>0</v>
          </cell>
          <cell r="GB65">
            <v>0</v>
          </cell>
          <cell r="GC65">
            <v>0</v>
          </cell>
          <cell r="GD65">
            <v>0</v>
          </cell>
          <cell r="GE65">
            <v>0</v>
          </cell>
          <cell r="GF65">
            <v>0</v>
          </cell>
          <cell r="GG65">
            <v>0</v>
          </cell>
          <cell r="GH65">
            <v>0</v>
          </cell>
          <cell r="GI65">
            <v>0</v>
          </cell>
          <cell r="GJ65">
            <v>0</v>
          </cell>
          <cell r="GK65">
            <v>0</v>
          </cell>
          <cell r="GL65">
            <v>0</v>
          </cell>
          <cell r="GM65">
            <v>0</v>
          </cell>
          <cell r="GN65">
            <v>0</v>
          </cell>
          <cell r="GO65">
            <v>0</v>
          </cell>
          <cell r="GP65">
            <v>0</v>
          </cell>
          <cell r="GQ65">
            <v>0</v>
          </cell>
          <cell r="GR65">
            <v>0</v>
          </cell>
          <cell r="GS65">
            <v>0</v>
          </cell>
          <cell r="GT65">
            <v>0</v>
          </cell>
          <cell r="GU65">
            <v>0</v>
          </cell>
          <cell r="GV65">
            <v>0</v>
          </cell>
          <cell r="GW65">
            <v>0</v>
          </cell>
          <cell r="GX65">
            <v>0</v>
          </cell>
          <cell r="GY65">
            <v>0</v>
          </cell>
          <cell r="GZ65">
            <v>0</v>
          </cell>
          <cell r="HA65">
            <v>0</v>
          </cell>
          <cell r="HB65">
            <v>0</v>
          </cell>
          <cell r="HC65">
            <v>0</v>
          </cell>
          <cell r="HD65">
            <v>0</v>
          </cell>
          <cell r="HE65">
            <v>0</v>
          </cell>
          <cell r="HF65">
            <v>0</v>
          </cell>
          <cell r="HG65">
            <v>0</v>
          </cell>
          <cell r="HH65">
            <v>0</v>
          </cell>
          <cell r="HI65">
            <v>0</v>
          </cell>
          <cell r="HJ65">
            <v>0</v>
          </cell>
          <cell r="HK65">
            <v>0</v>
          </cell>
          <cell r="HL65">
            <v>0</v>
          </cell>
          <cell r="HM65">
            <v>0</v>
          </cell>
          <cell r="HN65">
            <v>0</v>
          </cell>
          <cell r="HO65">
            <v>0</v>
          </cell>
          <cell r="HP65">
            <v>0</v>
          </cell>
          <cell r="HQ65">
            <v>0</v>
          </cell>
          <cell r="HR65">
            <v>0</v>
          </cell>
          <cell r="HS65">
            <v>0</v>
          </cell>
          <cell r="HT65">
            <v>0</v>
          </cell>
          <cell r="HU65">
            <v>0</v>
          </cell>
          <cell r="HV65">
            <v>0</v>
          </cell>
          <cell r="HW65">
            <v>0</v>
          </cell>
          <cell r="HX65">
            <v>0</v>
          </cell>
          <cell r="HY65">
            <v>0</v>
          </cell>
          <cell r="HZ65">
            <v>0</v>
          </cell>
          <cell r="IA65">
            <v>0</v>
          </cell>
          <cell r="IB65">
            <v>0</v>
          </cell>
          <cell r="IC65">
            <v>0</v>
          </cell>
          <cell r="ID65">
            <v>0</v>
          </cell>
          <cell r="IE65">
            <v>0</v>
          </cell>
          <cell r="IF65">
            <v>0</v>
          </cell>
          <cell r="IG65">
            <v>0</v>
          </cell>
          <cell r="IH65">
            <v>0</v>
          </cell>
          <cell r="II65">
            <v>0</v>
          </cell>
          <cell r="IJ65">
            <v>0</v>
          </cell>
          <cell r="IK65">
            <v>0</v>
          </cell>
          <cell r="IL65">
            <v>0</v>
          </cell>
          <cell r="IM65">
            <v>0</v>
          </cell>
          <cell r="IN65">
            <v>0</v>
          </cell>
          <cell r="IO65">
            <v>0</v>
          </cell>
          <cell r="IP65">
            <v>0</v>
          </cell>
          <cell r="IQ65">
            <v>0</v>
          </cell>
        </row>
        <row r="66">
          <cell r="B66">
            <v>0</v>
          </cell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0</v>
          </cell>
          <cell r="AB66">
            <v>0</v>
          </cell>
          <cell r="AC66">
            <v>0</v>
          </cell>
          <cell r="AD66">
            <v>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I66">
            <v>0</v>
          </cell>
          <cell r="AJ66">
            <v>0</v>
          </cell>
          <cell r="AK66">
            <v>0</v>
          </cell>
          <cell r="AL66">
            <v>0</v>
          </cell>
          <cell r="AM66">
            <v>0</v>
          </cell>
          <cell r="AN66">
            <v>0</v>
          </cell>
          <cell r="AO66">
            <v>0</v>
          </cell>
          <cell r="AP66">
            <v>0</v>
          </cell>
          <cell r="AQ66">
            <v>0</v>
          </cell>
          <cell r="AR66">
            <v>0</v>
          </cell>
          <cell r="AS66">
            <v>0</v>
          </cell>
          <cell r="AT66">
            <v>0</v>
          </cell>
          <cell r="AU66">
            <v>0</v>
          </cell>
          <cell r="AV66">
            <v>0</v>
          </cell>
          <cell r="AW66">
            <v>0</v>
          </cell>
          <cell r="AX66">
            <v>0</v>
          </cell>
          <cell r="AY66">
            <v>0</v>
          </cell>
          <cell r="AZ66">
            <v>0</v>
          </cell>
          <cell r="BA66">
            <v>0</v>
          </cell>
          <cell r="BB66">
            <v>0</v>
          </cell>
          <cell r="BC66">
            <v>0</v>
          </cell>
          <cell r="BD66">
            <v>0</v>
          </cell>
          <cell r="BE66">
            <v>0</v>
          </cell>
          <cell r="BF66">
            <v>0</v>
          </cell>
          <cell r="BG66">
            <v>0</v>
          </cell>
          <cell r="BH66">
            <v>0</v>
          </cell>
          <cell r="BI66">
            <v>0</v>
          </cell>
          <cell r="BJ66">
            <v>0</v>
          </cell>
          <cell r="BK66">
            <v>0</v>
          </cell>
          <cell r="BL66">
            <v>0</v>
          </cell>
          <cell r="BM66">
            <v>0</v>
          </cell>
          <cell r="BN66">
            <v>0</v>
          </cell>
          <cell r="BO66">
            <v>0</v>
          </cell>
          <cell r="BP66">
            <v>0</v>
          </cell>
          <cell r="BQ66">
            <v>0</v>
          </cell>
          <cell r="BR66">
            <v>0</v>
          </cell>
          <cell r="BS66">
            <v>0</v>
          </cell>
          <cell r="BT66">
            <v>0</v>
          </cell>
          <cell r="BU66">
            <v>0</v>
          </cell>
          <cell r="BV66">
            <v>0</v>
          </cell>
          <cell r="BW66">
            <v>0</v>
          </cell>
          <cell r="BX66">
            <v>0</v>
          </cell>
          <cell r="BY66">
            <v>0</v>
          </cell>
          <cell r="BZ66">
            <v>0</v>
          </cell>
          <cell r="CA66">
            <v>0</v>
          </cell>
          <cell r="CB66">
            <v>0</v>
          </cell>
          <cell r="CC66">
            <v>0</v>
          </cell>
          <cell r="CD66">
            <v>0</v>
          </cell>
          <cell r="CE66">
            <v>0</v>
          </cell>
          <cell r="CF66">
            <v>0</v>
          </cell>
          <cell r="CG66">
            <v>0</v>
          </cell>
          <cell r="CH66">
            <v>0</v>
          </cell>
          <cell r="CI66">
            <v>0</v>
          </cell>
          <cell r="CJ66">
            <v>0</v>
          </cell>
          <cell r="CK66">
            <v>0</v>
          </cell>
          <cell r="CL66">
            <v>0</v>
          </cell>
          <cell r="CM66">
            <v>0</v>
          </cell>
          <cell r="CN66">
            <v>0</v>
          </cell>
          <cell r="CO66">
            <v>0</v>
          </cell>
          <cell r="CP66">
            <v>0</v>
          </cell>
          <cell r="CQ66">
            <v>0</v>
          </cell>
          <cell r="CR66">
            <v>0</v>
          </cell>
          <cell r="CS66">
            <v>0</v>
          </cell>
          <cell r="CT66">
            <v>0</v>
          </cell>
          <cell r="CU66">
            <v>0</v>
          </cell>
          <cell r="CV66">
            <v>0</v>
          </cell>
          <cell r="CW66">
            <v>0</v>
          </cell>
          <cell r="CX66">
            <v>0</v>
          </cell>
          <cell r="CY66">
            <v>0</v>
          </cell>
          <cell r="CZ66">
            <v>0</v>
          </cell>
          <cell r="DA66">
            <v>0</v>
          </cell>
          <cell r="DB66">
            <v>0</v>
          </cell>
          <cell r="DC66">
            <v>0</v>
          </cell>
          <cell r="DD66">
            <v>0</v>
          </cell>
          <cell r="DE66">
            <v>0</v>
          </cell>
          <cell r="DF66">
            <v>0</v>
          </cell>
          <cell r="DG66">
            <v>0</v>
          </cell>
          <cell r="DH66">
            <v>0</v>
          </cell>
          <cell r="DI66">
            <v>0</v>
          </cell>
          <cell r="DJ66">
            <v>0</v>
          </cell>
          <cell r="DK66">
            <v>0</v>
          </cell>
          <cell r="DL66">
            <v>0</v>
          </cell>
          <cell r="DM66">
            <v>0</v>
          </cell>
          <cell r="DN66">
            <v>0</v>
          </cell>
          <cell r="DO66">
            <v>0</v>
          </cell>
          <cell r="DP66">
            <v>0</v>
          </cell>
          <cell r="DQ66">
            <v>0</v>
          </cell>
          <cell r="DR66">
            <v>0</v>
          </cell>
          <cell r="DS66">
            <v>0</v>
          </cell>
          <cell r="DT66">
            <v>0</v>
          </cell>
          <cell r="DU66">
            <v>0</v>
          </cell>
          <cell r="DV66">
            <v>0</v>
          </cell>
          <cell r="DW66">
            <v>0</v>
          </cell>
          <cell r="DX66">
            <v>0</v>
          </cell>
          <cell r="DY66">
            <v>0</v>
          </cell>
          <cell r="DZ66">
            <v>0</v>
          </cell>
          <cell r="EA66">
            <v>0</v>
          </cell>
          <cell r="EB66">
            <v>0</v>
          </cell>
          <cell r="EC66">
            <v>0</v>
          </cell>
          <cell r="ED66">
            <v>0</v>
          </cell>
          <cell r="EE66">
            <v>0</v>
          </cell>
          <cell r="EF66">
            <v>0</v>
          </cell>
          <cell r="EG66">
            <v>0</v>
          </cell>
          <cell r="EH66">
            <v>0</v>
          </cell>
          <cell r="EI66">
            <v>0</v>
          </cell>
          <cell r="EJ66">
            <v>0</v>
          </cell>
          <cell r="EK66">
            <v>0</v>
          </cell>
          <cell r="EL66">
            <v>0</v>
          </cell>
          <cell r="EM66">
            <v>0</v>
          </cell>
          <cell r="EN66">
            <v>0</v>
          </cell>
          <cell r="EO66">
            <v>0</v>
          </cell>
          <cell r="EP66">
            <v>0</v>
          </cell>
          <cell r="EQ66">
            <v>0</v>
          </cell>
          <cell r="ER66">
            <v>0</v>
          </cell>
          <cell r="ES66">
            <v>0</v>
          </cell>
          <cell r="ET66">
            <v>0</v>
          </cell>
          <cell r="EU66">
            <v>0</v>
          </cell>
          <cell r="EV66">
            <v>0</v>
          </cell>
          <cell r="EW66">
            <v>0</v>
          </cell>
          <cell r="EX66">
            <v>0</v>
          </cell>
          <cell r="EY66">
            <v>0</v>
          </cell>
          <cell r="EZ66">
            <v>0</v>
          </cell>
          <cell r="FA66">
            <v>0</v>
          </cell>
          <cell r="FB66">
            <v>0</v>
          </cell>
          <cell r="FC66">
            <v>0</v>
          </cell>
          <cell r="FD66">
            <v>0</v>
          </cell>
          <cell r="FE66">
            <v>0</v>
          </cell>
          <cell r="FF66">
            <v>0</v>
          </cell>
          <cell r="FG66">
            <v>0</v>
          </cell>
          <cell r="FH66">
            <v>0</v>
          </cell>
          <cell r="FI66">
            <v>0</v>
          </cell>
          <cell r="FJ66">
            <v>0</v>
          </cell>
          <cell r="FK66">
            <v>0</v>
          </cell>
          <cell r="FL66">
            <v>0</v>
          </cell>
          <cell r="FM66">
            <v>0</v>
          </cell>
          <cell r="FN66">
            <v>0</v>
          </cell>
          <cell r="FO66">
            <v>0</v>
          </cell>
          <cell r="FP66">
            <v>0</v>
          </cell>
          <cell r="FQ66">
            <v>0</v>
          </cell>
          <cell r="FR66">
            <v>0</v>
          </cell>
          <cell r="FS66">
            <v>0</v>
          </cell>
          <cell r="FT66">
            <v>0</v>
          </cell>
          <cell r="FU66">
            <v>0</v>
          </cell>
          <cell r="FV66">
            <v>0</v>
          </cell>
          <cell r="FW66">
            <v>0</v>
          </cell>
          <cell r="FX66">
            <v>0</v>
          </cell>
          <cell r="FY66">
            <v>0</v>
          </cell>
          <cell r="FZ66">
            <v>0</v>
          </cell>
          <cell r="GA66">
            <v>0</v>
          </cell>
          <cell r="GB66">
            <v>0</v>
          </cell>
          <cell r="GC66">
            <v>0</v>
          </cell>
          <cell r="GD66">
            <v>0</v>
          </cell>
          <cell r="GE66">
            <v>0</v>
          </cell>
          <cell r="GF66">
            <v>0</v>
          </cell>
          <cell r="GG66">
            <v>0</v>
          </cell>
          <cell r="GH66">
            <v>0</v>
          </cell>
          <cell r="GI66">
            <v>0</v>
          </cell>
          <cell r="GJ66">
            <v>0</v>
          </cell>
          <cell r="GK66">
            <v>0</v>
          </cell>
          <cell r="GL66">
            <v>0</v>
          </cell>
          <cell r="GM66">
            <v>0</v>
          </cell>
          <cell r="GN66">
            <v>0</v>
          </cell>
          <cell r="GO66">
            <v>0</v>
          </cell>
          <cell r="GP66">
            <v>0</v>
          </cell>
          <cell r="GQ66">
            <v>0</v>
          </cell>
          <cell r="GR66">
            <v>0</v>
          </cell>
          <cell r="GS66">
            <v>0</v>
          </cell>
          <cell r="GT66">
            <v>0</v>
          </cell>
          <cell r="GU66">
            <v>0</v>
          </cell>
          <cell r="GV66">
            <v>0</v>
          </cell>
          <cell r="GW66">
            <v>0</v>
          </cell>
          <cell r="GX66">
            <v>0</v>
          </cell>
          <cell r="GY66">
            <v>0</v>
          </cell>
          <cell r="GZ66">
            <v>0</v>
          </cell>
          <cell r="HA66">
            <v>0</v>
          </cell>
          <cell r="HB66">
            <v>0</v>
          </cell>
          <cell r="HC66">
            <v>0</v>
          </cell>
          <cell r="HD66">
            <v>0</v>
          </cell>
          <cell r="HE66">
            <v>0</v>
          </cell>
          <cell r="HF66">
            <v>0</v>
          </cell>
          <cell r="HG66">
            <v>0</v>
          </cell>
          <cell r="HH66">
            <v>0</v>
          </cell>
          <cell r="HI66">
            <v>0</v>
          </cell>
          <cell r="HJ66">
            <v>0</v>
          </cell>
          <cell r="HK66">
            <v>0</v>
          </cell>
          <cell r="HL66">
            <v>0</v>
          </cell>
          <cell r="HM66">
            <v>0</v>
          </cell>
          <cell r="HN66">
            <v>0</v>
          </cell>
          <cell r="HO66">
            <v>0</v>
          </cell>
          <cell r="HP66">
            <v>0</v>
          </cell>
          <cell r="HQ66">
            <v>0</v>
          </cell>
          <cell r="HR66">
            <v>0</v>
          </cell>
          <cell r="HS66">
            <v>0</v>
          </cell>
          <cell r="HT66">
            <v>0</v>
          </cell>
          <cell r="HU66">
            <v>0</v>
          </cell>
          <cell r="HV66">
            <v>0</v>
          </cell>
          <cell r="HW66">
            <v>0</v>
          </cell>
          <cell r="HX66">
            <v>0</v>
          </cell>
          <cell r="HY66">
            <v>0</v>
          </cell>
          <cell r="HZ66">
            <v>0</v>
          </cell>
          <cell r="IA66">
            <v>0</v>
          </cell>
          <cell r="IB66">
            <v>0</v>
          </cell>
          <cell r="IC66">
            <v>0</v>
          </cell>
          <cell r="ID66">
            <v>0</v>
          </cell>
          <cell r="IE66">
            <v>0</v>
          </cell>
          <cell r="IF66">
            <v>0</v>
          </cell>
          <cell r="IG66">
            <v>0</v>
          </cell>
          <cell r="IH66">
            <v>0</v>
          </cell>
          <cell r="II66">
            <v>0</v>
          </cell>
          <cell r="IJ66">
            <v>0</v>
          </cell>
          <cell r="IK66">
            <v>0</v>
          </cell>
          <cell r="IL66">
            <v>0</v>
          </cell>
          <cell r="IM66">
            <v>0</v>
          </cell>
          <cell r="IN66">
            <v>0</v>
          </cell>
          <cell r="IO66">
            <v>0</v>
          </cell>
          <cell r="IP66">
            <v>0</v>
          </cell>
          <cell r="IQ66">
            <v>0</v>
          </cell>
        </row>
        <row r="67"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0</v>
          </cell>
          <cell r="AB67">
            <v>0</v>
          </cell>
          <cell r="AC67">
            <v>0</v>
          </cell>
          <cell r="AD67">
            <v>0</v>
          </cell>
          <cell r="AE67">
            <v>0</v>
          </cell>
          <cell r="AF67">
            <v>0</v>
          </cell>
          <cell r="AG67">
            <v>0</v>
          </cell>
          <cell r="AH67">
            <v>0</v>
          </cell>
          <cell r="AI67">
            <v>0</v>
          </cell>
          <cell r="AJ67">
            <v>0</v>
          </cell>
          <cell r="AK67">
            <v>0</v>
          </cell>
          <cell r="AL67">
            <v>0</v>
          </cell>
          <cell r="AM67">
            <v>0</v>
          </cell>
          <cell r="AN67">
            <v>0</v>
          </cell>
          <cell r="AO67">
            <v>0</v>
          </cell>
          <cell r="AP67">
            <v>0</v>
          </cell>
          <cell r="AQ67">
            <v>0</v>
          </cell>
          <cell r="AR67">
            <v>0</v>
          </cell>
          <cell r="AS67">
            <v>0</v>
          </cell>
          <cell r="AT67">
            <v>0</v>
          </cell>
          <cell r="AU67">
            <v>0</v>
          </cell>
          <cell r="AV67">
            <v>0</v>
          </cell>
          <cell r="AW67">
            <v>0</v>
          </cell>
          <cell r="AX67">
            <v>0</v>
          </cell>
          <cell r="AY67">
            <v>0</v>
          </cell>
          <cell r="AZ67">
            <v>0</v>
          </cell>
          <cell r="BA67">
            <v>0</v>
          </cell>
          <cell r="BB67">
            <v>0</v>
          </cell>
          <cell r="BC67">
            <v>0</v>
          </cell>
          <cell r="BD67">
            <v>0</v>
          </cell>
          <cell r="BE67">
            <v>0</v>
          </cell>
          <cell r="BF67">
            <v>0</v>
          </cell>
          <cell r="BG67">
            <v>0</v>
          </cell>
          <cell r="BH67">
            <v>0</v>
          </cell>
          <cell r="BI67">
            <v>0</v>
          </cell>
          <cell r="BJ67">
            <v>0</v>
          </cell>
          <cell r="BK67">
            <v>0</v>
          </cell>
          <cell r="BL67">
            <v>0</v>
          </cell>
          <cell r="BM67">
            <v>0</v>
          </cell>
          <cell r="BN67">
            <v>0</v>
          </cell>
          <cell r="BO67">
            <v>0</v>
          </cell>
          <cell r="BP67">
            <v>0</v>
          </cell>
          <cell r="BQ67">
            <v>0</v>
          </cell>
          <cell r="BR67">
            <v>0</v>
          </cell>
          <cell r="BS67">
            <v>0</v>
          </cell>
          <cell r="BT67">
            <v>0</v>
          </cell>
          <cell r="BU67">
            <v>0</v>
          </cell>
          <cell r="BV67">
            <v>0</v>
          </cell>
          <cell r="BW67">
            <v>0</v>
          </cell>
          <cell r="BX67">
            <v>0</v>
          </cell>
          <cell r="BY67">
            <v>0</v>
          </cell>
          <cell r="BZ67">
            <v>0</v>
          </cell>
          <cell r="CA67">
            <v>0</v>
          </cell>
          <cell r="CB67">
            <v>0</v>
          </cell>
          <cell r="CC67">
            <v>0</v>
          </cell>
          <cell r="CD67">
            <v>0</v>
          </cell>
          <cell r="CE67">
            <v>0</v>
          </cell>
          <cell r="CF67">
            <v>0</v>
          </cell>
          <cell r="CG67">
            <v>0</v>
          </cell>
          <cell r="CH67">
            <v>0</v>
          </cell>
          <cell r="CI67">
            <v>0</v>
          </cell>
          <cell r="CJ67">
            <v>0</v>
          </cell>
          <cell r="CK67">
            <v>0</v>
          </cell>
          <cell r="CL67">
            <v>0</v>
          </cell>
          <cell r="CM67">
            <v>0</v>
          </cell>
          <cell r="CN67">
            <v>0</v>
          </cell>
          <cell r="CO67">
            <v>0</v>
          </cell>
          <cell r="CP67">
            <v>0</v>
          </cell>
          <cell r="CQ67">
            <v>0</v>
          </cell>
          <cell r="CR67">
            <v>0</v>
          </cell>
          <cell r="CS67">
            <v>0</v>
          </cell>
          <cell r="CT67">
            <v>0</v>
          </cell>
          <cell r="CU67">
            <v>0</v>
          </cell>
          <cell r="CV67">
            <v>0</v>
          </cell>
          <cell r="CW67">
            <v>0</v>
          </cell>
          <cell r="CX67">
            <v>0</v>
          </cell>
          <cell r="CY67">
            <v>0</v>
          </cell>
          <cell r="CZ67">
            <v>0</v>
          </cell>
          <cell r="DA67">
            <v>0</v>
          </cell>
          <cell r="DB67">
            <v>0</v>
          </cell>
          <cell r="DC67">
            <v>0</v>
          </cell>
          <cell r="DD67">
            <v>0</v>
          </cell>
          <cell r="DE67">
            <v>0</v>
          </cell>
          <cell r="DF67">
            <v>0</v>
          </cell>
          <cell r="DG67">
            <v>0</v>
          </cell>
          <cell r="DH67">
            <v>0</v>
          </cell>
          <cell r="DI67">
            <v>0</v>
          </cell>
          <cell r="DJ67">
            <v>0</v>
          </cell>
          <cell r="DK67">
            <v>0</v>
          </cell>
          <cell r="DL67">
            <v>0</v>
          </cell>
          <cell r="DM67">
            <v>0</v>
          </cell>
          <cell r="DN67">
            <v>0</v>
          </cell>
          <cell r="DO67">
            <v>0</v>
          </cell>
          <cell r="DP67">
            <v>0</v>
          </cell>
          <cell r="DQ67">
            <v>0</v>
          </cell>
          <cell r="DR67">
            <v>0</v>
          </cell>
          <cell r="DS67">
            <v>0</v>
          </cell>
          <cell r="DT67">
            <v>0</v>
          </cell>
          <cell r="DU67">
            <v>0</v>
          </cell>
          <cell r="DV67">
            <v>0</v>
          </cell>
          <cell r="DW67">
            <v>0</v>
          </cell>
          <cell r="DX67">
            <v>0</v>
          </cell>
          <cell r="DY67">
            <v>0</v>
          </cell>
          <cell r="DZ67">
            <v>0</v>
          </cell>
          <cell r="EA67">
            <v>0</v>
          </cell>
          <cell r="EB67">
            <v>0</v>
          </cell>
          <cell r="EC67">
            <v>0</v>
          </cell>
          <cell r="ED67">
            <v>0</v>
          </cell>
          <cell r="EE67">
            <v>0</v>
          </cell>
          <cell r="EF67">
            <v>0</v>
          </cell>
          <cell r="EG67">
            <v>0</v>
          </cell>
          <cell r="EH67">
            <v>0</v>
          </cell>
          <cell r="EI67">
            <v>0</v>
          </cell>
          <cell r="EJ67">
            <v>0</v>
          </cell>
          <cell r="EK67">
            <v>0</v>
          </cell>
          <cell r="EL67">
            <v>0</v>
          </cell>
          <cell r="EM67">
            <v>0</v>
          </cell>
          <cell r="EN67">
            <v>0</v>
          </cell>
          <cell r="EO67">
            <v>0</v>
          </cell>
          <cell r="EP67">
            <v>0</v>
          </cell>
          <cell r="EQ67">
            <v>0</v>
          </cell>
          <cell r="ER67">
            <v>0</v>
          </cell>
          <cell r="ES67">
            <v>0</v>
          </cell>
          <cell r="ET67">
            <v>0</v>
          </cell>
          <cell r="EU67">
            <v>0</v>
          </cell>
          <cell r="EV67">
            <v>0</v>
          </cell>
          <cell r="EW67">
            <v>0</v>
          </cell>
          <cell r="EX67">
            <v>0</v>
          </cell>
          <cell r="EY67">
            <v>0</v>
          </cell>
          <cell r="EZ67">
            <v>0</v>
          </cell>
          <cell r="FA67">
            <v>0</v>
          </cell>
          <cell r="FB67">
            <v>0</v>
          </cell>
          <cell r="FC67">
            <v>0</v>
          </cell>
          <cell r="FD67">
            <v>0</v>
          </cell>
          <cell r="FE67">
            <v>0</v>
          </cell>
          <cell r="FF67">
            <v>0</v>
          </cell>
          <cell r="FG67">
            <v>0</v>
          </cell>
          <cell r="FH67">
            <v>0</v>
          </cell>
          <cell r="FI67">
            <v>0</v>
          </cell>
          <cell r="FJ67">
            <v>0</v>
          </cell>
          <cell r="FK67">
            <v>0</v>
          </cell>
          <cell r="FL67">
            <v>0</v>
          </cell>
          <cell r="FM67">
            <v>0</v>
          </cell>
          <cell r="FN67">
            <v>0</v>
          </cell>
          <cell r="FO67">
            <v>0</v>
          </cell>
          <cell r="FP67">
            <v>0</v>
          </cell>
          <cell r="FQ67">
            <v>0</v>
          </cell>
          <cell r="FR67">
            <v>0</v>
          </cell>
          <cell r="FS67">
            <v>0</v>
          </cell>
          <cell r="FT67">
            <v>0</v>
          </cell>
          <cell r="FU67">
            <v>0</v>
          </cell>
          <cell r="FV67">
            <v>0</v>
          </cell>
          <cell r="FW67">
            <v>0</v>
          </cell>
          <cell r="FX67">
            <v>0</v>
          </cell>
          <cell r="FY67">
            <v>0</v>
          </cell>
          <cell r="FZ67">
            <v>0</v>
          </cell>
          <cell r="GA67">
            <v>0</v>
          </cell>
          <cell r="GB67">
            <v>0</v>
          </cell>
          <cell r="GC67">
            <v>0</v>
          </cell>
          <cell r="GD67">
            <v>0</v>
          </cell>
          <cell r="GE67">
            <v>0</v>
          </cell>
          <cell r="GF67">
            <v>0</v>
          </cell>
          <cell r="GG67">
            <v>0</v>
          </cell>
          <cell r="GH67">
            <v>0</v>
          </cell>
          <cell r="GI67">
            <v>0</v>
          </cell>
          <cell r="GJ67">
            <v>0</v>
          </cell>
          <cell r="GK67">
            <v>0</v>
          </cell>
          <cell r="GL67">
            <v>0</v>
          </cell>
          <cell r="GM67">
            <v>0</v>
          </cell>
          <cell r="GN67">
            <v>0</v>
          </cell>
          <cell r="GO67">
            <v>0</v>
          </cell>
          <cell r="GP67">
            <v>0</v>
          </cell>
          <cell r="GQ67">
            <v>0</v>
          </cell>
          <cell r="GR67">
            <v>0</v>
          </cell>
          <cell r="GS67">
            <v>0</v>
          </cell>
          <cell r="GT67">
            <v>0</v>
          </cell>
          <cell r="GU67">
            <v>0</v>
          </cell>
          <cell r="GV67">
            <v>0</v>
          </cell>
          <cell r="GW67">
            <v>0</v>
          </cell>
          <cell r="GX67">
            <v>0</v>
          </cell>
          <cell r="GY67">
            <v>0</v>
          </cell>
          <cell r="GZ67">
            <v>0</v>
          </cell>
          <cell r="HA67">
            <v>0</v>
          </cell>
          <cell r="HB67">
            <v>0</v>
          </cell>
          <cell r="HC67">
            <v>0</v>
          </cell>
          <cell r="HD67">
            <v>0</v>
          </cell>
          <cell r="HE67">
            <v>0</v>
          </cell>
          <cell r="HF67">
            <v>0</v>
          </cell>
          <cell r="HG67">
            <v>0</v>
          </cell>
          <cell r="HH67">
            <v>0</v>
          </cell>
          <cell r="HI67">
            <v>0</v>
          </cell>
          <cell r="HJ67">
            <v>0</v>
          </cell>
          <cell r="HK67">
            <v>0</v>
          </cell>
          <cell r="HL67">
            <v>0</v>
          </cell>
          <cell r="HM67">
            <v>0</v>
          </cell>
          <cell r="HN67">
            <v>0</v>
          </cell>
          <cell r="HO67">
            <v>0</v>
          </cell>
          <cell r="HP67">
            <v>0</v>
          </cell>
          <cell r="HQ67">
            <v>0</v>
          </cell>
          <cell r="HR67">
            <v>0</v>
          </cell>
          <cell r="HS67">
            <v>0</v>
          </cell>
          <cell r="HT67">
            <v>0</v>
          </cell>
          <cell r="HU67">
            <v>0</v>
          </cell>
          <cell r="HV67">
            <v>0</v>
          </cell>
          <cell r="HW67">
            <v>0</v>
          </cell>
          <cell r="HX67">
            <v>0</v>
          </cell>
          <cell r="HY67">
            <v>0</v>
          </cell>
          <cell r="HZ67">
            <v>0</v>
          </cell>
          <cell r="IA67">
            <v>0</v>
          </cell>
          <cell r="IB67">
            <v>0</v>
          </cell>
          <cell r="IC67">
            <v>0</v>
          </cell>
          <cell r="ID67">
            <v>0</v>
          </cell>
          <cell r="IE67">
            <v>0</v>
          </cell>
          <cell r="IF67">
            <v>0</v>
          </cell>
          <cell r="IG67">
            <v>0</v>
          </cell>
          <cell r="IH67">
            <v>0</v>
          </cell>
          <cell r="II67">
            <v>0</v>
          </cell>
          <cell r="IJ67">
            <v>0</v>
          </cell>
          <cell r="IK67">
            <v>0</v>
          </cell>
          <cell r="IL67">
            <v>0</v>
          </cell>
          <cell r="IM67">
            <v>0</v>
          </cell>
          <cell r="IN67">
            <v>0</v>
          </cell>
          <cell r="IO67">
            <v>0</v>
          </cell>
          <cell r="IP67">
            <v>0</v>
          </cell>
          <cell r="IQ67">
            <v>0</v>
          </cell>
        </row>
        <row r="68">
          <cell r="B68">
            <v>0</v>
          </cell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0</v>
          </cell>
          <cell r="AB68">
            <v>0</v>
          </cell>
          <cell r="AC68">
            <v>0</v>
          </cell>
          <cell r="AD68">
            <v>0</v>
          </cell>
          <cell r="AE68">
            <v>0</v>
          </cell>
          <cell r="AF68">
            <v>0</v>
          </cell>
          <cell r="AG68">
            <v>0</v>
          </cell>
          <cell r="AH68">
            <v>0</v>
          </cell>
          <cell r="AI68">
            <v>0</v>
          </cell>
          <cell r="AJ68">
            <v>0</v>
          </cell>
          <cell r="AK68">
            <v>0</v>
          </cell>
          <cell r="AL68">
            <v>0</v>
          </cell>
          <cell r="AM68">
            <v>0</v>
          </cell>
          <cell r="AN68">
            <v>0</v>
          </cell>
          <cell r="AO68">
            <v>0</v>
          </cell>
          <cell r="AP68">
            <v>0</v>
          </cell>
          <cell r="AQ68">
            <v>0</v>
          </cell>
          <cell r="AR68">
            <v>0</v>
          </cell>
          <cell r="AS68">
            <v>0</v>
          </cell>
          <cell r="AT68">
            <v>0</v>
          </cell>
          <cell r="AU68">
            <v>0</v>
          </cell>
          <cell r="AV68">
            <v>0</v>
          </cell>
          <cell r="AW68">
            <v>0</v>
          </cell>
          <cell r="AX68">
            <v>0</v>
          </cell>
          <cell r="AY68">
            <v>0</v>
          </cell>
          <cell r="AZ68">
            <v>0</v>
          </cell>
          <cell r="BA68">
            <v>0</v>
          </cell>
          <cell r="BB68">
            <v>0</v>
          </cell>
          <cell r="BC68">
            <v>0</v>
          </cell>
          <cell r="BD68">
            <v>0</v>
          </cell>
          <cell r="BE68">
            <v>0</v>
          </cell>
          <cell r="BF68">
            <v>0</v>
          </cell>
          <cell r="BG68">
            <v>0</v>
          </cell>
          <cell r="BH68">
            <v>0</v>
          </cell>
          <cell r="BI68">
            <v>0</v>
          </cell>
          <cell r="BJ68">
            <v>0</v>
          </cell>
          <cell r="BK68">
            <v>0</v>
          </cell>
          <cell r="BL68">
            <v>0</v>
          </cell>
          <cell r="BM68">
            <v>0</v>
          </cell>
          <cell r="BN68">
            <v>0</v>
          </cell>
          <cell r="BO68">
            <v>0</v>
          </cell>
          <cell r="BP68">
            <v>0</v>
          </cell>
          <cell r="BQ68">
            <v>0</v>
          </cell>
          <cell r="BR68">
            <v>0</v>
          </cell>
          <cell r="BS68">
            <v>0</v>
          </cell>
          <cell r="BT68">
            <v>0</v>
          </cell>
          <cell r="BU68">
            <v>0</v>
          </cell>
          <cell r="BV68">
            <v>0</v>
          </cell>
          <cell r="BW68">
            <v>0</v>
          </cell>
          <cell r="BX68">
            <v>0</v>
          </cell>
          <cell r="BY68">
            <v>0</v>
          </cell>
          <cell r="BZ68">
            <v>0</v>
          </cell>
          <cell r="CA68">
            <v>0</v>
          </cell>
          <cell r="CB68">
            <v>0</v>
          </cell>
          <cell r="CC68">
            <v>0</v>
          </cell>
          <cell r="CD68">
            <v>0</v>
          </cell>
          <cell r="CE68">
            <v>0</v>
          </cell>
          <cell r="CF68">
            <v>0</v>
          </cell>
          <cell r="CG68">
            <v>0</v>
          </cell>
          <cell r="CH68">
            <v>0</v>
          </cell>
          <cell r="CI68">
            <v>0</v>
          </cell>
          <cell r="CJ68">
            <v>0</v>
          </cell>
          <cell r="CK68">
            <v>0</v>
          </cell>
          <cell r="CL68">
            <v>0</v>
          </cell>
          <cell r="CM68">
            <v>0</v>
          </cell>
          <cell r="CN68">
            <v>0</v>
          </cell>
          <cell r="CO68">
            <v>0</v>
          </cell>
          <cell r="CP68">
            <v>0</v>
          </cell>
          <cell r="CQ68">
            <v>0</v>
          </cell>
          <cell r="CR68">
            <v>0</v>
          </cell>
          <cell r="CS68">
            <v>0</v>
          </cell>
          <cell r="CT68">
            <v>0</v>
          </cell>
          <cell r="CU68">
            <v>0</v>
          </cell>
          <cell r="CV68">
            <v>0</v>
          </cell>
          <cell r="CW68">
            <v>0</v>
          </cell>
          <cell r="CX68">
            <v>0</v>
          </cell>
          <cell r="CY68">
            <v>0</v>
          </cell>
          <cell r="CZ68">
            <v>0</v>
          </cell>
          <cell r="DA68">
            <v>0</v>
          </cell>
          <cell r="DB68">
            <v>0</v>
          </cell>
          <cell r="DC68">
            <v>0</v>
          </cell>
          <cell r="DD68">
            <v>0</v>
          </cell>
          <cell r="DE68">
            <v>0</v>
          </cell>
          <cell r="DF68">
            <v>0</v>
          </cell>
          <cell r="DG68">
            <v>0</v>
          </cell>
          <cell r="DH68">
            <v>0</v>
          </cell>
          <cell r="DI68">
            <v>0</v>
          </cell>
          <cell r="DJ68">
            <v>0</v>
          </cell>
          <cell r="DK68">
            <v>0</v>
          </cell>
          <cell r="DL68">
            <v>0</v>
          </cell>
          <cell r="DM68">
            <v>0</v>
          </cell>
          <cell r="DN68">
            <v>0</v>
          </cell>
          <cell r="DO68">
            <v>0</v>
          </cell>
          <cell r="DP68">
            <v>0</v>
          </cell>
          <cell r="DQ68">
            <v>0</v>
          </cell>
          <cell r="DR68">
            <v>0</v>
          </cell>
          <cell r="DS68">
            <v>0</v>
          </cell>
          <cell r="DT68">
            <v>0</v>
          </cell>
          <cell r="DU68">
            <v>0</v>
          </cell>
          <cell r="DV68">
            <v>0</v>
          </cell>
          <cell r="DW68">
            <v>0</v>
          </cell>
          <cell r="DX68">
            <v>0</v>
          </cell>
          <cell r="DY68">
            <v>0</v>
          </cell>
          <cell r="DZ68">
            <v>0</v>
          </cell>
          <cell r="EA68">
            <v>0</v>
          </cell>
          <cell r="EB68">
            <v>0</v>
          </cell>
          <cell r="EC68">
            <v>0</v>
          </cell>
          <cell r="ED68">
            <v>0</v>
          </cell>
          <cell r="EE68">
            <v>0</v>
          </cell>
          <cell r="EF68">
            <v>0</v>
          </cell>
          <cell r="EG68">
            <v>0</v>
          </cell>
          <cell r="EH68">
            <v>0</v>
          </cell>
          <cell r="EI68">
            <v>0</v>
          </cell>
          <cell r="EJ68">
            <v>0</v>
          </cell>
          <cell r="EK68">
            <v>0</v>
          </cell>
          <cell r="EL68">
            <v>0</v>
          </cell>
          <cell r="EM68">
            <v>0</v>
          </cell>
          <cell r="EN68">
            <v>0</v>
          </cell>
          <cell r="EO68">
            <v>0</v>
          </cell>
          <cell r="EP68">
            <v>0</v>
          </cell>
          <cell r="EQ68">
            <v>0</v>
          </cell>
          <cell r="ER68">
            <v>0</v>
          </cell>
          <cell r="ES68">
            <v>0</v>
          </cell>
          <cell r="ET68">
            <v>0</v>
          </cell>
          <cell r="EU68">
            <v>0</v>
          </cell>
          <cell r="EV68">
            <v>0</v>
          </cell>
          <cell r="EW68">
            <v>0</v>
          </cell>
          <cell r="EX68">
            <v>0</v>
          </cell>
          <cell r="EY68">
            <v>0</v>
          </cell>
          <cell r="EZ68">
            <v>0</v>
          </cell>
          <cell r="FA68">
            <v>0</v>
          </cell>
          <cell r="FB68">
            <v>0</v>
          </cell>
          <cell r="FC68">
            <v>0</v>
          </cell>
          <cell r="FD68">
            <v>0</v>
          </cell>
          <cell r="FE68">
            <v>0</v>
          </cell>
          <cell r="FF68">
            <v>0</v>
          </cell>
          <cell r="FG68">
            <v>0</v>
          </cell>
          <cell r="FH68">
            <v>0</v>
          </cell>
          <cell r="FI68">
            <v>0</v>
          </cell>
          <cell r="FJ68">
            <v>0</v>
          </cell>
          <cell r="FK68">
            <v>0</v>
          </cell>
          <cell r="FL68">
            <v>0</v>
          </cell>
          <cell r="FM68">
            <v>0</v>
          </cell>
          <cell r="FN68">
            <v>0</v>
          </cell>
          <cell r="FO68">
            <v>0</v>
          </cell>
          <cell r="FP68">
            <v>0</v>
          </cell>
          <cell r="FQ68">
            <v>0</v>
          </cell>
          <cell r="FR68">
            <v>0</v>
          </cell>
          <cell r="FS68">
            <v>0</v>
          </cell>
          <cell r="FT68">
            <v>0</v>
          </cell>
          <cell r="FU68">
            <v>0</v>
          </cell>
          <cell r="FV68">
            <v>0</v>
          </cell>
          <cell r="FW68">
            <v>0</v>
          </cell>
          <cell r="FX68">
            <v>0</v>
          </cell>
          <cell r="FY68">
            <v>0</v>
          </cell>
          <cell r="FZ68">
            <v>0</v>
          </cell>
          <cell r="GA68">
            <v>0</v>
          </cell>
          <cell r="GB68">
            <v>0</v>
          </cell>
          <cell r="GC68">
            <v>0</v>
          </cell>
          <cell r="GD68">
            <v>0</v>
          </cell>
          <cell r="GE68">
            <v>0</v>
          </cell>
          <cell r="GF68">
            <v>0</v>
          </cell>
          <cell r="GG68">
            <v>0</v>
          </cell>
          <cell r="GH68">
            <v>0</v>
          </cell>
          <cell r="GI68">
            <v>0</v>
          </cell>
          <cell r="GJ68">
            <v>0</v>
          </cell>
          <cell r="GK68">
            <v>0</v>
          </cell>
          <cell r="GL68">
            <v>0</v>
          </cell>
          <cell r="GM68">
            <v>0</v>
          </cell>
          <cell r="GN68">
            <v>0</v>
          </cell>
          <cell r="GO68">
            <v>0</v>
          </cell>
          <cell r="GP68">
            <v>0</v>
          </cell>
          <cell r="GQ68">
            <v>0</v>
          </cell>
          <cell r="GR68">
            <v>0</v>
          </cell>
          <cell r="GS68">
            <v>0</v>
          </cell>
          <cell r="GT68">
            <v>0</v>
          </cell>
          <cell r="GU68">
            <v>0</v>
          </cell>
          <cell r="GV68">
            <v>0</v>
          </cell>
          <cell r="GW68">
            <v>0</v>
          </cell>
          <cell r="GX68">
            <v>0</v>
          </cell>
          <cell r="GY68">
            <v>0</v>
          </cell>
          <cell r="GZ68">
            <v>0</v>
          </cell>
          <cell r="HA68">
            <v>0</v>
          </cell>
          <cell r="HB68">
            <v>0</v>
          </cell>
          <cell r="HC68">
            <v>0</v>
          </cell>
          <cell r="HD68">
            <v>0</v>
          </cell>
          <cell r="HE68">
            <v>0</v>
          </cell>
          <cell r="HF68">
            <v>0</v>
          </cell>
          <cell r="HG68">
            <v>0</v>
          </cell>
          <cell r="HH68">
            <v>0</v>
          </cell>
          <cell r="HI68">
            <v>0</v>
          </cell>
          <cell r="HJ68">
            <v>0</v>
          </cell>
          <cell r="HK68">
            <v>0</v>
          </cell>
          <cell r="HL68">
            <v>0</v>
          </cell>
          <cell r="HM68">
            <v>0</v>
          </cell>
          <cell r="HN68">
            <v>0</v>
          </cell>
          <cell r="HO68">
            <v>0</v>
          </cell>
          <cell r="HP68">
            <v>0</v>
          </cell>
          <cell r="HQ68">
            <v>0</v>
          </cell>
          <cell r="HR68">
            <v>0</v>
          </cell>
          <cell r="HS68">
            <v>0</v>
          </cell>
          <cell r="HT68">
            <v>0</v>
          </cell>
          <cell r="HU68">
            <v>0</v>
          </cell>
          <cell r="HV68">
            <v>0</v>
          </cell>
          <cell r="HW68">
            <v>0</v>
          </cell>
          <cell r="HX68">
            <v>0</v>
          </cell>
          <cell r="HY68">
            <v>0</v>
          </cell>
          <cell r="HZ68">
            <v>0</v>
          </cell>
          <cell r="IA68">
            <v>0</v>
          </cell>
          <cell r="IB68">
            <v>0</v>
          </cell>
          <cell r="IC68">
            <v>0</v>
          </cell>
          <cell r="ID68">
            <v>0</v>
          </cell>
          <cell r="IE68">
            <v>0</v>
          </cell>
          <cell r="IF68">
            <v>0</v>
          </cell>
          <cell r="IG68">
            <v>0</v>
          </cell>
          <cell r="IH68">
            <v>0</v>
          </cell>
          <cell r="II68">
            <v>0</v>
          </cell>
          <cell r="IJ68">
            <v>0</v>
          </cell>
          <cell r="IK68">
            <v>0</v>
          </cell>
          <cell r="IL68">
            <v>0</v>
          </cell>
          <cell r="IM68">
            <v>0</v>
          </cell>
          <cell r="IN68">
            <v>0</v>
          </cell>
          <cell r="IO68">
            <v>0</v>
          </cell>
          <cell r="IP68">
            <v>0</v>
          </cell>
          <cell r="IQ68">
            <v>0</v>
          </cell>
        </row>
        <row r="69">
          <cell r="B69">
            <v>0</v>
          </cell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0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0</v>
          </cell>
          <cell r="AJ69">
            <v>0</v>
          </cell>
          <cell r="AK69">
            <v>0</v>
          </cell>
          <cell r="AL69">
            <v>0</v>
          </cell>
          <cell r="AM69">
            <v>0</v>
          </cell>
          <cell r="AN69">
            <v>0</v>
          </cell>
          <cell r="AO69">
            <v>0</v>
          </cell>
          <cell r="AP69">
            <v>0</v>
          </cell>
          <cell r="AQ69">
            <v>0</v>
          </cell>
          <cell r="AR69">
            <v>0</v>
          </cell>
          <cell r="AS69">
            <v>0</v>
          </cell>
          <cell r="AT69">
            <v>0</v>
          </cell>
          <cell r="AU69">
            <v>0</v>
          </cell>
          <cell r="AV69">
            <v>0</v>
          </cell>
          <cell r="AW69">
            <v>0</v>
          </cell>
          <cell r="AX69">
            <v>0</v>
          </cell>
          <cell r="AY69">
            <v>0</v>
          </cell>
          <cell r="AZ69">
            <v>0</v>
          </cell>
          <cell r="BA69">
            <v>0</v>
          </cell>
          <cell r="BB69">
            <v>0</v>
          </cell>
          <cell r="BC69">
            <v>0</v>
          </cell>
          <cell r="BD69">
            <v>0</v>
          </cell>
          <cell r="BE69">
            <v>0</v>
          </cell>
          <cell r="BF69">
            <v>0</v>
          </cell>
          <cell r="BG69">
            <v>0</v>
          </cell>
          <cell r="BH69">
            <v>0</v>
          </cell>
          <cell r="BI69">
            <v>0</v>
          </cell>
          <cell r="BJ69">
            <v>0</v>
          </cell>
          <cell r="BK69">
            <v>0</v>
          </cell>
          <cell r="BL69">
            <v>0</v>
          </cell>
          <cell r="BM69">
            <v>0</v>
          </cell>
          <cell r="BN69">
            <v>0</v>
          </cell>
          <cell r="BO69">
            <v>0</v>
          </cell>
          <cell r="BP69">
            <v>0</v>
          </cell>
          <cell r="BQ69">
            <v>0</v>
          </cell>
          <cell r="BR69">
            <v>0</v>
          </cell>
          <cell r="BS69">
            <v>0</v>
          </cell>
          <cell r="BT69">
            <v>0</v>
          </cell>
          <cell r="BU69">
            <v>0</v>
          </cell>
          <cell r="BV69">
            <v>0</v>
          </cell>
          <cell r="BW69">
            <v>0</v>
          </cell>
          <cell r="BX69">
            <v>0</v>
          </cell>
          <cell r="BY69">
            <v>0</v>
          </cell>
          <cell r="BZ69">
            <v>0</v>
          </cell>
          <cell r="CA69">
            <v>0</v>
          </cell>
          <cell r="CB69">
            <v>0</v>
          </cell>
          <cell r="CC69">
            <v>0</v>
          </cell>
          <cell r="CD69">
            <v>0</v>
          </cell>
          <cell r="CE69">
            <v>0</v>
          </cell>
          <cell r="CF69">
            <v>0</v>
          </cell>
          <cell r="CG69">
            <v>0</v>
          </cell>
          <cell r="CH69">
            <v>0</v>
          </cell>
          <cell r="CI69">
            <v>0</v>
          </cell>
          <cell r="CJ69">
            <v>0</v>
          </cell>
          <cell r="CK69">
            <v>0</v>
          </cell>
          <cell r="CL69">
            <v>0</v>
          </cell>
          <cell r="CM69">
            <v>0</v>
          </cell>
          <cell r="CN69">
            <v>0</v>
          </cell>
          <cell r="CO69">
            <v>0</v>
          </cell>
          <cell r="CP69">
            <v>0</v>
          </cell>
          <cell r="CQ69">
            <v>0</v>
          </cell>
          <cell r="CR69">
            <v>0</v>
          </cell>
          <cell r="CS69">
            <v>0</v>
          </cell>
          <cell r="CT69">
            <v>0</v>
          </cell>
          <cell r="CU69">
            <v>0</v>
          </cell>
          <cell r="CV69">
            <v>0</v>
          </cell>
          <cell r="CW69">
            <v>0</v>
          </cell>
          <cell r="CX69">
            <v>0</v>
          </cell>
          <cell r="CY69">
            <v>0</v>
          </cell>
          <cell r="CZ69">
            <v>0</v>
          </cell>
          <cell r="DA69">
            <v>0</v>
          </cell>
          <cell r="DB69">
            <v>0</v>
          </cell>
          <cell r="DC69">
            <v>0</v>
          </cell>
          <cell r="DD69">
            <v>0</v>
          </cell>
          <cell r="DE69">
            <v>0</v>
          </cell>
          <cell r="DF69">
            <v>0</v>
          </cell>
          <cell r="DG69">
            <v>0</v>
          </cell>
          <cell r="DH69">
            <v>0</v>
          </cell>
          <cell r="DI69">
            <v>0</v>
          </cell>
          <cell r="DJ69">
            <v>0</v>
          </cell>
          <cell r="DK69">
            <v>0</v>
          </cell>
          <cell r="DL69">
            <v>0</v>
          </cell>
          <cell r="DM69">
            <v>0</v>
          </cell>
          <cell r="DN69">
            <v>0</v>
          </cell>
          <cell r="DO69">
            <v>0</v>
          </cell>
          <cell r="DP69">
            <v>0</v>
          </cell>
          <cell r="DQ69">
            <v>0</v>
          </cell>
          <cell r="DR69">
            <v>0</v>
          </cell>
          <cell r="DS69">
            <v>0</v>
          </cell>
          <cell r="DT69">
            <v>0</v>
          </cell>
          <cell r="DU69">
            <v>0</v>
          </cell>
          <cell r="DV69">
            <v>0</v>
          </cell>
          <cell r="DW69">
            <v>0</v>
          </cell>
          <cell r="DX69">
            <v>0</v>
          </cell>
          <cell r="DY69">
            <v>0</v>
          </cell>
          <cell r="DZ69">
            <v>0</v>
          </cell>
          <cell r="EA69">
            <v>0</v>
          </cell>
          <cell r="EB69">
            <v>0</v>
          </cell>
          <cell r="EC69">
            <v>0</v>
          </cell>
          <cell r="ED69">
            <v>0</v>
          </cell>
          <cell r="EE69">
            <v>0</v>
          </cell>
          <cell r="EF69">
            <v>0</v>
          </cell>
          <cell r="EG69">
            <v>0</v>
          </cell>
          <cell r="EH69">
            <v>0</v>
          </cell>
          <cell r="EI69">
            <v>0</v>
          </cell>
          <cell r="EJ69">
            <v>0</v>
          </cell>
          <cell r="EK69">
            <v>0</v>
          </cell>
          <cell r="EL69">
            <v>0</v>
          </cell>
          <cell r="EM69">
            <v>0</v>
          </cell>
          <cell r="EN69">
            <v>0</v>
          </cell>
          <cell r="EO69">
            <v>0</v>
          </cell>
          <cell r="EP69">
            <v>0</v>
          </cell>
          <cell r="EQ69">
            <v>0</v>
          </cell>
          <cell r="ER69">
            <v>0</v>
          </cell>
          <cell r="ES69">
            <v>0</v>
          </cell>
          <cell r="ET69">
            <v>0</v>
          </cell>
          <cell r="EU69">
            <v>0</v>
          </cell>
          <cell r="EV69">
            <v>0</v>
          </cell>
          <cell r="EW69">
            <v>0</v>
          </cell>
          <cell r="EX69">
            <v>0</v>
          </cell>
          <cell r="EY69">
            <v>0</v>
          </cell>
          <cell r="EZ69">
            <v>0</v>
          </cell>
          <cell r="FA69">
            <v>0</v>
          </cell>
          <cell r="FB69">
            <v>0</v>
          </cell>
          <cell r="FC69">
            <v>0</v>
          </cell>
          <cell r="FD69">
            <v>0</v>
          </cell>
          <cell r="FE69">
            <v>0</v>
          </cell>
          <cell r="FF69">
            <v>0</v>
          </cell>
          <cell r="FG69">
            <v>0</v>
          </cell>
          <cell r="FH69">
            <v>0</v>
          </cell>
          <cell r="FI69">
            <v>0</v>
          </cell>
          <cell r="FJ69">
            <v>0</v>
          </cell>
          <cell r="FK69">
            <v>0</v>
          </cell>
          <cell r="FL69">
            <v>0</v>
          </cell>
          <cell r="FM69">
            <v>0</v>
          </cell>
          <cell r="FN69">
            <v>0</v>
          </cell>
          <cell r="FO69">
            <v>0</v>
          </cell>
          <cell r="FP69">
            <v>0</v>
          </cell>
          <cell r="FQ69">
            <v>0</v>
          </cell>
          <cell r="FR69">
            <v>0</v>
          </cell>
          <cell r="FS69">
            <v>0</v>
          </cell>
          <cell r="FT69">
            <v>0</v>
          </cell>
          <cell r="FU69">
            <v>0</v>
          </cell>
          <cell r="FV69">
            <v>0</v>
          </cell>
          <cell r="FW69">
            <v>0</v>
          </cell>
          <cell r="FX69">
            <v>0</v>
          </cell>
          <cell r="FY69">
            <v>0</v>
          </cell>
          <cell r="FZ69">
            <v>0</v>
          </cell>
          <cell r="GA69">
            <v>0</v>
          </cell>
          <cell r="GB69">
            <v>0</v>
          </cell>
          <cell r="GC69">
            <v>0</v>
          </cell>
          <cell r="GD69">
            <v>0</v>
          </cell>
          <cell r="GE69">
            <v>0</v>
          </cell>
          <cell r="GF69">
            <v>0</v>
          </cell>
          <cell r="GG69">
            <v>0</v>
          </cell>
          <cell r="GH69">
            <v>0</v>
          </cell>
          <cell r="GI69">
            <v>0</v>
          </cell>
          <cell r="GJ69">
            <v>0</v>
          </cell>
          <cell r="GK69">
            <v>0</v>
          </cell>
          <cell r="GL69">
            <v>0</v>
          </cell>
          <cell r="GM69">
            <v>0</v>
          </cell>
          <cell r="GN69">
            <v>0</v>
          </cell>
          <cell r="GO69">
            <v>0</v>
          </cell>
          <cell r="GP69">
            <v>0</v>
          </cell>
          <cell r="GQ69">
            <v>0</v>
          </cell>
          <cell r="GR69">
            <v>0</v>
          </cell>
          <cell r="GS69">
            <v>0</v>
          </cell>
          <cell r="GT69">
            <v>0</v>
          </cell>
          <cell r="GU69">
            <v>0</v>
          </cell>
          <cell r="GV69">
            <v>0</v>
          </cell>
          <cell r="GW69">
            <v>0</v>
          </cell>
          <cell r="GX69">
            <v>0</v>
          </cell>
          <cell r="GY69">
            <v>0</v>
          </cell>
          <cell r="GZ69">
            <v>0</v>
          </cell>
          <cell r="HA69">
            <v>0</v>
          </cell>
          <cell r="HB69">
            <v>0</v>
          </cell>
          <cell r="HC69">
            <v>0</v>
          </cell>
          <cell r="HD69">
            <v>0</v>
          </cell>
          <cell r="HE69">
            <v>0</v>
          </cell>
          <cell r="HF69">
            <v>0</v>
          </cell>
          <cell r="HG69">
            <v>0</v>
          </cell>
          <cell r="HH69">
            <v>0</v>
          </cell>
          <cell r="HI69">
            <v>0</v>
          </cell>
          <cell r="HJ69">
            <v>0</v>
          </cell>
          <cell r="HK69">
            <v>0</v>
          </cell>
          <cell r="HL69">
            <v>0</v>
          </cell>
          <cell r="HM69">
            <v>0</v>
          </cell>
          <cell r="HN69">
            <v>0</v>
          </cell>
          <cell r="HO69">
            <v>0</v>
          </cell>
          <cell r="HP69">
            <v>0</v>
          </cell>
          <cell r="HQ69">
            <v>0</v>
          </cell>
          <cell r="HR69">
            <v>0</v>
          </cell>
          <cell r="HS69">
            <v>0</v>
          </cell>
          <cell r="HT69">
            <v>0</v>
          </cell>
          <cell r="HU69">
            <v>0</v>
          </cell>
          <cell r="HV69">
            <v>0</v>
          </cell>
          <cell r="HW69">
            <v>0</v>
          </cell>
          <cell r="HX69">
            <v>0</v>
          </cell>
          <cell r="HY69">
            <v>0</v>
          </cell>
          <cell r="HZ69">
            <v>0</v>
          </cell>
          <cell r="IA69">
            <v>0</v>
          </cell>
          <cell r="IB69">
            <v>0</v>
          </cell>
          <cell r="IC69">
            <v>0</v>
          </cell>
          <cell r="ID69">
            <v>0</v>
          </cell>
          <cell r="IE69">
            <v>0</v>
          </cell>
          <cell r="IF69">
            <v>0</v>
          </cell>
          <cell r="IG69">
            <v>0</v>
          </cell>
          <cell r="IH69">
            <v>0</v>
          </cell>
          <cell r="II69">
            <v>0</v>
          </cell>
          <cell r="IJ69">
            <v>0</v>
          </cell>
          <cell r="IK69">
            <v>0</v>
          </cell>
          <cell r="IL69">
            <v>0</v>
          </cell>
          <cell r="IM69">
            <v>0</v>
          </cell>
          <cell r="IN69">
            <v>0</v>
          </cell>
          <cell r="IO69">
            <v>0</v>
          </cell>
          <cell r="IP69">
            <v>0</v>
          </cell>
          <cell r="IQ69">
            <v>0</v>
          </cell>
        </row>
        <row r="70">
          <cell r="B70">
            <v>0</v>
          </cell>
          <cell r="C70">
            <v>0</v>
          </cell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0</v>
          </cell>
          <cell r="AB70">
            <v>0</v>
          </cell>
          <cell r="AC70">
            <v>0</v>
          </cell>
          <cell r="AD70">
            <v>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0</v>
          </cell>
          <cell r="AJ70">
            <v>0</v>
          </cell>
          <cell r="AK70">
            <v>0</v>
          </cell>
          <cell r="AL70">
            <v>0</v>
          </cell>
          <cell r="AM70">
            <v>0</v>
          </cell>
          <cell r="AN70">
            <v>0</v>
          </cell>
          <cell r="AO70">
            <v>0</v>
          </cell>
          <cell r="AP70">
            <v>0</v>
          </cell>
          <cell r="AQ70">
            <v>0</v>
          </cell>
          <cell r="AR70">
            <v>0</v>
          </cell>
          <cell r="AS70">
            <v>0</v>
          </cell>
          <cell r="AT70">
            <v>0</v>
          </cell>
          <cell r="AU70">
            <v>0</v>
          </cell>
          <cell r="AV70">
            <v>0</v>
          </cell>
          <cell r="AW70">
            <v>0</v>
          </cell>
          <cell r="AX70">
            <v>0</v>
          </cell>
          <cell r="AY70">
            <v>0</v>
          </cell>
          <cell r="AZ70">
            <v>0</v>
          </cell>
          <cell r="BA70">
            <v>0</v>
          </cell>
          <cell r="BB70">
            <v>0</v>
          </cell>
          <cell r="BC70">
            <v>0</v>
          </cell>
          <cell r="BD70">
            <v>0</v>
          </cell>
          <cell r="BE70">
            <v>0</v>
          </cell>
          <cell r="BF70">
            <v>0</v>
          </cell>
          <cell r="BG70">
            <v>0</v>
          </cell>
          <cell r="BH70">
            <v>0</v>
          </cell>
          <cell r="BI70">
            <v>0</v>
          </cell>
          <cell r="BJ70">
            <v>0</v>
          </cell>
          <cell r="BK70">
            <v>0</v>
          </cell>
          <cell r="BL70">
            <v>0</v>
          </cell>
          <cell r="BM70">
            <v>0</v>
          </cell>
          <cell r="BN70">
            <v>0</v>
          </cell>
          <cell r="BO70">
            <v>0</v>
          </cell>
          <cell r="BP70">
            <v>0</v>
          </cell>
          <cell r="BQ70">
            <v>0</v>
          </cell>
          <cell r="BR70">
            <v>0</v>
          </cell>
          <cell r="BS70">
            <v>0</v>
          </cell>
          <cell r="BT70">
            <v>0</v>
          </cell>
          <cell r="BU70">
            <v>0</v>
          </cell>
          <cell r="BV70">
            <v>0</v>
          </cell>
          <cell r="BW70">
            <v>0</v>
          </cell>
          <cell r="BX70">
            <v>0</v>
          </cell>
          <cell r="BY70">
            <v>0</v>
          </cell>
          <cell r="BZ70">
            <v>0</v>
          </cell>
          <cell r="CA70">
            <v>0</v>
          </cell>
          <cell r="CB70">
            <v>0</v>
          </cell>
          <cell r="CC70">
            <v>0</v>
          </cell>
          <cell r="CD70">
            <v>0</v>
          </cell>
          <cell r="CE70">
            <v>0</v>
          </cell>
          <cell r="CF70">
            <v>0</v>
          </cell>
          <cell r="CG70">
            <v>0</v>
          </cell>
          <cell r="CH70">
            <v>0</v>
          </cell>
          <cell r="CI70">
            <v>0</v>
          </cell>
          <cell r="CJ70">
            <v>0</v>
          </cell>
          <cell r="CK70">
            <v>0</v>
          </cell>
          <cell r="CL70">
            <v>0</v>
          </cell>
          <cell r="CM70">
            <v>0</v>
          </cell>
          <cell r="CN70">
            <v>0</v>
          </cell>
          <cell r="CO70">
            <v>0</v>
          </cell>
          <cell r="CP70">
            <v>0</v>
          </cell>
          <cell r="CQ70">
            <v>0</v>
          </cell>
          <cell r="CR70">
            <v>0</v>
          </cell>
          <cell r="CS70">
            <v>0</v>
          </cell>
          <cell r="CT70">
            <v>0</v>
          </cell>
          <cell r="CU70">
            <v>0</v>
          </cell>
          <cell r="CV70">
            <v>0</v>
          </cell>
          <cell r="CW70">
            <v>0</v>
          </cell>
          <cell r="CX70">
            <v>0</v>
          </cell>
          <cell r="CY70">
            <v>0</v>
          </cell>
          <cell r="CZ70">
            <v>0</v>
          </cell>
          <cell r="DA70">
            <v>0</v>
          </cell>
          <cell r="DB70">
            <v>0</v>
          </cell>
          <cell r="DC70">
            <v>0</v>
          </cell>
          <cell r="DD70">
            <v>0</v>
          </cell>
          <cell r="DE70">
            <v>0</v>
          </cell>
          <cell r="DF70">
            <v>0</v>
          </cell>
          <cell r="DG70">
            <v>0</v>
          </cell>
          <cell r="DH70">
            <v>0</v>
          </cell>
          <cell r="DI70">
            <v>0</v>
          </cell>
          <cell r="DJ70">
            <v>0</v>
          </cell>
          <cell r="DK70">
            <v>0</v>
          </cell>
          <cell r="DL70">
            <v>0</v>
          </cell>
          <cell r="DM70">
            <v>0</v>
          </cell>
          <cell r="DN70">
            <v>0</v>
          </cell>
          <cell r="DO70">
            <v>0</v>
          </cell>
          <cell r="DP70">
            <v>0</v>
          </cell>
          <cell r="DQ70">
            <v>0</v>
          </cell>
          <cell r="DR70">
            <v>0</v>
          </cell>
          <cell r="DS70">
            <v>0</v>
          </cell>
          <cell r="DT70">
            <v>0</v>
          </cell>
          <cell r="DU70">
            <v>0</v>
          </cell>
          <cell r="DV70">
            <v>0</v>
          </cell>
          <cell r="DW70">
            <v>0</v>
          </cell>
          <cell r="DX70">
            <v>0</v>
          </cell>
          <cell r="DY70">
            <v>0</v>
          </cell>
          <cell r="DZ70">
            <v>0</v>
          </cell>
          <cell r="EA70">
            <v>0</v>
          </cell>
          <cell r="EB70">
            <v>0</v>
          </cell>
          <cell r="EC70">
            <v>0</v>
          </cell>
          <cell r="ED70">
            <v>0</v>
          </cell>
          <cell r="EE70">
            <v>0</v>
          </cell>
          <cell r="EF70">
            <v>0</v>
          </cell>
          <cell r="EG70">
            <v>0</v>
          </cell>
          <cell r="EH70">
            <v>0</v>
          </cell>
          <cell r="EI70">
            <v>0</v>
          </cell>
          <cell r="EJ70">
            <v>0</v>
          </cell>
          <cell r="EK70">
            <v>0</v>
          </cell>
          <cell r="EL70">
            <v>0</v>
          </cell>
          <cell r="EM70">
            <v>0</v>
          </cell>
          <cell r="EN70">
            <v>0</v>
          </cell>
          <cell r="EO70">
            <v>0</v>
          </cell>
          <cell r="EP70">
            <v>0</v>
          </cell>
          <cell r="EQ70">
            <v>0</v>
          </cell>
          <cell r="ER70">
            <v>0</v>
          </cell>
          <cell r="ES70">
            <v>0</v>
          </cell>
          <cell r="ET70">
            <v>0</v>
          </cell>
          <cell r="EU70">
            <v>0</v>
          </cell>
          <cell r="EV70">
            <v>0</v>
          </cell>
          <cell r="EW70">
            <v>0</v>
          </cell>
          <cell r="EX70">
            <v>0</v>
          </cell>
          <cell r="EY70">
            <v>0</v>
          </cell>
          <cell r="EZ70">
            <v>0</v>
          </cell>
          <cell r="FA70">
            <v>0</v>
          </cell>
          <cell r="FB70">
            <v>0</v>
          </cell>
          <cell r="FC70">
            <v>0</v>
          </cell>
          <cell r="FD70">
            <v>0</v>
          </cell>
          <cell r="FE70">
            <v>0</v>
          </cell>
          <cell r="FF70">
            <v>0</v>
          </cell>
          <cell r="FG70">
            <v>0</v>
          </cell>
          <cell r="FH70">
            <v>0</v>
          </cell>
          <cell r="FI70">
            <v>0</v>
          </cell>
          <cell r="FJ70">
            <v>0</v>
          </cell>
          <cell r="FK70">
            <v>0</v>
          </cell>
          <cell r="FL70">
            <v>0</v>
          </cell>
          <cell r="FM70">
            <v>0</v>
          </cell>
          <cell r="FN70">
            <v>0</v>
          </cell>
          <cell r="FO70">
            <v>0</v>
          </cell>
          <cell r="FP70">
            <v>0</v>
          </cell>
          <cell r="FQ70">
            <v>0</v>
          </cell>
          <cell r="FR70">
            <v>0</v>
          </cell>
          <cell r="FS70">
            <v>0</v>
          </cell>
          <cell r="FT70">
            <v>0</v>
          </cell>
          <cell r="FU70">
            <v>0</v>
          </cell>
          <cell r="FV70">
            <v>0</v>
          </cell>
          <cell r="FW70">
            <v>0</v>
          </cell>
          <cell r="FX70">
            <v>0</v>
          </cell>
          <cell r="FY70">
            <v>0</v>
          </cell>
          <cell r="FZ70">
            <v>0</v>
          </cell>
          <cell r="GA70">
            <v>0</v>
          </cell>
          <cell r="GB70">
            <v>0</v>
          </cell>
          <cell r="GC70">
            <v>0</v>
          </cell>
          <cell r="GD70">
            <v>0</v>
          </cell>
          <cell r="GE70">
            <v>0</v>
          </cell>
          <cell r="GF70">
            <v>0</v>
          </cell>
          <cell r="GG70">
            <v>0</v>
          </cell>
          <cell r="GH70">
            <v>0</v>
          </cell>
          <cell r="GI70">
            <v>0</v>
          </cell>
          <cell r="GJ70">
            <v>0</v>
          </cell>
          <cell r="GK70">
            <v>0</v>
          </cell>
          <cell r="GL70">
            <v>0</v>
          </cell>
          <cell r="GM70">
            <v>0</v>
          </cell>
          <cell r="GN70">
            <v>0</v>
          </cell>
          <cell r="GO70">
            <v>0</v>
          </cell>
          <cell r="GP70">
            <v>0</v>
          </cell>
          <cell r="GQ70">
            <v>0</v>
          </cell>
          <cell r="GR70">
            <v>0</v>
          </cell>
          <cell r="GS70">
            <v>0</v>
          </cell>
          <cell r="GT70">
            <v>0</v>
          </cell>
          <cell r="GU70">
            <v>0</v>
          </cell>
          <cell r="GV70">
            <v>0</v>
          </cell>
          <cell r="GW70">
            <v>0</v>
          </cell>
          <cell r="GX70">
            <v>0</v>
          </cell>
          <cell r="GY70">
            <v>0</v>
          </cell>
          <cell r="GZ70">
            <v>0</v>
          </cell>
          <cell r="HA70">
            <v>0</v>
          </cell>
          <cell r="HB70">
            <v>0</v>
          </cell>
          <cell r="HC70">
            <v>0</v>
          </cell>
          <cell r="HD70">
            <v>0</v>
          </cell>
          <cell r="HE70">
            <v>0</v>
          </cell>
          <cell r="HF70">
            <v>0</v>
          </cell>
          <cell r="HG70">
            <v>0</v>
          </cell>
          <cell r="HH70">
            <v>0</v>
          </cell>
          <cell r="HI70">
            <v>0</v>
          </cell>
          <cell r="HJ70">
            <v>0</v>
          </cell>
          <cell r="HK70">
            <v>0</v>
          </cell>
          <cell r="HL70">
            <v>0</v>
          </cell>
          <cell r="HM70">
            <v>0</v>
          </cell>
          <cell r="HN70">
            <v>0</v>
          </cell>
          <cell r="HO70">
            <v>0</v>
          </cell>
          <cell r="HP70">
            <v>0</v>
          </cell>
          <cell r="HQ70">
            <v>0</v>
          </cell>
          <cell r="HR70">
            <v>0</v>
          </cell>
          <cell r="HS70">
            <v>0</v>
          </cell>
          <cell r="HT70">
            <v>0</v>
          </cell>
          <cell r="HU70">
            <v>0</v>
          </cell>
          <cell r="HV70">
            <v>0</v>
          </cell>
          <cell r="HW70">
            <v>0</v>
          </cell>
          <cell r="HX70">
            <v>0</v>
          </cell>
          <cell r="HY70">
            <v>0</v>
          </cell>
          <cell r="HZ70">
            <v>0</v>
          </cell>
          <cell r="IA70">
            <v>0</v>
          </cell>
          <cell r="IB70">
            <v>0</v>
          </cell>
          <cell r="IC70">
            <v>0</v>
          </cell>
          <cell r="ID70">
            <v>0</v>
          </cell>
          <cell r="IE70">
            <v>0</v>
          </cell>
          <cell r="IF70">
            <v>0</v>
          </cell>
          <cell r="IG70">
            <v>0</v>
          </cell>
          <cell r="IH70">
            <v>0</v>
          </cell>
          <cell r="II70">
            <v>0</v>
          </cell>
          <cell r="IJ70">
            <v>0</v>
          </cell>
          <cell r="IK70">
            <v>0</v>
          </cell>
          <cell r="IL70">
            <v>0</v>
          </cell>
          <cell r="IM70">
            <v>0</v>
          </cell>
          <cell r="IN70">
            <v>0</v>
          </cell>
          <cell r="IO70">
            <v>0</v>
          </cell>
          <cell r="IP70">
            <v>0</v>
          </cell>
          <cell r="IQ70">
            <v>0</v>
          </cell>
        </row>
        <row r="71">
          <cell r="B71">
            <v>12980.137000000001</v>
          </cell>
          <cell r="C71">
            <v>6826.991</v>
          </cell>
          <cell r="D71">
            <v>6153.1459999999997</v>
          </cell>
          <cell r="E71">
            <v>2397.5030000000002</v>
          </cell>
          <cell r="F71">
            <v>1224.088</v>
          </cell>
          <cell r="G71">
            <v>1173.415</v>
          </cell>
          <cell r="H71">
            <v>608.79499999999996</v>
          </cell>
          <cell r="I71">
            <v>304.06299999999999</v>
          </cell>
          <cell r="J71">
            <v>304.733</v>
          </cell>
          <cell r="K71">
            <v>707.87900000000002</v>
          </cell>
          <cell r="L71">
            <v>359.44200000000001</v>
          </cell>
          <cell r="M71">
            <v>348.43599999999998</v>
          </cell>
          <cell r="N71">
            <v>1080.829</v>
          </cell>
          <cell r="O71">
            <v>560.58299999999997</v>
          </cell>
          <cell r="P71">
            <v>520.24599999999998</v>
          </cell>
          <cell r="Q71">
            <v>10582.634</v>
          </cell>
          <cell r="R71">
            <v>5602.9030000000002</v>
          </cell>
          <cell r="S71">
            <v>4979.7309999999998</v>
          </cell>
          <cell r="T71">
            <v>4827.7430000000004</v>
          </cell>
          <cell r="U71">
            <v>2492.172</v>
          </cell>
          <cell r="V71">
            <v>2335.5709999999999</v>
          </cell>
          <cell r="W71">
            <v>1330.2260000000001</v>
          </cell>
          <cell r="X71">
            <v>655.99800000000005</v>
          </cell>
          <cell r="Y71">
            <v>674.22699999999998</v>
          </cell>
          <cell r="Z71">
            <v>1547.4090000000001</v>
          </cell>
          <cell r="AA71">
            <v>821.42399999999998</v>
          </cell>
          <cell r="AB71">
            <v>725.98599999999999</v>
          </cell>
          <cell r="AC71">
            <v>1950.1079999999999</v>
          </cell>
          <cell r="AD71">
            <v>1014.75</v>
          </cell>
          <cell r="AE71">
            <v>935.35799999999995</v>
          </cell>
          <cell r="AF71">
            <v>5754.8909999999996</v>
          </cell>
          <cell r="AG71">
            <v>3110.7310000000002</v>
          </cell>
          <cell r="AH71">
            <v>2644.16</v>
          </cell>
          <cell r="AI71">
            <v>2241.0790000000002</v>
          </cell>
          <cell r="AJ71">
            <v>1191.1610000000001</v>
          </cell>
          <cell r="AK71">
            <v>1049.9179999999999</v>
          </cell>
          <cell r="AL71">
            <v>3513.8119999999999</v>
          </cell>
          <cell r="AM71">
            <v>1919.57</v>
          </cell>
          <cell r="AN71">
            <v>1594.242</v>
          </cell>
          <cell r="AO71">
            <v>2170</v>
          </cell>
          <cell r="AP71">
            <v>1118.4739999999999</v>
          </cell>
          <cell r="AQ71">
            <v>1051.527</v>
          </cell>
          <cell r="AR71">
            <v>1343.8109999999999</v>
          </cell>
          <cell r="AS71">
            <v>801.096</v>
          </cell>
          <cell r="AT71">
            <v>542.71500000000003</v>
          </cell>
          <cell r="AU71">
            <v>1056.5350000000001</v>
          </cell>
          <cell r="AV71">
            <v>575.74400000000003</v>
          </cell>
          <cell r="AW71">
            <v>480.791</v>
          </cell>
          <cell r="AX71">
            <v>11923.602000000001</v>
          </cell>
          <cell r="AY71">
            <v>6251.2470000000003</v>
          </cell>
          <cell r="AZ71">
            <v>5672.3549999999996</v>
          </cell>
          <cell r="BA71">
            <v>20505.88</v>
          </cell>
          <cell r="BB71">
            <v>10097.288</v>
          </cell>
          <cell r="BC71">
            <v>10408.592000000001</v>
          </cell>
          <cell r="BD71">
            <v>3257.07</v>
          </cell>
          <cell r="BE71">
            <v>1633.047</v>
          </cell>
          <cell r="BF71">
            <v>1624.0229999999999</v>
          </cell>
          <cell r="BG71">
            <v>2337.5790000000002</v>
          </cell>
          <cell r="BH71">
            <v>1202.8889999999999</v>
          </cell>
          <cell r="BI71">
            <v>1134.69</v>
          </cell>
          <cell r="BJ71">
            <v>1557.779</v>
          </cell>
          <cell r="BK71">
            <v>841.69</v>
          </cell>
          <cell r="BL71">
            <v>716.08900000000006</v>
          </cell>
          <cell r="BM71">
            <v>779.8</v>
          </cell>
          <cell r="BN71">
            <v>361.19900000000001</v>
          </cell>
          <cell r="BO71">
            <v>418.601</v>
          </cell>
          <cell r="BP71">
            <v>309.03800000000001</v>
          </cell>
          <cell r="BQ71">
            <v>122.009</v>
          </cell>
          <cell r="BR71">
            <v>187.029</v>
          </cell>
          <cell r="BS71">
            <v>286.13</v>
          </cell>
          <cell r="BT71">
            <v>170.149</v>
          </cell>
          <cell r="BU71">
            <v>115.98099999999999</v>
          </cell>
          <cell r="BV71">
            <v>633.36</v>
          </cell>
          <cell r="BW71">
            <v>260.00900000000001</v>
          </cell>
          <cell r="BX71">
            <v>373.35199999999998</v>
          </cell>
          <cell r="BY71">
            <v>1305.481</v>
          </cell>
          <cell r="BZ71">
            <v>620.82000000000005</v>
          </cell>
          <cell r="CA71">
            <v>684.66099999999994</v>
          </cell>
          <cell r="CB71">
            <v>795.88699999999994</v>
          </cell>
          <cell r="CC71">
            <v>420.63799999999998</v>
          </cell>
          <cell r="CD71">
            <v>375.24900000000002</v>
          </cell>
          <cell r="CE71">
            <v>85.941000000000003</v>
          </cell>
          <cell r="CF71">
            <v>30.17</v>
          </cell>
          <cell r="CG71">
            <v>55.77</v>
          </cell>
          <cell r="CH71">
            <v>509.59399999999999</v>
          </cell>
          <cell r="CI71">
            <v>200.18199999999999</v>
          </cell>
          <cell r="CJ71">
            <v>309.41199999999998</v>
          </cell>
          <cell r="CK71">
            <v>670.54399999999998</v>
          </cell>
          <cell r="CL71">
            <v>385.08100000000002</v>
          </cell>
          <cell r="CM71">
            <v>285.46300000000002</v>
          </cell>
          <cell r="CN71">
            <v>268.35500000000002</v>
          </cell>
          <cell r="CO71">
            <v>174.36</v>
          </cell>
          <cell r="CP71">
            <v>93.995000000000005</v>
          </cell>
          <cell r="CQ71">
            <v>260.64800000000002</v>
          </cell>
          <cell r="CR71">
            <v>155.10499999999999</v>
          </cell>
          <cell r="CS71">
            <v>105.542</v>
          </cell>
          <cell r="CT71">
            <v>45.072000000000003</v>
          </cell>
          <cell r="CU71">
            <v>21.231000000000002</v>
          </cell>
          <cell r="CV71">
            <v>23.841000000000001</v>
          </cell>
          <cell r="CW71">
            <v>409.89699999999999</v>
          </cell>
          <cell r="CX71">
            <v>229.976</v>
          </cell>
          <cell r="CY71">
            <v>179.92099999999999</v>
          </cell>
          <cell r="CZ71">
            <v>12385.513000000001</v>
          </cell>
          <cell r="DA71">
            <v>6475.1790000000001</v>
          </cell>
          <cell r="DB71">
            <v>5910.3339999999998</v>
          </cell>
          <cell r="DC71">
            <v>2374.297</v>
          </cell>
          <cell r="DD71">
            <v>1211.146</v>
          </cell>
          <cell r="DE71">
            <v>1163.1510000000001</v>
          </cell>
          <cell r="DF71">
            <v>601.71500000000003</v>
          </cell>
          <cell r="DG71">
            <v>299.52699999999999</v>
          </cell>
          <cell r="DH71">
            <v>302.18799999999999</v>
          </cell>
          <cell r="DI71">
            <v>701.05100000000004</v>
          </cell>
          <cell r="DJ71">
            <v>356.15899999999999</v>
          </cell>
          <cell r="DK71">
            <v>344.892</v>
          </cell>
          <cell r="DL71">
            <v>1071.5309999999999</v>
          </cell>
          <cell r="DM71">
            <v>555.46</v>
          </cell>
          <cell r="DN71">
            <v>516.07100000000003</v>
          </cell>
          <cell r="DO71">
            <v>10011.215</v>
          </cell>
          <cell r="DP71">
            <v>5264.0330000000004</v>
          </cell>
          <cell r="DQ71">
            <v>4747.183</v>
          </cell>
          <cell r="DR71">
            <v>4744.0659999999998</v>
          </cell>
          <cell r="DS71">
            <v>2437.0970000000002</v>
          </cell>
          <cell r="DT71">
            <v>2306.9690000000001</v>
          </cell>
          <cell r="DU71">
            <v>1314.16</v>
          </cell>
          <cell r="DV71">
            <v>645.80200000000002</v>
          </cell>
          <cell r="DW71">
            <v>668.35799999999995</v>
          </cell>
          <cell r="DX71">
            <v>1528.742</v>
          </cell>
          <cell r="DY71">
            <v>809.31600000000003</v>
          </cell>
          <cell r="DZ71">
            <v>719.42700000000002</v>
          </cell>
          <cell r="EA71">
            <v>1901.163</v>
          </cell>
          <cell r="EB71">
            <v>981.98</v>
          </cell>
          <cell r="EC71">
            <v>919.18399999999997</v>
          </cell>
          <cell r="ED71">
            <v>5267.15</v>
          </cell>
          <cell r="EE71">
            <v>2826.9360000000001</v>
          </cell>
          <cell r="EF71">
            <v>2440.2130000000002</v>
          </cell>
          <cell r="EG71">
            <v>2150.6849999999999</v>
          </cell>
          <cell r="EH71">
            <v>1135.1010000000001</v>
          </cell>
          <cell r="EI71">
            <v>1015.5839999999999</v>
          </cell>
          <cell r="EJ71">
            <v>3116.4639999999999</v>
          </cell>
          <cell r="EK71">
            <v>1691.835</v>
          </cell>
          <cell r="EL71">
            <v>1424.6289999999999</v>
          </cell>
          <cell r="EM71">
            <v>2045.0820000000001</v>
          </cell>
          <cell r="EN71">
            <v>1053.249</v>
          </cell>
          <cell r="EO71">
            <v>991.83399999999995</v>
          </cell>
          <cell r="EP71">
            <v>1071.3820000000001</v>
          </cell>
          <cell r="EQ71">
            <v>638.58600000000001</v>
          </cell>
          <cell r="ER71">
            <v>432.79500000000002</v>
          </cell>
          <cell r="ES71">
            <v>1051.1010000000001</v>
          </cell>
          <cell r="ET71">
            <v>572.89200000000005</v>
          </cell>
          <cell r="EU71">
            <v>478.21</v>
          </cell>
          <cell r="EV71">
            <v>11334.412</v>
          </cell>
          <cell r="EW71">
            <v>5902.2879999999996</v>
          </cell>
          <cell r="EX71">
            <v>5432.1239999999998</v>
          </cell>
          <cell r="EY71">
            <v>16521.992999999999</v>
          </cell>
          <cell r="EZ71">
            <v>8195.0409999999993</v>
          </cell>
          <cell r="FA71">
            <v>8326.9519999999993</v>
          </cell>
          <cell r="FB71">
            <v>3092.7069999999999</v>
          </cell>
          <cell r="FC71">
            <v>1539.5450000000001</v>
          </cell>
          <cell r="FD71">
            <v>1553.162</v>
          </cell>
          <cell r="FE71">
            <v>2281.2339999999999</v>
          </cell>
          <cell r="FF71">
            <v>1167.3889999999999</v>
          </cell>
          <cell r="FG71">
            <v>1113.845</v>
          </cell>
          <cell r="FH71">
            <v>1528.423</v>
          </cell>
          <cell r="FI71">
            <v>824.21900000000005</v>
          </cell>
          <cell r="FJ71">
            <v>704.20299999999997</v>
          </cell>
          <cell r="FK71">
            <v>752.81200000000001</v>
          </cell>
          <cell r="FL71">
            <v>343.17</v>
          </cell>
          <cell r="FM71">
            <v>409.642</v>
          </cell>
          <cell r="FN71">
            <v>304.62900000000002</v>
          </cell>
          <cell r="FO71">
            <v>120.628</v>
          </cell>
          <cell r="FP71">
            <v>184.001</v>
          </cell>
          <cell r="FQ71">
            <v>280.27300000000002</v>
          </cell>
          <cell r="FR71">
            <v>167.02799999999999</v>
          </cell>
          <cell r="FS71">
            <v>113.244</v>
          </cell>
          <cell r="FT71">
            <v>531.20000000000005</v>
          </cell>
          <cell r="FU71">
            <v>205.12700000000001</v>
          </cell>
          <cell r="FV71">
            <v>326.07299999999998</v>
          </cell>
          <cell r="FW71">
            <v>1243.9639999999999</v>
          </cell>
          <cell r="FX71">
            <v>589.47799999999995</v>
          </cell>
          <cell r="FY71">
            <v>654.48599999999999</v>
          </cell>
          <cell r="FZ71">
            <v>791.36300000000006</v>
          </cell>
          <cell r="GA71">
            <v>418.69600000000003</v>
          </cell>
          <cell r="GB71">
            <v>372.66699999999997</v>
          </cell>
          <cell r="GC71">
            <v>85.242999999999995</v>
          </cell>
          <cell r="GD71">
            <v>30.17</v>
          </cell>
          <cell r="GE71">
            <v>55.073</v>
          </cell>
          <cell r="GF71">
            <v>452.601</v>
          </cell>
          <cell r="GG71">
            <v>170.78200000000001</v>
          </cell>
          <cell r="GH71">
            <v>281.81900000000002</v>
          </cell>
          <cell r="GI71">
            <v>618.61</v>
          </cell>
          <cell r="GJ71">
            <v>355.56900000000002</v>
          </cell>
          <cell r="GK71">
            <v>263.041</v>
          </cell>
          <cell r="GL71">
            <v>259.59699999999998</v>
          </cell>
          <cell r="GM71">
            <v>169.256</v>
          </cell>
          <cell r="GN71">
            <v>90.34</v>
          </cell>
          <cell r="GO71">
            <v>259.738</v>
          </cell>
          <cell r="GP71">
            <v>154.196</v>
          </cell>
          <cell r="GQ71">
            <v>105.542</v>
          </cell>
          <cell r="GR71">
            <v>45.072000000000003</v>
          </cell>
          <cell r="GS71">
            <v>21.231000000000002</v>
          </cell>
          <cell r="GT71">
            <v>23.841000000000001</v>
          </cell>
          <cell r="GU71">
            <v>358.87099999999998</v>
          </cell>
          <cell r="GV71">
            <v>201.37299999999999</v>
          </cell>
          <cell r="GW71">
            <v>157.49799999999999</v>
          </cell>
          <cell r="GX71">
            <v>1942.6959999999999</v>
          </cell>
          <cell r="GY71">
            <v>971.24</v>
          </cell>
          <cell r="GZ71">
            <v>971.45500000000004</v>
          </cell>
          <cell r="HA71">
            <v>753.24300000000005</v>
          </cell>
          <cell r="HB71">
            <v>372.322</v>
          </cell>
          <cell r="HC71">
            <v>380.92099999999999</v>
          </cell>
          <cell r="HD71">
            <v>212.16200000000001</v>
          </cell>
          <cell r="HE71">
            <v>108.884</v>
          </cell>
          <cell r="HF71">
            <v>103.279</v>
          </cell>
          <cell r="HG71">
            <v>234.898</v>
          </cell>
          <cell r="HH71">
            <v>118.873</v>
          </cell>
          <cell r="HI71">
            <v>116.02500000000001</v>
          </cell>
          <cell r="HJ71">
            <v>306.18299999999999</v>
          </cell>
          <cell r="HK71">
            <v>144.566</v>
          </cell>
          <cell r="HL71">
            <v>161.61699999999999</v>
          </cell>
          <cell r="HM71">
            <v>1189.452</v>
          </cell>
          <cell r="HN71">
            <v>598.91800000000001</v>
          </cell>
          <cell r="HO71">
            <v>590.53399999999999</v>
          </cell>
          <cell r="HP71">
            <v>1075.17</v>
          </cell>
          <cell r="HQ71">
            <v>537.59699999999998</v>
          </cell>
          <cell r="HR71">
            <v>537.572</v>
          </cell>
          <cell r="HS71">
            <v>380.43599999999998</v>
          </cell>
          <cell r="HT71">
            <v>177.54900000000001</v>
          </cell>
          <cell r="HU71">
            <v>202.887</v>
          </cell>
          <cell r="HV71">
            <v>364.11399999999998</v>
          </cell>
          <cell r="HW71">
            <v>195.09299999999999</v>
          </cell>
          <cell r="HX71">
            <v>169.02099999999999</v>
          </cell>
          <cell r="HY71">
            <v>330.62</v>
          </cell>
          <cell r="HZ71">
            <v>164.95599999999999</v>
          </cell>
          <cell r="IA71">
            <v>165.66399999999999</v>
          </cell>
          <cell r="IB71">
            <v>114.283</v>
          </cell>
          <cell r="IC71">
            <v>61.320999999999998</v>
          </cell>
          <cell r="ID71">
            <v>52.962000000000003</v>
          </cell>
          <cell r="IE71">
            <v>112.08</v>
          </cell>
          <cell r="IF71">
            <v>60.023000000000003</v>
          </cell>
          <cell r="IG71">
            <v>52.057000000000002</v>
          </cell>
          <cell r="IH71">
            <v>2.2029999999999998</v>
          </cell>
          <cell r="II71">
            <v>1.298</v>
          </cell>
          <cell r="IJ71">
            <v>0.90500000000000003</v>
          </cell>
          <cell r="IK71">
            <v>2.2029999999999998</v>
          </cell>
          <cell r="IL71">
            <v>1.298</v>
          </cell>
          <cell r="IM71">
            <v>0.90500000000000003</v>
          </cell>
          <cell r="IN71">
            <v>0</v>
          </cell>
          <cell r="IO71">
            <v>0</v>
          </cell>
          <cell r="IP71">
            <v>0</v>
          </cell>
          <cell r="IQ71">
            <v>249.93199999999999</v>
          </cell>
        </row>
        <row r="72">
          <cell r="B72">
            <v>0</v>
          </cell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0</v>
          </cell>
          <cell r="AE72">
            <v>0</v>
          </cell>
          <cell r="AF72">
            <v>0</v>
          </cell>
          <cell r="AG72">
            <v>0</v>
          </cell>
          <cell r="AH72">
            <v>0</v>
          </cell>
          <cell r="AI72">
            <v>0</v>
          </cell>
          <cell r="AJ72">
            <v>0</v>
          </cell>
          <cell r="AK72">
            <v>0</v>
          </cell>
          <cell r="AL72">
            <v>0</v>
          </cell>
          <cell r="AM72">
            <v>0</v>
          </cell>
          <cell r="AN72">
            <v>0</v>
          </cell>
          <cell r="AO72">
            <v>0</v>
          </cell>
          <cell r="AP72">
            <v>0</v>
          </cell>
          <cell r="AQ72">
            <v>0</v>
          </cell>
          <cell r="AR72">
            <v>0</v>
          </cell>
          <cell r="AS72">
            <v>0</v>
          </cell>
          <cell r="AT72">
            <v>0</v>
          </cell>
          <cell r="AU72">
            <v>0</v>
          </cell>
          <cell r="AV72">
            <v>0</v>
          </cell>
          <cell r="AW72">
            <v>0</v>
          </cell>
          <cell r="AX72">
            <v>0</v>
          </cell>
          <cell r="AY72">
            <v>0</v>
          </cell>
          <cell r="AZ72">
            <v>0</v>
          </cell>
          <cell r="BA72">
            <v>0</v>
          </cell>
          <cell r="BB72">
            <v>0</v>
          </cell>
          <cell r="BC72">
            <v>0</v>
          </cell>
          <cell r="BD72">
            <v>0</v>
          </cell>
          <cell r="BE72">
            <v>0</v>
          </cell>
          <cell r="BF72">
            <v>0</v>
          </cell>
          <cell r="BG72">
            <v>0</v>
          </cell>
          <cell r="BH72">
            <v>0</v>
          </cell>
          <cell r="BI72">
            <v>0</v>
          </cell>
          <cell r="BJ72">
            <v>0</v>
          </cell>
          <cell r="BK72">
            <v>0</v>
          </cell>
          <cell r="BL72">
            <v>0</v>
          </cell>
          <cell r="BM72">
            <v>0</v>
          </cell>
          <cell r="BN72">
            <v>0</v>
          </cell>
          <cell r="BO72">
            <v>0</v>
          </cell>
          <cell r="BP72">
            <v>0</v>
          </cell>
          <cell r="BQ72">
            <v>0</v>
          </cell>
          <cell r="BR72">
            <v>0</v>
          </cell>
          <cell r="BS72">
            <v>0</v>
          </cell>
          <cell r="BT72">
            <v>0</v>
          </cell>
          <cell r="BU72">
            <v>0</v>
          </cell>
          <cell r="BV72">
            <v>0</v>
          </cell>
          <cell r="BW72">
            <v>0</v>
          </cell>
          <cell r="BX72">
            <v>0</v>
          </cell>
          <cell r="BY72">
            <v>0</v>
          </cell>
          <cell r="BZ72">
            <v>0</v>
          </cell>
          <cell r="CA72">
            <v>0</v>
          </cell>
          <cell r="CB72">
            <v>0</v>
          </cell>
          <cell r="CC72">
            <v>0</v>
          </cell>
          <cell r="CD72">
            <v>0</v>
          </cell>
          <cell r="CE72">
            <v>0</v>
          </cell>
          <cell r="CF72">
            <v>0</v>
          </cell>
          <cell r="CG72">
            <v>0</v>
          </cell>
          <cell r="CH72">
            <v>0</v>
          </cell>
          <cell r="CI72">
            <v>0</v>
          </cell>
          <cell r="CJ72">
            <v>0</v>
          </cell>
          <cell r="CK72">
            <v>0</v>
          </cell>
          <cell r="CL72">
            <v>0</v>
          </cell>
          <cell r="CM72">
            <v>0</v>
          </cell>
          <cell r="CN72">
            <v>0</v>
          </cell>
          <cell r="CO72">
            <v>0</v>
          </cell>
          <cell r="CP72">
            <v>0</v>
          </cell>
          <cell r="CQ72">
            <v>0</v>
          </cell>
          <cell r="CR72">
            <v>0</v>
          </cell>
          <cell r="CS72">
            <v>0</v>
          </cell>
          <cell r="CT72">
            <v>0</v>
          </cell>
          <cell r="CU72">
            <v>0</v>
          </cell>
          <cell r="CV72">
            <v>0</v>
          </cell>
          <cell r="CW72">
            <v>0</v>
          </cell>
          <cell r="CX72">
            <v>0</v>
          </cell>
          <cell r="CY72">
            <v>0</v>
          </cell>
          <cell r="CZ72">
            <v>0</v>
          </cell>
          <cell r="DA72">
            <v>0</v>
          </cell>
          <cell r="DB72">
            <v>0</v>
          </cell>
          <cell r="DC72">
            <v>0</v>
          </cell>
          <cell r="DD72">
            <v>0</v>
          </cell>
          <cell r="DE72">
            <v>0</v>
          </cell>
          <cell r="DF72">
            <v>0</v>
          </cell>
          <cell r="DG72">
            <v>0</v>
          </cell>
          <cell r="DH72">
            <v>0</v>
          </cell>
          <cell r="DI72">
            <v>0</v>
          </cell>
          <cell r="DJ72">
            <v>0</v>
          </cell>
          <cell r="DK72">
            <v>0</v>
          </cell>
          <cell r="DL72">
            <v>0</v>
          </cell>
          <cell r="DM72">
            <v>0</v>
          </cell>
          <cell r="DN72">
            <v>0</v>
          </cell>
          <cell r="DO72">
            <v>0</v>
          </cell>
          <cell r="DP72">
            <v>0</v>
          </cell>
          <cell r="DQ72">
            <v>0</v>
          </cell>
          <cell r="DR72">
            <v>0</v>
          </cell>
          <cell r="DS72">
            <v>0</v>
          </cell>
          <cell r="DT72">
            <v>0</v>
          </cell>
          <cell r="DU72">
            <v>0</v>
          </cell>
          <cell r="DV72">
            <v>0</v>
          </cell>
          <cell r="DW72">
            <v>0</v>
          </cell>
          <cell r="DX72">
            <v>0</v>
          </cell>
          <cell r="DY72">
            <v>0</v>
          </cell>
          <cell r="DZ72">
            <v>0</v>
          </cell>
          <cell r="EA72">
            <v>0</v>
          </cell>
          <cell r="EB72">
            <v>0</v>
          </cell>
          <cell r="EC72">
            <v>0</v>
          </cell>
          <cell r="ED72">
            <v>0</v>
          </cell>
          <cell r="EE72">
            <v>0</v>
          </cell>
          <cell r="EF72">
            <v>0</v>
          </cell>
          <cell r="EG72">
            <v>0</v>
          </cell>
          <cell r="EH72">
            <v>0</v>
          </cell>
          <cell r="EI72">
            <v>0</v>
          </cell>
          <cell r="EJ72">
            <v>0</v>
          </cell>
          <cell r="EK72">
            <v>0</v>
          </cell>
          <cell r="EL72">
            <v>0</v>
          </cell>
          <cell r="EM72">
            <v>0</v>
          </cell>
          <cell r="EN72">
            <v>0</v>
          </cell>
          <cell r="EO72">
            <v>0</v>
          </cell>
          <cell r="EP72">
            <v>0</v>
          </cell>
          <cell r="EQ72">
            <v>0</v>
          </cell>
          <cell r="ER72">
            <v>0</v>
          </cell>
          <cell r="ES72">
            <v>0</v>
          </cell>
          <cell r="ET72">
            <v>0</v>
          </cell>
          <cell r="EU72">
            <v>0</v>
          </cell>
          <cell r="EV72">
            <v>0</v>
          </cell>
          <cell r="EW72">
            <v>0</v>
          </cell>
          <cell r="EX72">
            <v>0</v>
          </cell>
          <cell r="EY72">
            <v>0</v>
          </cell>
          <cell r="EZ72">
            <v>0</v>
          </cell>
          <cell r="FA72">
            <v>0</v>
          </cell>
          <cell r="FB72">
            <v>0</v>
          </cell>
          <cell r="FC72">
            <v>0</v>
          </cell>
          <cell r="FD72">
            <v>0</v>
          </cell>
          <cell r="FE72">
            <v>0</v>
          </cell>
          <cell r="FF72">
            <v>0</v>
          </cell>
          <cell r="FG72">
            <v>0</v>
          </cell>
          <cell r="FH72">
            <v>0</v>
          </cell>
          <cell r="FI72">
            <v>0</v>
          </cell>
          <cell r="FJ72">
            <v>0</v>
          </cell>
          <cell r="FK72">
            <v>0</v>
          </cell>
          <cell r="FL72">
            <v>0</v>
          </cell>
          <cell r="FM72">
            <v>0</v>
          </cell>
          <cell r="FN72">
            <v>0</v>
          </cell>
          <cell r="FO72">
            <v>0</v>
          </cell>
          <cell r="FP72">
            <v>0</v>
          </cell>
          <cell r="FQ72">
            <v>0</v>
          </cell>
          <cell r="FR72">
            <v>0</v>
          </cell>
          <cell r="FS72">
            <v>0</v>
          </cell>
          <cell r="FT72">
            <v>0</v>
          </cell>
          <cell r="FU72">
            <v>0</v>
          </cell>
          <cell r="FV72">
            <v>0</v>
          </cell>
          <cell r="FW72">
            <v>0</v>
          </cell>
          <cell r="FX72">
            <v>0</v>
          </cell>
          <cell r="FY72">
            <v>0</v>
          </cell>
          <cell r="FZ72">
            <v>0</v>
          </cell>
          <cell r="GA72">
            <v>0</v>
          </cell>
          <cell r="GB72">
            <v>0</v>
          </cell>
          <cell r="GC72">
            <v>0</v>
          </cell>
          <cell r="GD72">
            <v>0</v>
          </cell>
          <cell r="GE72">
            <v>0</v>
          </cell>
          <cell r="GF72">
            <v>0</v>
          </cell>
          <cell r="GG72">
            <v>0</v>
          </cell>
          <cell r="GH72">
            <v>0</v>
          </cell>
          <cell r="GI72">
            <v>0</v>
          </cell>
          <cell r="GJ72">
            <v>0</v>
          </cell>
          <cell r="GK72">
            <v>0</v>
          </cell>
          <cell r="GL72">
            <v>0</v>
          </cell>
          <cell r="GM72">
            <v>0</v>
          </cell>
          <cell r="GN72">
            <v>0</v>
          </cell>
          <cell r="GO72">
            <v>0</v>
          </cell>
          <cell r="GP72">
            <v>0</v>
          </cell>
          <cell r="GQ72">
            <v>0</v>
          </cell>
          <cell r="GR72">
            <v>0</v>
          </cell>
          <cell r="GS72">
            <v>0</v>
          </cell>
          <cell r="GT72">
            <v>0</v>
          </cell>
          <cell r="GU72">
            <v>0</v>
          </cell>
          <cell r="GV72">
            <v>0</v>
          </cell>
          <cell r="GW72">
            <v>0</v>
          </cell>
          <cell r="GX72">
            <v>0</v>
          </cell>
          <cell r="GY72">
            <v>0</v>
          </cell>
          <cell r="GZ72">
            <v>0</v>
          </cell>
          <cell r="HA72">
            <v>0</v>
          </cell>
          <cell r="HB72">
            <v>0</v>
          </cell>
          <cell r="HC72">
            <v>0</v>
          </cell>
          <cell r="HD72">
            <v>0</v>
          </cell>
          <cell r="HE72">
            <v>0</v>
          </cell>
          <cell r="HF72">
            <v>0</v>
          </cell>
          <cell r="HG72">
            <v>0</v>
          </cell>
          <cell r="HH72">
            <v>0</v>
          </cell>
          <cell r="HI72">
            <v>0</v>
          </cell>
          <cell r="HJ72">
            <v>0</v>
          </cell>
          <cell r="HK72">
            <v>0</v>
          </cell>
          <cell r="HL72">
            <v>0</v>
          </cell>
          <cell r="HM72">
            <v>0</v>
          </cell>
          <cell r="HN72">
            <v>0</v>
          </cell>
          <cell r="HO72">
            <v>0</v>
          </cell>
          <cell r="HP72">
            <v>0</v>
          </cell>
          <cell r="HQ72">
            <v>0</v>
          </cell>
          <cell r="HR72">
            <v>0</v>
          </cell>
          <cell r="HS72">
            <v>0</v>
          </cell>
          <cell r="HT72">
            <v>0</v>
          </cell>
          <cell r="HU72">
            <v>0</v>
          </cell>
          <cell r="HV72">
            <v>0</v>
          </cell>
          <cell r="HW72">
            <v>0</v>
          </cell>
          <cell r="HX72">
            <v>0</v>
          </cell>
          <cell r="HY72">
            <v>0</v>
          </cell>
          <cell r="HZ72">
            <v>0</v>
          </cell>
          <cell r="IA72">
            <v>0</v>
          </cell>
          <cell r="IB72">
            <v>0</v>
          </cell>
          <cell r="IC72">
            <v>0</v>
          </cell>
          <cell r="ID72">
            <v>0</v>
          </cell>
          <cell r="IE72">
            <v>0</v>
          </cell>
          <cell r="IF72">
            <v>0</v>
          </cell>
          <cell r="IG72">
            <v>0</v>
          </cell>
          <cell r="IH72">
            <v>0</v>
          </cell>
          <cell r="II72">
            <v>0</v>
          </cell>
          <cell r="IJ72">
            <v>0</v>
          </cell>
          <cell r="IK72">
            <v>0</v>
          </cell>
          <cell r="IL72">
            <v>0</v>
          </cell>
          <cell r="IM72">
            <v>0</v>
          </cell>
          <cell r="IN72">
            <v>0</v>
          </cell>
          <cell r="IO72">
            <v>0</v>
          </cell>
          <cell r="IP72">
            <v>0</v>
          </cell>
          <cell r="IQ72">
            <v>0</v>
          </cell>
        </row>
        <row r="73">
          <cell r="B73">
            <v>0</v>
          </cell>
          <cell r="C73">
            <v>0</v>
          </cell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0</v>
          </cell>
          <cell r="AB73">
            <v>0</v>
          </cell>
          <cell r="AC73">
            <v>0</v>
          </cell>
          <cell r="AD73">
            <v>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I73">
            <v>0</v>
          </cell>
          <cell r="AJ73">
            <v>0</v>
          </cell>
          <cell r="AK73">
            <v>0</v>
          </cell>
          <cell r="AL73">
            <v>0</v>
          </cell>
          <cell r="AM73">
            <v>0</v>
          </cell>
          <cell r="AN73">
            <v>0</v>
          </cell>
          <cell r="AO73">
            <v>0</v>
          </cell>
          <cell r="AP73">
            <v>0</v>
          </cell>
          <cell r="AQ73">
            <v>0</v>
          </cell>
          <cell r="AR73">
            <v>0</v>
          </cell>
          <cell r="AS73">
            <v>0</v>
          </cell>
          <cell r="AT73">
            <v>0</v>
          </cell>
          <cell r="AU73">
            <v>0</v>
          </cell>
          <cell r="AV73">
            <v>0</v>
          </cell>
          <cell r="AW73">
            <v>0</v>
          </cell>
          <cell r="AX73">
            <v>0</v>
          </cell>
          <cell r="AY73">
            <v>0</v>
          </cell>
          <cell r="AZ73">
            <v>0</v>
          </cell>
          <cell r="BA73">
            <v>0</v>
          </cell>
          <cell r="BB73">
            <v>0</v>
          </cell>
          <cell r="BC73">
            <v>0</v>
          </cell>
          <cell r="BD73">
            <v>0</v>
          </cell>
          <cell r="BE73">
            <v>0</v>
          </cell>
          <cell r="BF73">
            <v>0</v>
          </cell>
          <cell r="BG73">
            <v>0</v>
          </cell>
          <cell r="BH73">
            <v>0</v>
          </cell>
          <cell r="BI73">
            <v>0</v>
          </cell>
          <cell r="BJ73">
            <v>0</v>
          </cell>
          <cell r="BK73">
            <v>0</v>
          </cell>
          <cell r="BL73">
            <v>0</v>
          </cell>
          <cell r="BM73">
            <v>0</v>
          </cell>
          <cell r="BN73">
            <v>0</v>
          </cell>
          <cell r="BO73">
            <v>0</v>
          </cell>
          <cell r="BP73">
            <v>0</v>
          </cell>
          <cell r="BQ73">
            <v>0</v>
          </cell>
          <cell r="BR73">
            <v>0</v>
          </cell>
          <cell r="BS73">
            <v>0</v>
          </cell>
          <cell r="BT73">
            <v>0</v>
          </cell>
          <cell r="BU73">
            <v>0</v>
          </cell>
          <cell r="BV73">
            <v>0</v>
          </cell>
          <cell r="BW73">
            <v>0</v>
          </cell>
          <cell r="BX73">
            <v>0</v>
          </cell>
          <cell r="BY73">
            <v>0</v>
          </cell>
          <cell r="BZ73">
            <v>0</v>
          </cell>
          <cell r="CA73">
            <v>0</v>
          </cell>
          <cell r="CB73">
            <v>0</v>
          </cell>
          <cell r="CC73">
            <v>0</v>
          </cell>
          <cell r="CD73">
            <v>0</v>
          </cell>
          <cell r="CE73">
            <v>0</v>
          </cell>
          <cell r="CF73">
            <v>0</v>
          </cell>
          <cell r="CG73">
            <v>0</v>
          </cell>
          <cell r="CH73">
            <v>0</v>
          </cell>
          <cell r="CI73">
            <v>0</v>
          </cell>
          <cell r="CJ73">
            <v>0</v>
          </cell>
          <cell r="CK73">
            <v>0</v>
          </cell>
          <cell r="CL73">
            <v>0</v>
          </cell>
          <cell r="CM73">
            <v>0</v>
          </cell>
          <cell r="CN73">
            <v>0</v>
          </cell>
          <cell r="CO73">
            <v>0</v>
          </cell>
          <cell r="CP73">
            <v>0</v>
          </cell>
          <cell r="CQ73">
            <v>0</v>
          </cell>
          <cell r="CR73">
            <v>0</v>
          </cell>
          <cell r="CS73">
            <v>0</v>
          </cell>
          <cell r="CT73">
            <v>0</v>
          </cell>
          <cell r="CU73">
            <v>0</v>
          </cell>
          <cell r="CV73">
            <v>0</v>
          </cell>
          <cell r="CW73">
            <v>0</v>
          </cell>
          <cell r="CX73">
            <v>0</v>
          </cell>
          <cell r="CY73">
            <v>0</v>
          </cell>
          <cell r="CZ73">
            <v>0</v>
          </cell>
          <cell r="DA73">
            <v>0</v>
          </cell>
          <cell r="DB73">
            <v>0</v>
          </cell>
          <cell r="DC73">
            <v>0</v>
          </cell>
          <cell r="DD73">
            <v>0</v>
          </cell>
          <cell r="DE73">
            <v>0</v>
          </cell>
          <cell r="DF73">
            <v>0</v>
          </cell>
          <cell r="DG73">
            <v>0</v>
          </cell>
          <cell r="DH73">
            <v>0</v>
          </cell>
          <cell r="DI73">
            <v>0</v>
          </cell>
          <cell r="DJ73">
            <v>0</v>
          </cell>
          <cell r="DK73">
            <v>0</v>
          </cell>
          <cell r="DL73">
            <v>0</v>
          </cell>
          <cell r="DM73">
            <v>0</v>
          </cell>
          <cell r="DN73">
            <v>0</v>
          </cell>
          <cell r="DO73">
            <v>0</v>
          </cell>
          <cell r="DP73">
            <v>0</v>
          </cell>
          <cell r="DQ73">
            <v>0</v>
          </cell>
          <cell r="DR73">
            <v>0</v>
          </cell>
          <cell r="DS73">
            <v>0</v>
          </cell>
          <cell r="DT73">
            <v>0</v>
          </cell>
          <cell r="DU73">
            <v>0</v>
          </cell>
          <cell r="DV73">
            <v>0</v>
          </cell>
          <cell r="DW73">
            <v>0</v>
          </cell>
          <cell r="DX73">
            <v>0</v>
          </cell>
          <cell r="DY73">
            <v>0</v>
          </cell>
          <cell r="DZ73">
            <v>0</v>
          </cell>
          <cell r="EA73">
            <v>0</v>
          </cell>
          <cell r="EB73">
            <v>0</v>
          </cell>
          <cell r="EC73">
            <v>0</v>
          </cell>
          <cell r="ED73">
            <v>0</v>
          </cell>
          <cell r="EE73">
            <v>0</v>
          </cell>
          <cell r="EF73">
            <v>0</v>
          </cell>
          <cell r="EG73">
            <v>0</v>
          </cell>
          <cell r="EH73">
            <v>0</v>
          </cell>
          <cell r="EI73">
            <v>0</v>
          </cell>
          <cell r="EJ73">
            <v>0</v>
          </cell>
          <cell r="EK73">
            <v>0</v>
          </cell>
          <cell r="EL73">
            <v>0</v>
          </cell>
          <cell r="EM73">
            <v>0</v>
          </cell>
          <cell r="EN73">
            <v>0</v>
          </cell>
          <cell r="EO73">
            <v>0</v>
          </cell>
          <cell r="EP73">
            <v>0</v>
          </cell>
          <cell r="EQ73">
            <v>0</v>
          </cell>
          <cell r="ER73">
            <v>0</v>
          </cell>
          <cell r="ES73">
            <v>0</v>
          </cell>
          <cell r="ET73">
            <v>0</v>
          </cell>
          <cell r="EU73">
            <v>0</v>
          </cell>
          <cell r="EV73">
            <v>0</v>
          </cell>
          <cell r="EW73">
            <v>0</v>
          </cell>
          <cell r="EX73">
            <v>0</v>
          </cell>
          <cell r="EY73">
            <v>0</v>
          </cell>
          <cell r="EZ73">
            <v>0</v>
          </cell>
          <cell r="FA73">
            <v>0</v>
          </cell>
          <cell r="FB73">
            <v>0</v>
          </cell>
          <cell r="FC73">
            <v>0</v>
          </cell>
          <cell r="FD73">
            <v>0</v>
          </cell>
          <cell r="FE73">
            <v>0</v>
          </cell>
          <cell r="FF73">
            <v>0</v>
          </cell>
          <cell r="FG73">
            <v>0</v>
          </cell>
          <cell r="FH73">
            <v>0</v>
          </cell>
          <cell r="FI73">
            <v>0</v>
          </cell>
          <cell r="FJ73">
            <v>0</v>
          </cell>
          <cell r="FK73">
            <v>0</v>
          </cell>
          <cell r="FL73">
            <v>0</v>
          </cell>
          <cell r="FM73">
            <v>0</v>
          </cell>
          <cell r="FN73">
            <v>0</v>
          </cell>
          <cell r="FO73">
            <v>0</v>
          </cell>
          <cell r="FP73">
            <v>0</v>
          </cell>
          <cell r="FQ73">
            <v>0</v>
          </cell>
          <cell r="FR73">
            <v>0</v>
          </cell>
          <cell r="FS73">
            <v>0</v>
          </cell>
          <cell r="FT73">
            <v>0</v>
          </cell>
          <cell r="FU73">
            <v>0</v>
          </cell>
          <cell r="FV73">
            <v>0</v>
          </cell>
          <cell r="FW73">
            <v>0</v>
          </cell>
          <cell r="FX73">
            <v>0</v>
          </cell>
          <cell r="FY73">
            <v>0</v>
          </cell>
          <cell r="FZ73">
            <v>0</v>
          </cell>
          <cell r="GA73">
            <v>0</v>
          </cell>
          <cell r="GB73">
            <v>0</v>
          </cell>
          <cell r="GC73">
            <v>0</v>
          </cell>
          <cell r="GD73">
            <v>0</v>
          </cell>
          <cell r="GE73">
            <v>0</v>
          </cell>
          <cell r="GF73">
            <v>0</v>
          </cell>
          <cell r="GG73">
            <v>0</v>
          </cell>
          <cell r="GH73">
            <v>0</v>
          </cell>
          <cell r="GI73">
            <v>0</v>
          </cell>
          <cell r="GJ73">
            <v>0</v>
          </cell>
          <cell r="GK73">
            <v>0</v>
          </cell>
          <cell r="GL73">
            <v>0</v>
          </cell>
          <cell r="GM73">
            <v>0</v>
          </cell>
          <cell r="GN73">
            <v>0</v>
          </cell>
          <cell r="GO73">
            <v>0</v>
          </cell>
          <cell r="GP73">
            <v>0</v>
          </cell>
          <cell r="GQ73">
            <v>0</v>
          </cell>
          <cell r="GR73">
            <v>0</v>
          </cell>
          <cell r="GS73">
            <v>0</v>
          </cell>
          <cell r="GT73">
            <v>0</v>
          </cell>
          <cell r="GU73">
            <v>0</v>
          </cell>
          <cell r="GV73">
            <v>0</v>
          </cell>
          <cell r="GW73">
            <v>0</v>
          </cell>
          <cell r="GX73">
            <v>0</v>
          </cell>
          <cell r="GY73">
            <v>0</v>
          </cell>
          <cell r="GZ73">
            <v>0</v>
          </cell>
          <cell r="HA73">
            <v>0</v>
          </cell>
          <cell r="HB73">
            <v>0</v>
          </cell>
          <cell r="HC73">
            <v>0</v>
          </cell>
          <cell r="HD73">
            <v>0</v>
          </cell>
          <cell r="HE73">
            <v>0</v>
          </cell>
          <cell r="HF73">
            <v>0</v>
          </cell>
          <cell r="HG73">
            <v>0</v>
          </cell>
          <cell r="HH73">
            <v>0</v>
          </cell>
          <cell r="HI73">
            <v>0</v>
          </cell>
          <cell r="HJ73">
            <v>0</v>
          </cell>
          <cell r="HK73">
            <v>0</v>
          </cell>
          <cell r="HL73">
            <v>0</v>
          </cell>
          <cell r="HM73">
            <v>0</v>
          </cell>
          <cell r="HN73">
            <v>0</v>
          </cell>
          <cell r="HO73">
            <v>0</v>
          </cell>
          <cell r="HP73">
            <v>0</v>
          </cell>
          <cell r="HQ73">
            <v>0</v>
          </cell>
          <cell r="HR73">
            <v>0</v>
          </cell>
          <cell r="HS73">
            <v>0</v>
          </cell>
          <cell r="HT73">
            <v>0</v>
          </cell>
          <cell r="HU73">
            <v>0</v>
          </cell>
          <cell r="HV73">
            <v>0</v>
          </cell>
          <cell r="HW73">
            <v>0</v>
          </cell>
          <cell r="HX73">
            <v>0</v>
          </cell>
          <cell r="HY73">
            <v>0</v>
          </cell>
          <cell r="HZ73">
            <v>0</v>
          </cell>
          <cell r="IA73">
            <v>0</v>
          </cell>
          <cell r="IB73">
            <v>0</v>
          </cell>
          <cell r="IC73">
            <v>0</v>
          </cell>
          <cell r="ID73">
            <v>0</v>
          </cell>
          <cell r="IE73">
            <v>0</v>
          </cell>
          <cell r="IF73">
            <v>0</v>
          </cell>
          <cell r="IG73">
            <v>0</v>
          </cell>
          <cell r="IH73">
            <v>0</v>
          </cell>
          <cell r="II73">
            <v>0</v>
          </cell>
          <cell r="IJ73">
            <v>0</v>
          </cell>
          <cell r="IK73">
            <v>0</v>
          </cell>
          <cell r="IL73">
            <v>0</v>
          </cell>
          <cell r="IM73">
            <v>0</v>
          </cell>
          <cell r="IN73">
            <v>0</v>
          </cell>
          <cell r="IO73">
            <v>0</v>
          </cell>
          <cell r="IP73">
            <v>0</v>
          </cell>
          <cell r="IQ73">
            <v>0</v>
          </cell>
        </row>
        <row r="74"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0</v>
          </cell>
          <cell r="AB74">
            <v>0</v>
          </cell>
          <cell r="AC74">
            <v>0</v>
          </cell>
          <cell r="AD74">
            <v>0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I74">
            <v>0</v>
          </cell>
          <cell r="AJ74">
            <v>0</v>
          </cell>
          <cell r="AK74">
            <v>0</v>
          </cell>
          <cell r="AL74">
            <v>0</v>
          </cell>
          <cell r="AM74">
            <v>0</v>
          </cell>
          <cell r="AN74">
            <v>0</v>
          </cell>
          <cell r="AO74">
            <v>0</v>
          </cell>
          <cell r="AP74">
            <v>0</v>
          </cell>
          <cell r="AQ74">
            <v>0</v>
          </cell>
          <cell r="AR74">
            <v>0</v>
          </cell>
          <cell r="AS74">
            <v>0</v>
          </cell>
          <cell r="AT74">
            <v>0</v>
          </cell>
          <cell r="AU74">
            <v>0</v>
          </cell>
          <cell r="AV74">
            <v>0</v>
          </cell>
          <cell r="AW74">
            <v>0</v>
          </cell>
          <cell r="AX74">
            <v>0</v>
          </cell>
          <cell r="AY74">
            <v>0</v>
          </cell>
          <cell r="AZ74">
            <v>0</v>
          </cell>
          <cell r="BA74">
            <v>0</v>
          </cell>
          <cell r="BB74">
            <v>0</v>
          </cell>
          <cell r="BC74">
            <v>0</v>
          </cell>
          <cell r="BD74">
            <v>0</v>
          </cell>
          <cell r="BE74">
            <v>0</v>
          </cell>
          <cell r="BF74">
            <v>0</v>
          </cell>
          <cell r="BG74">
            <v>0</v>
          </cell>
          <cell r="BH74">
            <v>0</v>
          </cell>
          <cell r="BI74">
            <v>0</v>
          </cell>
          <cell r="BJ74">
            <v>0</v>
          </cell>
          <cell r="BK74">
            <v>0</v>
          </cell>
          <cell r="BL74">
            <v>0</v>
          </cell>
          <cell r="BM74">
            <v>0</v>
          </cell>
          <cell r="BN74">
            <v>0</v>
          </cell>
          <cell r="BO74">
            <v>0</v>
          </cell>
          <cell r="BP74">
            <v>0</v>
          </cell>
          <cell r="BQ74">
            <v>0</v>
          </cell>
          <cell r="BR74">
            <v>0</v>
          </cell>
          <cell r="BS74">
            <v>0</v>
          </cell>
          <cell r="BT74">
            <v>0</v>
          </cell>
          <cell r="BU74">
            <v>0</v>
          </cell>
          <cell r="BV74">
            <v>0</v>
          </cell>
          <cell r="BW74">
            <v>0</v>
          </cell>
          <cell r="BX74">
            <v>0</v>
          </cell>
          <cell r="BY74">
            <v>0</v>
          </cell>
          <cell r="BZ74">
            <v>0</v>
          </cell>
          <cell r="CA74">
            <v>0</v>
          </cell>
          <cell r="CB74">
            <v>0</v>
          </cell>
          <cell r="CC74">
            <v>0</v>
          </cell>
          <cell r="CD74">
            <v>0</v>
          </cell>
          <cell r="CE74">
            <v>0</v>
          </cell>
          <cell r="CF74">
            <v>0</v>
          </cell>
          <cell r="CG74">
            <v>0</v>
          </cell>
          <cell r="CH74">
            <v>0</v>
          </cell>
          <cell r="CI74">
            <v>0</v>
          </cell>
          <cell r="CJ74">
            <v>0</v>
          </cell>
          <cell r="CK74">
            <v>0</v>
          </cell>
          <cell r="CL74">
            <v>0</v>
          </cell>
          <cell r="CM74">
            <v>0</v>
          </cell>
          <cell r="CN74">
            <v>0</v>
          </cell>
          <cell r="CO74">
            <v>0</v>
          </cell>
          <cell r="CP74">
            <v>0</v>
          </cell>
          <cell r="CQ74">
            <v>0</v>
          </cell>
          <cell r="CR74">
            <v>0</v>
          </cell>
          <cell r="CS74">
            <v>0</v>
          </cell>
          <cell r="CT74">
            <v>0</v>
          </cell>
          <cell r="CU74">
            <v>0</v>
          </cell>
          <cell r="CV74">
            <v>0</v>
          </cell>
          <cell r="CW74">
            <v>0</v>
          </cell>
          <cell r="CX74">
            <v>0</v>
          </cell>
          <cell r="CY74">
            <v>0</v>
          </cell>
          <cell r="CZ74">
            <v>0</v>
          </cell>
          <cell r="DA74">
            <v>0</v>
          </cell>
          <cell r="DB74">
            <v>0</v>
          </cell>
          <cell r="DC74">
            <v>0</v>
          </cell>
          <cell r="DD74">
            <v>0</v>
          </cell>
          <cell r="DE74">
            <v>0</v>
          </cell>
          <cell r="DF74">
            <v>0</v>
          </cell>
          <cell r="DG74">
            <v>0</v>
          </cell>
          <cell r="DH74">
            <v>0</v>
          </cell>
          <cell r="DI74">
            <v>0</v>
          </cell>
          <cell r="DJ74">
            <v>0</v>
          </cell>
          <cell r="DK74">
            <v>0</v>
          </cell>
          <cell r="DL74">
            <v>0</v>
          </cell>
          <cell r="DM74">
            <v>0</v>
          </cell>
          <cell r="DN74">
            <v>0</v>
          </cell>
          <cell r="DO74">
            <v>0</v>
          </cell>
          <cell r="DP74">
            <v>0</v>
          </cell>
          <cell r="DQ74">
            <v>0</v>
          </cell>
          <cell r="DR74">
            <v>0</v>
          </cell>
          <cell r="DS74">
            <v>0</v>
          </cell>
          <cell r="DT74">
            <v>0</v>
          </cell>
          <cell r="DU74">
            <v>0</v>
          </cell>
          <cell r="DV74">
            <v>0</v>
          </cell>
          <cell r="DW74">
            <v>0</v>
          </cell>
          <cell r="DX74">
            <v>0</v>
          </cell>
          <cell r="DY74">
            <v>0</v>
          </cell>
          <cell r="DZ74">
            <v>0</v>
          </cell>
          <cell r="EA74">
            <v>0</v>
          </cell>
          <cell r="EB74">
            <v>0</v>
          </cell>
          <cell r="EC74">
            <v>0</v>
          </cell>
          <cell r="ED74">
            <v>0</v>
          </cell>
          <cell r="EE74">
            <v>0</v>
          </cell>
          <cell r="EF74">
            <v>0</v>
          </cell>
          <cell r="EG74">
            <v>0</v>
          </cell>
          <cell r="EH74">
            <v>0</v>
          </cell>
          <cell r="EI74">
            <v>0</v>
          </cell>
          <cell r="EJ74">
            <v>0</v>
          </cell>
          <cell r="EK74">
            <v>0</v>
          </cell>
          <cell r="EL74">
            <v>0</v>
          </cell>
          <cell r="EM74">
            <v>0</v>
          </cell>
          <cell r="EN74">
            <v>0</v>
          </cell>
          <cell r="EO74">
            <v>0</v>
          </cell>
          <cell r="EP74">
            <v>0</v>
          </cell>
          <cell r="EQ74">
            <v>0</v>
          </cell>
          <cell r="ER74">
            <v>0</v>
          </cell>
          <cell r="ES74">
            <v>0</v>
          </cell>
          <cell r="ET74">
            <v>0</v>
          </cell>
          <cell r="EU74">
            <v>0</v>
          </cell>
          <cell r="EV74">
            <v>0</v>
          </cell>
          <cell r="EW74">
            <v>0</v>
          </cell>
          <cell r="EX74">
            <v>0</v>
          </cell>
          <cell r="EY74">
            <v>0</v>
          </cell>
          <cell r="EZ74">
            <v>0</v>
          </cell>
          <cell r="FA74">
            <v>0</v>
          </cell>
          <cell r="FB74">
            <v>0</v>
          </cell>
          <cell r="FC74">
            <v>0</v>
          </cell>
          <cell r="FD74">
            <v>0</v>
          </cell>
          <cell r="FE74">
            <v>0</v>
          </cell>
          <cell r="FF74">
            <v>0</v>
          </cell>
          <cell r="FG74">
            <v>0</v>
          </cell>
          <cell r="FH74">
            <v>0</v>
          </cell>
          <cell r="FI74">
            <v>0</v>
          </cell>
          <cell r="FJ74">
            <v>0</v>
          </cell>
          <cell r="FK74">
            <v>0</v>
          </cell>
          <cell r="FL74">
            <v>0</v>
          </cell>
          <cell r="FM74">
            <v>0</v>
          </cell>
          <cell r="FN74">
            <v>0</v>
          </cell>
          <cell r="FO74">
            <v>0</v>
          </cell>
          <cell r="FP74">
            <v>0</v>
          </cell>
          <cell r="FQ74">
            <v>0</v>
          </cell>
          <cell r="FR74">
            <v>0</v>
          </cell>
          <cell r="FS74">
            <v>0</v>
          </cell>
          <cell r="FT74">
            <v>0</v>
          </cell>
          <cell r="FU74">
            <v>0</v>
          </cell>
          <cell r="FV74">
            <v>0</v>
          </cell>
          <cell r="FW74">
            <v>0</v>
          </cell>
          <cell r="FX74">
            <v>0</v>
          </cell>
          <cell r="FY74">
            <v>0</v>
          </cell>
          <cell r="FZ74">
            <v>0</v>
          </cell>
          <cell r="GA74">
            <v>0</v>
          </cell>
          <cell r="GB74">
            <v>0</v>
          </cell>
          <cell r="GC74">
            <v>0</v>
          </cell>
          <cell r="GD74">
            <v>0</v>
          </cell>
          <cell r="GE74">
            <v>0</v>
          </cell>
          <cell r="GF74">
            <v>0</v>
          </cell>
          <cell r="GG74">
            <v>0</v>
          </cell>
          <cell r="GH74">
            <v>0</v>
          </cell>
          <cell r="GI74">
            <v>0</v>
          </cell>
          <cell r="GJ74">
            <v>0</v>
          </cell>
          <cell r="GK74">
            <v>0</v>
          </cell>
          <cell r="GL74">
            <v>0</v>
          </cell>
          <cell r="GM74">
            <v>0</v>
          </cell>
          <cell r="GN74">
            <v>0</v>
          </cell>
          <cell r="GO74">
            <v>0</v>
          </cell>
          <cell r="GP74">
            <v>0</v>
          </cell>
          <cell r="GQ74">
            <v>0</v>
          </cell>
          <cell r="GR74">
            <v>0</v>
          </cell>
          <cell r="GS74">
            <v>0</v>
          </cell>
          <cell r="GT74">
            <v>0</v>
          </cell>
          <cell r="GU74">
            <v>0</v>
          </cell>
          <cell r="GV74">
            <v>0</v>
          </cell>
          <cell r="GW74">
            <v>0</v>
          </cell>
          <cell r="GX74">
            <v>0</v>
          </cell>
          <cell r="GY74">
            <v>0</v>
          </cell>
          <cell r="GZ74">
            <v>0</v>
          </cell>
          <cell r="HA74">
            <v>0</v>
          </cell>
          <cell r="HB74">
            <v>0</v>
          </cell>
          <cell r="HC74">
            <v>0</v>
          </cell>
          <cell r="HD74">
            <v>0</v>
          </cell>
          <cell r="HE74">
            <v>0</v>
          </cell>
          <cell r="HF74">
            <v>0</v>
          </cell>
          <cell r="HG74">
            <v>0</v>
          </cell>
          <cell r="HH74">
            <v>0</v>
          </cell>
          <cell r="HI74">
            <v>0</v>
          </cell>
          <cell r="HJ74">
            <v>0</v>
          </cell>
          <cell r="HK74">
            <v>0</v>
          </cell>
          <cell r="HL74">
            <v>0</v>
          </cell>
          <cell r="HM74">
            <v>0</v>
          </cell>
          <cell r="HN74">
            <v>0</v>
          </cell>
          <cell r="HO74">
            <v>0</v>
          </cell>
          <cell r="HP74">
            <v>0</v>
          </cell>
          <cell r="HQ74">
            <v>0</v>
          </cell>
          <cell r="HR74">
            <v>0</v>
          </cell>
          <cell r="HS74">
            <v>0</v>
          </cell>
          <cell r="HT74">
            <v>0</v>
          </cell>
          <cell r="HU74">
            <v>0</v>
          </cell>
          <cell r="HV74">
            <v>0</v>
          </cell>
          <cell r="HW74">
            <v>0</v>
          </cell>
          <cell r="HX74">
            <v>0</v>
          </cell>
          <cell r="HY74">
            <v>0</v>
          </cell>
          <cell r="HZ74">
            <v>0</v>
          </cell>
          <cell r="IA74">
            <v>0</v>
          </cell>
          <cell r="IB74">
            <v>0</v>
          </cell>
          <cell r="IC74">
            <v>0</v>
          </cell>
          <cell r="ID74">
            <v>0</v>
          </cell>
          <cell r="IE74">
            <v>0</v>
          </cell>
          <cell r="IF74">
            <v>0</v>
          </cell>
          <cell r="IG74">
            <v>0</v>
          </cell>
          <cell r="IH74">
            <v>0</v>
          </cell>
          <cell r="II74">
            <v>0</v>
          </cell>
          <cell r="IJ74">
            <v>0</v>
          </cell>
          <cell r="IK74">
            <v>0</v>
          </cell>
          <cell r="IL74">
            <v>0</v>
          </cell>
          <cell r="IM74">
            <v>0</v>
          </cell>
          <cell r="IN74">
            <v>0</v>
          </cell>
          <cell r="IO74">
            <v>0</v>
          </cell>
          <cell r="IP74">
            <v>0</v>
          </cell>
          <cell r="IQ74">
            <v>0</v>
          </cell>
        </row>
        <row r="75">
          <cell r="B75">
            <v>0</v>
          </cell>
          <cell r="C75">
            <v>0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0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A75">
            <v>0</v>
          </cell>
          <cell r="AB75">
            <v>0</v>
          </cell>
          <cell r="AC75">
            <v>0</v>
          </cell>
          <cell r="AD75">
            <v>0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I75">
            <v>0</v>
          </cell>
          <cell r="AJ75">
            <v>0</v>
          </cell>
          <cell r="AK75">
            <v>0</v>
          </cell>
          <cell r="AL75">
            <v>0</v>
          </cell>
          <cell r="AM75">
            <v>0</v>
          </cell>
          <cell r="AN75">
            <v>0</v>
          </cell>
          <cell r="AO75">
            <v>0</v>
          </cell>
          <cell r="AP75">
            <v>0</v>
          </cell>
          <cell r="AQ75">
            <v>0</v>
          </cell>
          <cell r="AR75">
            <v>0</v>
          </cell>
          <cell r="AS75">
            <v>0</v>
          </cell>
          <cell r="AT75">
            <v>0</v>
          </cell>
          <cell r="AU75">
            <v>0</v>
          </cell>
          <cell r="AV75">
            <v>0</v>
          </cell>
          <cell r="AW75">
            <v>0</v>
          </cell>
          <cell r="AX75">
            <v>0</v>
          </cell>
          <cell r="AY75">
            <v>0</v>
          </cell>
          <cell r="AZ75">
            <v>0</v>
          </cell>
          <cell r="BA75">
            <v>0</v>
          </cell>
          <cell r="BB75">
            <v>0</v>
          </cell>
          <cell r="BC75">
            <v>0</v>
          </cell>
          <cell r="BD75">
            <v>0</v>
          </cell>
          <cell r="BE75">
            <v>0</v>
          </cell>
          <cell r="BF75">
            <v>0</v>
          </cell>
          <cell r="BG75">
            <v>0</v>
          </cell>
          <cell r="BH75">
            <v>0</v>
          </cell>
          <cell r="BI75">
            <v>0</v>
          </cell>
          <cell r="BJ75">
            <v>0</v>
          </cell>
          <cell r="BK75">
            <v>0</v>
          </cell>
          <cell r="BL75">
            <v>0</v>
          </cell>
          <cell r="BM75">
            <v>0</v>
          </cell>
          <cell r="BN75">
            <v>0</v>
          </cell>
          <cell r="BO75">
            <v>0</v>
          </cell>
          <cell r="BP75">
            <v>0</v>
          </cell>
          <cell r="BQ75">
            <v>0</v>
          </cell>
          <cell r="BR75">
            <v>0</v>
          </cell>
          <cell r="BS75">
            <v>0</v>
          </cell>
          <cell r="BT75">
            <v>0</v>
          </cell>
          <cell r="BU75">
            <v>0</v>
          </cell>
          <cell r="BV75">
            <v>0</v>
          </cell>
          <cell r="BW75">
            <v>0</v>
          </cell>
          <cell r="BX75">
            <v>0</v>
          </cell>
          <cell r="BY75">
            <v>0</v>
          </cell>
          <cell r="BZ75">
            <v>0</v>
          </cell>
          <cell r="CA75">
            <v>0</v>
          </cell>
          <cell r="CB75">
            <v>0</v>
          </cell>
          <cell r="CC75">
            <v>0</v>
          </cell>
          <cell r="CD75">
            <v>0</v>
          </cell>
          <cell r="CE75">
            <v>0</v>
          </cell>
          <cell r="CF75">
            <v>0</v>
          </cell>
          <cell r="CG75">
            <v>0</v>
          </cell>
          <cell r="CH75">
            <v>0</v>
          </cell>
          <cell r="CI75">
            <v>0</v>
          </cell>
          <cell r="CJ75">
            <v>0</v>
          </cell>
          <cell r="CK75">
            <v>0</v>
          </cell>
          <cell r="CL75">
            <v>0</v>
          </cell>
          <cell r="CM75">
            <v>0</v>
          </cell>
          <cell r="CN75">
            <v>0</v>
          </cell>
          <cell r="CO75">
            <v>0</v>
          </cell>
          <cell r="CP75">
            <v>0</v>
          </cell>
          <cell r="CQ75">
            <v>0</v>
          </cell>
          <cell r="CR75">
            <v>0</v>
          </cell>
          <cell r="CS75">
            <v>0</v>
          </cell>
          <cell r="CT75">
            <v>0</v>
          </cell>
          <cell r="CU75">
            <v>0</v>
          </cell>
          <cell r="CV75">
            <v>0</v>
          </cell>
          <cell r="CW75">
            <v>0</v>
          </cell>
          <cell r="CX75">
            <v>0</v>
          </cell>
          <cell r="CY75">
            <v>0</v>
          </cell>
          <cell r="CZ75">
            <v>0</v>
          </cell>
          <cell r="DA75">
            <v>0</v>
          </cell>
          <cell r="DB75">
            <v>0</v>
          </cell>
          <cell r="DC75">
            <v>0</v>
          </cell>
          <cell r="DD75">
            <v>0</v>
          </cell>
          <cell r="DE75">
            <v>0</v>
          </cell>
          <cell r="DF75">
            <v>0</v>
          </cell>
          <cell r="DG75">
            <v>0</v>
          </cell>
          <cell r="DH75">
            <v>0</v>
          </cell>
          <cell r="DI75">
            <v>0</v>
          </cell>
          <cell r="DJ75">
            <v>0</v>
          </cell>
          <cell r="DK75">
            <v>0</v>
          </cell>
          <cell r="DL75">
            <v>0</v>
          </cell>
          <cell r="DM75">
            <v>0</v>
          </cell>
          <cell r="DN75">
            <v>0</v>
          </cell>
          <cell r="DO75">
            <v>0</v>
          </cell>
          <cell r="DP75">
            <v>0</v>
          </cell>
          <cell r="DQ75">
            <v>0</v>
          </cell>
          <cell r="DR75">
            <v>0</v>
          </cell>
          <cell r="DS75">
            <v>0</v>
          </cell>
          <cell r="DT75">
            <v>0</v>
          </cell>
          <cell r="DU75">
            <v>0</v>
          </cell>
          <cell r="DV75">
            <v>0</v>
          </cell>
          <cell r="DW75">
            <v>0</v>
          </cell>
          <cell r="DX75">
            <v>0</v>
          </cell>
          <cell r="DY75">
            <v>0</v>
          </cell>
          <cell r="DZ75">
            <v>0</v>
          </cell>
          <cell r="EA75">
            <v>0</v>
          </cell>
          <cell r="EB75">
            <v>0</v>
          </cell>
          <cell r="EC75">
            <v>0</v>
          </cell>
          <cell r="ED75">
            <v>0</v>
          </cell>
          <cell r="EE75">
            <v>0</v>
          </cell>
          <cell r="EF75">
            <v>0</v>
          </cell>
          <cell r="EG75">
            <v>0</v>
          </cell>
          <cell r="EH75">
            <v>0</v>
          </cell>
          <cell r="EI75">
            <v>0</v>
          </cell>
          <cell r="EJ75">
            <v>0</v>
          </cell>
          <cell r="EK75">
            <v>0</v>
          </cell>
          <cell r="EL75">
            <v>0</v>
          </cell>
          <cell r="EM75">
            <v>0</v>
          </cell>
          <cell r="EN75">
            <v>0</v>
          </cell>
          <cell r="EO75">
            <v>0</v>
          </cell>
          <cell r="EP75">
            <v>0</v>
          </cell>
          <cell r="EQ75">
            <v>0</v>
          </cell>
          <cell r="ER75">
            <v>0</v>
          </cell>
          <cell r="ES75">
            <v>0</v>
          </cell>
          <cell r="ET75">
            <v>0</v>
          </cell>
          <cell r="EU75">
            <v>0</v>
          </cell>
          <cell r="EV75">
            <v>0</v>
          </cell>
          <cell r="EW75">
            <v>0</v>
          </cell>
          <cell r="EX75">
            <v>0</v>
          </cell>
          <cell r="EY75">
            <v>0</v>
          </cell>
          <cell r="EZ75">
            <v>0</v>
          </cell>
          <cell r="FA75">
            <v>0</v>
          </cell>
          <cell r="FB75">
            <v>0</v>
          </cell>
          <cell r="FC75">
            <v>0</v>
          </cell>
          <cell r="FD75">
            <v>0</v>
          </cell>
          <cell r="FE75">
            <v>0</v>
          </cell>
          <cell r="FF75">
            <v>0</v>
          </cell>
          <cell r="FG75">
            <v>0</v>
          </cell>
          <cell r="FH75">
            <v>0</v>
          </cell>
          <cell r="FI75">
            <v>0</v>
          </cell>
          <cell r="FJ75">
            <v>0</v>
          </cell>
          <cell r="FK75">
            <v>0</v>
          </cell>
          <cell r="FL75">
            <v>0</v>
          </cell>
          <cell r="FM75">
            <v>0</v>
          </cell>
          <cell r="FN75">
            <v>0</v>
          </cell>
          <cell r="FO75">
            <v>0</v>
          </cell>
          <cell r="FP75">
            <v>0</v>
          </cell>
          <cell r="FQ75">
            <v>0</v>
          </cell>
          <cell r="FR75">
            <v>0</v>
          </cell>
          <cell r="FS75">
            <v>0</v>
          </cell>
          <cell r="FT75">
            <v>0</v>
          </cell>
          <cell r="FU75">
            <v>0</v>
          </cell>
          <cell r="FV75">
            <v>0</v>
          </cell>
          <cell r="FW75">
            <v>0</v>
          </cell>
          <cell r="FX75">
            <v>0</v>
          </cell>
          <cell r="FY75">
            <v>0</v>
          </cell>
          <cell r="FZ75">
            <v>0</v>
          </cell>
          <cell r="GA75">
            <v>0</v>
          </cell>
          <cell r="GB75">
            <v>0</v>
          </cell>
          <cell r="GC75">
            <v>0</v>
          </cell>
          <cell r="GD75">
            <v>0</v>
          </cell>
          <cell r="GE75">
            <v>0</v>
          </cell>
          <cell r="GF75">
            <v>0</v>
          </cell>
          <cell r="GG75">
            <v>0</v>
          </cell>
          <cell r="GH75">
            <v>0</v>
          </cell>
          <cell r="GI75">
            <v>0</v>
          </cell>
          <cell r="GJ75">
            <v>0</v>
          </cell>
          <cell r="GK75">
            <v>0</v>
          </cell>
          <cell r="GL75">
            <v>0</v>
          </cell>
          <cell r="GM75">
            <v>0</v>
          </cell>
          <cell r="GN75">
            <v>0</v>
          </cell>
          <cell r="GO75">
            <v>0</v>
          </cell>
          <cell r="GP75">
            <v>0</v>
          </cell>
          <cell r="GQ75">
            <v>0</v>
          </cell>
          <cell r="GR75">
            <v>0</v>
          </cell>
          <cell r="GS75">
            <v>0</v>
          </cell>
          <cell r="GT75">
            <v>0</v>
          </cell>
          <cell r="GU75">
            <v>0</v>
          </cell>
          <cell r="GV75">
            <v>0</v>
          </cell>
          <cell r="GW75">
            <v>0</v>
          </cell>
          <cell r="GX75">
            <v>0</v>
          </cell>
          <cell r="GY75">
            <v>0</v>
          </cell>
          <cell r="GZ75">
            <v>0</v>
          </cell>
          <cell r="HA75">
            <v>0</v>
          </cell>
          <cell r="HB75">
            <v>0</v>
          </cell>
          <cell r="HC75">
            <v>0</v>
          </cell>
          <cell r="HD75">
            <v>0</v>
          </cell>
          <cell r="HE75">
            <v>0</v>
          </cell>
          <cell r="HF75">
            <v>0</v>
          </cell>
          <cell r="HG75">
            <v>0</v>
          </cell>
          <cell r="HH75">
            <v>0</v>
          </cell>
          <cell r="HI75">
            <v>0</v>
          </cell>
          <cell r="HJ75">
            <v>0</v>
          </cell>
          <cell r="HK75">
            <v>0</v>
          </cell>
          <cell r="HL75">
            <v>0</v>
          </cell>
          <cell r="HM75">
            <v>0</v>
          </cell>
          <cell r="HN75">
            <v>0</v>
          </cell>
          <cell r="HO75">
            <v>0</v>
          </cell>
          <cell r="HP75">
            <v>0</v>
          </cell>
          <cell r="HQ75">
            <v>0</v>
          </cell>
          <cell r="HR75">
            <v>0</v>
          </cell>
          <cell r="HS75">
            <v>0</v>
          </cell>
          <cell r="HT75">
            <v>0</v>
          </cell>
          <cell r="HU75">
            <v>0</v>
          </cell>
          <cell r="HV75">
            <v>0</v>
          </cell>
          <cell r="HW75">
            <v>0</v>
          </cell>
          <cell r="HX75">
            <v>0</v>
          </cell>
          <cell r="HY75">
            <v>0</v>
          </cell>
          <cell r="HZ75">
            <v>0</v>
          </cell>
          <cell r="IA75">
            <v>0</v>
          </cell>
          <cell r="IB75">
            <v>0</v>
          </cell>
          <cell r="IC75">
            <v>0</v>
          </cell>
          <cell r="ID75">
            <v>0</v>
          </cell>
          <cell r="IE75">
            <v>0</v>
          </cell>
          <cell r="IF75">
            <v>0</v>
          </cell>
          <cell r="IG75">
            <v>0</v>
          </cell>
          <cell r="IH75">
            <v>0</v>
          </cell>
          <cell r="II75">
            <v>0</v>
          </cell>
          <cell r="IJ75">
            <v>0</v>
          </cell>
          <cell r="IK75">
            <v>0</v>
          </cell>
          <cell r="IL75">
            <v>0</v>
          </cell>
          <cell r="IM75">
            <v>0</v>
          </cell>
          <cell r="IN75">
            <v>0</v>
          </cell>
          <cell r="IO75">
            <v>0</v>
          </cell>
          <cell r="IP75">
            <v>0</v>
          </cell>
          <cell r="IQ75">
            <v>0</v>
          </cell>
        </row>
        <row r="76">
          <cell r="B76">
            <v>0</v>
          </cell>
          <cell r="C76">
            <v>0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W76">
            <v>0</v>
          </cell>
          <cell r="X76">
            <v>0</v>
          </cell>
          <cell r="Y76">
            <v>0</v>
          </cell>
          <cell r="Z76">
            <v>0</v>
          </cell>
          <cell r="AA76">
            <v>0</v>
          </cell>
          <cell r="AB76">
            <v>0</v>
          </cell>
          <cell r="AC76">
            <v>0</v>
          </cell>
          <cell r="AD76">
            <v>0</v>
          </cell>
          <cell r="AE76">
            <v>0</v>
          </cell>
          <cell r="AF76">
            <v>0</v>
          </cell>
          <cell r="AG76">
            <v>0</v>
          </cell>
          <cell r="AH76">
            <v>0</v>
          </cell>
          <cell r="AI76">
            <v>0</v>
          </cell>
          <cell r="AJ76">
            <v>0</v>
          </cell>
          <cell r="AK76">
            <v>0</v>
          </cell>
          <cell r="AL76">
            <v>0</v>
          </cell>
          <cell r="AM76">
            <v>0</v>
          </cell>
          <cell r="AN76">
            <v>0</v>
          </cell>
          <cell r="AO76">
            <v>0</v>
          </cell>
          <cell r="AP76">
            <v>0</v>
          </cell>
          <cell r="AQ76">
            <v>0</v>
          </cell>
          <cell r="AR76">
            <v>0</v>
          </cell>
          <cell r="AS76">
            <v>0</v>
          </cell>
          <cell r="AT76">
            <v>0</v>
          </cell>
          <cell r="AU76">
            <v>0</v>
          </cell>
          <cell r="AV76">
            <v>0</v>
          </cell>
          <cell r="AW76">
            <v>0</v>
          </cell>
          <cell r="AX76">
            <v>0</v>
          </cell>
          <cell r="AY76">
            <v>0</v>
          </cell>
          <cell r="AZ76">
            <v>0</v>
          </cell>
          <cell r="BA76">
            <v>0</v>
          </cell>
          <cell r="BB76">
            <v>0</v>
          </cell>
          <cell r="BC76">
            <v>0</v>
          </cell>
          <cell r="BD76">
            <v>0</v>
          </cell>
          <cell r="BE76">
            <v>0</v>
          </cell>
          <cell r="BF76">
            <v>0</v>
          </cell>
          <cell r="BG76">
            <v>0</v>
          </cell>
          <cell r="BH76">
            <v>0</v>
          </cell>
          <cell r="BI76">
            <v>0</v>
          </cell>
          <cell r="BJ76">
            <v>0</v>
          </cell>
          <cell r="BK76">
            <v>0</v>
          </cell>
          <cell r="BL76">
            <v>0</v>
          </cell>
          <cell r="BM76">
            <v>0</v>
          </cell>
          <cell r="BN76">
            <v>0</v>
          </cell>
          <cell r="BO76">
            <v>0</v>
          </cell>
          <cell r="BP76">
            <v>0</v>
          </cell>
          <cell r="BQ76">
            <v>0</v>
          </cell>
          <cell r="BR76">
            <v>0</v>
          </cell>
          <cell r="BS76">
            <v>0</v>
          </cell>
          <cell r="BT76">
            <v>0</v>
          </cell>
          <cell r="BU76">
            <v>0</v>
          </cell>
          <cell r="BV76">
            <v>0</v>
          </cell>
          <cell r="BW76">
            <v>0</v>
          </cell>
          <cell r="BX76">
            <v>0</v>
          </cell>
          <cell r="BY76">
            <v>0</v>
          </cell>
          <cell r="BZ76">
            <v>0</v>
          </cell>
          <cell r="CA76">
            <v>0</v>
          </cell>
          <cell r="CB76">
            <v>0</v>
          </cell>
          <cell r="CC76">
            <v>0</v>
          </cell>
          <cell r="CD76">
            <v>0</v>
          </cell>
          <cell r="CE76">
            <v>0</v>
          </cell>
          <cell r="CF76">
            <v>0</v>
          </cell>
          <cell r="CG76">
            <v>0</v>
          </cell>
          <cell r="CH76">
            <v>0</v>
          </cell>
          <cell r="CI76">
            <v>0</v>
          </cell>
          <cell r="CJ76">
            <v>0</v>
          </cell>
          <cell r="CK76">
            <v>0</v>
          </cell>
          <cell r="CL76">
            <v>0</v>
          </cell>
          <cell r="CM76">
            <v>0</v>
          </cell>
          <cell r="CN76">
            <v>0</v>
          </cell>
          <cell r="CO76">
            <v>0</v>
          </cell>
          <cell r="CP76">
            <v>0</v>
          </cell>
          <cell r="CQ76">
            <v>0</v>
          </cell>
          <cell r="CR76">
            <v>0</v>
          </cell>
          <cell r="CS76">
            <v>0</v>
          </cell>
          <cell r="CT76">
            <v>0</v>
          </cell>
          <cell r="CU76">
            <v>0</v>
          </cell>
          <cell r="CV76">
            <v>0</v>
          </cell>
          <cell r="CW76">
            <v>0</v>
          </cell>
          <cell r="CX76">
            <v>0</v>
          </cell>
          <cell r="CY76">
            <v>0</v>
          </cell>
          <cell r="CZ76">
            <v>0</v>
          </cell>
          <cell r="DA76">
            <v>0</v>
          </cell>
          <cell r="DB76">
            <v>0</v>
          </cell>
          <cell r="DC76">
            <v>0</v>
          </cell>
          <cell r="DD76">
            <v>0</v>
          </cell>
          <cell r="DE76">
            <v>0</v>
          </cell>
          <cell r="DF76">
            <v>0</v>
          </cell>
          <cell r="DG76">
            <v>0</v>
          </cell>
          <cell r="DH76">
            <v>0</v>
          </cell>
          <cell r="DI76">
            <v>0</v>
          </cell>
          <cell r="DJ76">
            <v>0</v>
          </cell>
          <cell r="DK76">
            <v>0</v>
          </cell>
          <cell r="DL76">
            <v>0</v>
          </cell>
          <cell r="DM76">
            <v>0</v>
          </cell>
          <cell r="DN76">
            <v>0</v>
          </cell>
          <cell r="DO76">
            <v>0</v>
          </cell>
          <cell r="DP76">
            <v>0</v>
          </cell>
          <cell r="DQ76">
            <v>0</v>
          </cell>
          <cell r="DR76">
            <v>0</v>
          </cell>
          <cell r="DS76">
            <v>0</v>
          </cell>
          <cell r="DT76">
            <v>0</v>
          </cell>
          <cell r="DU76">
            <v>0</v>
          </cell>
          <cell r="DV76">
            <v>0</v>
          </cell>
          <cell r="DW76">
            <v>0</v>
          </cell>
          <cell r="DX76">
            <v>0</v>
          </cell>
          <cell r="DY76">
            <v>0</v>
          </cell>
          <cell r="DZ76">
            <v>0</v>
          </cell>
          <cell r="EA76">
            <v>0</v>
          </cell>
          <cell r="EB76">
            <v>0</v>
          </cell>
          <cell r="EC76">
            <v>0</v>
          </cell>
          <cell r="ED76">
            <v>0</v>
          </cell>
          <cell r="EE76">
            <v>0</v>
          </cell>
          <cell r="EF76">
            <v>0</v>
          </cell>
          <cell r="EG76">
            <v>0</v>
          </cell>
          <cell r="EH76">
            <v>0</v>
          </cell>
          <cell r="EI76">
            <v>0</v>
          </cell>
          <cell r="EJ76">
            <v>0</v>
          </cell>
          <cell r="EK76">
            <v>0</v>
          </cell>
          <cell r="EL76">
            <v>0</v>
          </cell>
          <cell r="EM76">
            <v>0</v>
          </cell>
          <cell r="EN76">
            <v>0</v>
          </cell>
          <cell r="EO76">
            <v>0</v>
          </cell>
          <cell r="EP76">
            <v>0</v>
          </cell>
          <cell r="EQ76">
            <v>0</v>
          </cell>
          <cell r="ER76">
            <v>0</v>
          </cell>
          <cell r="ES76">
            <v>0</v>
          </cell>
          <cell r="ET76">
            <v>0</v>
          </cell>
          <cell r="EU76">
            <v>0</v>
          </cell>
          <cell r="EV76">
            <v>0</v>
          </cell>
          <cell r="EW76">
            <v>0</v>
          </cell>
          <cell r="EX76">
            <v>0</v>
          </cell>
          <cell r="EY76">
            <v>0</v>
          </cell>
          <cell r="EZ76">
            <v>0</v>
          </cell>
          <cell r="FA76">
            <v>0</v>
          </cell>
          <cell r="FB76">
            <v>0</v>
          </cell>
          <cell r="FC76">
            <v>0</v>
          </cell>
          <cell r="FD76">
            <v>0</v>
          </cell>
          <cell r="FE76">
            <v>0</v>
          </cell>
          <cell r="FF76">
            <v>0</v>
          </cell>
          <cell r="FG76">
            <v>0</v>
          </cell>
          <cell r="FH76">
            <v>0</v>
          </cell>
          <cell r="FI76">
            <v>0</v>
          </cell>
          <cell r="FJ76">
            <v>0</v>
          </cell>
          <cell r="FK76">
            <v>0</v>
          </cell>
          <cell r="FL76">
            <v>0</v>
          </cell>
          <cell r="FM76">
            <v>0</v>
          </cell>
          <cell r="FN76">
            <v>0</v>
          </cell>
          <cell r="FO76">
            <v>0</v>
          </cell>
          <cell r="FP76">
            <v>0</v>
          </cell>
          <cell r="FQ76">
            <v>0</v>
          </cell>
          <cell r="FR76">
            <v>0</v>
          </cell>
          <cell r="FS76">
            <v>0</v>
          </cell>
          <cell r="FT76">
            <v>0</v>
          </cell>
          <cell r="FU76">
            <v>0</v>
          </cell>
          <cell r="FV76">
            <v>0</v>
          </cell>
          <cell r="FW76">
            <v>0</v>
          </cell>
          <cell r="FX76">
            <v>0</v>
          </cell>
          <cell r="FY76">
            <v>0</v>
          </cell>
          <cell r="FZ76">
            <v>0</v>
          </cell>
          <cell r="GA76">
            <v>0</v>
          </cell>
          <cell r="GB76">
            <v>0</v>
          </cell>
          <cell r="GC76">
            <v>0</v>
          </cell>
          <cell r="GD76">
            <v>0</v>
          </cell>
          <cell r="GE76">
            <v>0</v>
          </cell>
          <cell r="GF76">
            <v>0</v>
          </cell>
          <cell r="GG76">
            <v>0</v>
          </cell>
          <cell r="GH76">
            <v>0</v>
          </cell>
          <cell r="GI76">
            <v>0</v>
          </cell>
          <cell r="GJ76">
            <v>0</v>
          </cell>
          <cell r="GK76">
            <v>0</v>
          </cell>
          <cell r="GL76">
            <v>0</v>
          </cell>
          <cell r="GM76">
            <v>0</v>
          </cell>
          <cell r="GN76">
            <v>0</v>
          </cell>
          <cell r="GO76">
            <v>0</v>
          </cell>
          <cell r="GP76">
            <v>0</v>
          </cell>
          <cell r="GQ76">
            <v>0</v>
          </cell>
          <cell r="GR76">
            <v>0</v>
          </cell>
          <cell r="GS76">
            <v>0</v>
          </cell>
          <cell r="GT76">
            <v>0</v>
          </cell>
          <cell r="GU76">
            <v>0</v>
          </cell>
          <cell r="GV76">
            <v>0</v>
          </cell>
          <cell r="GW76">
            <v>0</v>
          </cell>
          <cell r="GX76">
            <v>0</v>
          </cell>
          <cell r="GY76">
            <v>0</v>
          </cell>
          <cell r="GZ76">
            <v>0</v>
          </cell>
          <cell r="HA76">
            <v>0</v>
          </cell>
          <cell r="HB76">
            <v>0</v>
          </cell>
          <cell r="HC76">
            <v>0</v>
          </cell>
          <cell r="HD76">
            <v>0</v>
          </cell>
          <cell r="HE76">
            <v>0</v>
          </cell>
          <cell r="HF76">
            <v>0</v>
          </cell>
          <cell r="HG76">
            <v>0</v>
          </cell>
          <cell r="HH76">
            <v>0</v>
          </cell>
          <cell r="HI76">
            <v>0</v>
          </cell>
          <cell r="HJ76">
            <v>0</v>
          </cell>
          <cell r="HK76">
            <v>0</v>
          </cell>
          <cell r="HL76">
            <v>0</v>
          </cell>
          <cell r="HM76">
            <v>0</v>
          </cell>
          <cell r="HN76">
            <v>0</v>
          </cell>
          <cell r="HO76">
            <v>0</v>
          </cell>
          <cell r="HP76">
            <v>0</v>
          </cell>
          <cell r="HQ76">
            <v>0</v>
          </cell>
          <cell r="HR76">
            <v>0</v>
          </cell>
          <cell r="HS76">
            <v>0</v>
          </cell>
          <cell r="HT76">
            <v>0</v>
          </cell>
          <cell r="HU76">
            <v>0</v>
          </cell>
          <cell r="HV76">
            <v>0</v>
          </cell>
          <cell r="HW76">
            <v>0</v>
          </cell>
          <cell r="HX76">
            <v>0</v>
          </cell>
          <cell r="HY76">
            <v>0</v>
          </cell>
          <cell r="HZ76">
            <v>0</v>
          </cell>
          <cell r="IA76">
            <v>0</v>
          </cell>
          <cell r="IB76">
            <v>0</v>
          </cell>
          <cell r="IC76">
            <v>0</v>
          </cell>
          <cell r="ID76">
            <v>0</v>
          </cell>
          <cell r="IE76">
            <v>0</v>
          </cell>
          <cell r="IF76">
            <v>0</v>
          </cell>
          <cell r="IG76">
            <v>0</v>
          </cell>
          <cell r="IH76">
            <v>0</v>
          </cell>
          <cell r="II76">
            <v>0</v>
          </cell>
          <cell r="IJ76">
            <v>0</v>
          </cell>
          <cell r="IK76">
            <v>0</v>
          </cell>
          <cell r="IL76">
            <v>0</v>
          </cell>
          <cell r="IM76">
            <v>0</v>
          </cell>
          <cell r="IN76">
            <v>0</v>
          </cell>
          <cell r="IO76">
            <v>0</v>
          </cell>
          <cell r="IP76">
            <v>0</v>
          </cell>
          <cell r="IQ76">
            <v>0</v>
          </cell>
        </row>
        <row r="77">
          <cell r="B77">
            <v>0</v>
          </cell>
          <cell r="C77">
            <v>0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0</v>
          </cell>
          <cell r="AB77">
            <v>0</v>
          </cell>
          <cell r="AC77">
            <v>0</v>
          </cell>
          <cell r="AD77">
            <v>0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0</v>
          </cell>
          <cell r="AJ77">
            <v>0</v>
          </cell>
          <cell r="AK77">
            <v>0</v>
          </cell>
          <cell r="AL77">
            <v>0</v>
          </cell>
          <cell r="AM77">
            <v>0</v>
          </cell>
          <cell r="AN77">
            <v>0</v>
          </cell>
          <cell r="AO77">
            <v>0</v>
          </cell>
          <cell r="AP77">
            <v>0</v>
          </cell>
          <cell r="AQ77">
            <v>0</v>
          </cell>
          <cell r="AR77">
            <v>0</v>
          </cell>
          <cell r="AS77">
            <v>0</v>
          </cell>
          <cell r="AT77">
            <v>0</v>
          </cell>
          <cell r="AU77">
            <v>0</v>
          </cell>
          <cell r="AV77">
            <v>0</v>
          </cell>
          <cell r="AW77">
            <v>0</v>
          </cell>
          <cell r="AX77">
            <v>0</v>
          </cell>
          <cell r="AY77">
            <v>0</v>
          </cell>
          <cell r="AZ77">
            <v>0</v>
          </cell>
          <cell r="BA77">
            <v>0</v>
          </cell>
          <cell r="BB77">
            <v>0</v>
          </cell>
          <cell r="BC77">
            <v>0</v>
          </cell>
          <cell r="BD77">
            <v>0</v>
          </cell>
          <cell r="BE77">
            <v>0</v>
          </cell>
          <cell r="BF77">
            <v>0</v>
          </cell>
          <cell r="BG77">
            <v>0</v>
          </cell>
          <cell r="BH77">
            <v>0</v>
          </cell>
          <cell r="BI77">
            <v>0</v>
          </cell>
          <cell r="BJ77">
            <v>0</v>
          </cell>
          <cell r="BK77">
            <v>0</v>
          </cell>
          <cell r="BL77">
            <v>0</v>
          </cell>
          <cell r="BM77">
            <v>0</v>
          </cell>
          <cell r="BN77">
            <v>0</v>
          </cell>
          <cell r="BO77">
            <v>0</v>
          </cell>
          <cell r="BP77">
            <v>0</v>
          </cell>
          <cell r="BQ77">
            <v>0</v>
          </cell>
          <cell r="BR77">
            <v>0</v>
          </cell>
          <cell r="BS77">
            <v>0</v>
          </cell>
          <cell r="BT77">
            <v>0</v>
          </cell>
          <cell r="BU77">
            <v>0</v>
          </cell>
          <cell r="BV77">
            <v>0</v>
          </cell>
          <cell r="BW77">
            <v>0</v>
          </cell>
          <cell r="BX77">
            <v>0</v>
          </cell>
          <cell r="BY77">
            <v>0</v>
          </cell>
          <cell r="BZ77">
            <v>0</v>
          </cell>
          <cell r="CA77">
            <v>0</v>
          </cell>
          <cell r="CB77">
            <v>0</v>
          </cell>
          <cell r="CC77">
            <v>0</v>
          </cell>
          <cell r="CD77">
            <v>0</v>
          </cell>
          <cell r="CE77">
            <v>0</v>
          </cell>
          <cell r="CF77">
            <v>0</v>
          </cell>
          <cell r="CG77">
            <v>0</v>
          </cell>
          <cell r="CH77">
            <v>0</v>
          </cell>
          <cell r="CI77">
            <v>0</v>
          </cell>
          <cell r="CJ77">
            <v>0</v>
          </cell>
          <cell r="CK77">
            <v>0</v>
          </cell>
          <cell r="CL77">
            <v>0</v>
          </cell>
          <cell r="CM77">
            <v>0</v>
          </cell>
          <cell r="CN77">
            <v>0</v>
          </cell>
          <cell r="CO77">
            <v>0</v>
          </cell>
          <cell r="CP77">
            <v>0</v>
          </cell>
          <cell r="CQ77">
            <v>0</v>
          </cell>
          <cell r="CR77">
            <v>0</v>
          </cell>
          <cell r="CS77">
            <v>0</v>
          </cell>
          <cell r="CT77">
            <v>0</v>
          </cell>
          <cell r="CU77">
            <v>0</v>
          </cell>
          <cell r="CV77">
            <v>0</v>
          </cell>
          <cell r="CW77">
            <v>0</v>
          </cell>
          <cell r="CX77">
            <v>0</v>
          </cell>
          <cell r="CY77">
            <v>0</v>
          </cell>
          <cell r="CZ77">
            <v>0</v>
          </cell>
          <cell r="DA77">
            <v>0</v>
          </cell>
          <cell r="DB77">
            <v>0</v>
          </cell>
          <cell r="DC77">
            <v>0</v>
          </cell>
          <cell r="DD77">
            <v>0</v>
          </cell>
          <cell r="DE77">
            <v>0</v>
          </cell>
          <cell r="DF77">
            <v>0</v>
          </cell>
          <cell r="DG77">
            <v>0</v>
          </cell>
          <cell r="DH77">
            <v>0</v>
          </cell>
          <cell r="DI77">
            <v>0</v>
          </cell>
          <cell r="DJ77">
            <v>0</v>
          </cell>
          <cell r="DK77">
            <v>0</v>
          </cell>
          <cell r="DL77">
            <v>0</v>
          </cell>
          <cell r="DM77">
            <v>0</v>
          </cell>
          <cell r="DN77">
            <v>0</v>
          </cell>
          <cell r="DO77">
            <v>0</v>
          </cell>
          <cell r="DP77">
            <v>0</v>
          </cell>
          <cell r="DQ77">
            <v>0</v>
          </cell>
          <cell r="DR77">
            <v>0</v>
          </cell>
          <cell r="DS77">
            <v>0</v>
          </cell>
          <cell r="DT77">
            <v>0</v>
          </cell>
          <cell r="DU77">
            <v>0</v>
          </cell>
          <cell r="DV77">
            <v>0</v>
          </cell>
          <cell r="DW77">
            <v>0</v>
          </cell>
          <cell r="DX77">
            <v>0</v>
          </cell>
          <cell r="DY77">
            <v>0</v>
          </cell>
          <cell r="DZ77">
            <v>0</v>
          </cell>
          <cell r="EA77">
            <v>0</v>
          </cell>
          <cell r="EB77">
            <v>0</v>
          </cell>
          <cell r="EC77">
            <v>0</v>
          </cell>
          <cell r="ED77">
            <v>0</v>
          </cell>
          <cell r="EE77">
            <v>0</v>
          </cell>
          <cell r="EF77">
            <v>0</v>
          </cell>
          <cell r="EG77">
            <v>0</v>
          </cell>
          <cell r="EH77">
            <v>0</v>
          </cell>
          <cell r="EI77">
            <v>0</v>
          </cell>
          <cell r="EJ77">
            <v>0</v>
          </cell>
          <cell r="EK77">
            <v>0</v>
          </cell>
          <cell r="EL77">
            <v>0</v>
          </cell>
          <cell r="EM77">
            <v>0</v>
          </cell>
          <cell r="EN77">
            <v>0</v>
          </cell>
          <cell r="EO77">
            <v>0</v>
          </cell>
          <cell r="EP77">
            <v>0</v>
          </cell>
          <cell r="EQ77">
            <v>0</v>
          </cell>
          <cell r="ER77">
            <v>0</v>
          </cell>
          <cell r="ES77">
            <v>0</v>
          </cell>
          <cell r="ET77">
            <v>0</v>
          </cell>
          <cell r="EU77">
            <v>0</v>
          </cell>
          <cell r="EV77">
            <v>0</v>
          </cell>
          <cell r="EW77">
            <v>0</v>
          </cell>
          <cell r="EX77">
            <v>0</v>
          </cell>
          <cell r="EY77">
            <v>0</v>
          </cell>
          <cell r="EZ77">
            <v>0</v>
          </cell>
          <cell r="FA77">
            <v>0</v>
          </cell>
          <cell r="FB77">
            <v>0</v>
          </cell>
          <cell r="FC77">
            <v>0</v>
          </cell>
          <cell r="FD77">
            <v>0</v>
          </cell>
          <cell r="FE77">
            <v>0</v>
          </cell>
          <cell r="FF77">
            <v>0</v>
          </cell>
          <cell r="FG77">
            <v>0</v>
          </cell>
          <cell r="FH77">
            <v>0</v>
          </cell>
          <cell r="FI77">
            <v>0</v>
          </cell>
          <cell r="FJ77">
            <v>0</v>
          </cell>
          <cell r="FK77">
            <v>0</v>
          </cell>
          <cell r="FL77">
            <v>0</v>
          </cell>
          <cell r="FM77">
            <v>0</v>
          </cell>
          <cell r="FN77">
            <v>0</v>
          </cell>
          <cell r="FO77">
            <v>0</v>
          </cell>
          <cell r="FP77">
            <v>0</v>
          </cell>
          <cell r="FQ77">
            <v>0</v>
          </cell>
          <cell r="FR77">
            <v>0</v>
          </cell>
          <cell r="FS77">
            <v>0</v>
          </cell>
          <cell r="FT77">
            <v>0</v>
          </cell>
          <cell r="FU77">
            <v>0</v>
          </cell>
          <cell r="FV77">
            <v>0</v>
          </cell>
          <cell r="FW77">
            <v>0</v>
          </cell>
          <cell r="FX77">
            <v>0</v>
          </cell>
          <cell r="FY77">
            <v>0</v>
          </cell>
          <cell r="FZ77">
            <v>0</v>
          </cell>
          <cell r="GA77">
            <v>0</v>
          </cell>
          <cell r="GB77">
            <v>0</v>
          </cell>
          <cell r="GC77">
            <v>0</v>
          </cell>
          <cell r="GD77">
            <v>0</v>
          </cell>
          <cell r="GE77">
            <v>0</v>
          </cell>
          <cell r="GF77">
            <v>0</v>
          </cell>
          <cell r="GG77">
            <v>0</v>
          </cell>
          <cell r="GH77">
            <v>0</v>
          </cell>
          <cell r="GI77">
            <v>0</v>
          </cell>
          <cell r="GJ77">
            <v>0</v>
          </cell>
          <cell r="GK77">
            <v>0</v>
          </cell>
          <cell r="GL77">
            <v>0</v>
          </cell>
          <cell r="GM77">
            <v>0</v>
          </cell>
          <cell r="GN77">
            <v>0</v>
          </cell>
          <cell r="GO77">
            <v>0</v>
          </cell>
          <cell r="GP77">
            <v>0</v>
          </cell>
          <cell r="GQ77">
            <v>0</v>
          </cell>
          <cell r="GR77">
            <v>0</v>
          </cell>
          <cell r="GS77">
            <v>0</v>
          </cell>
          <cell r="GT77">
            <v>0</v>
          </cell>
          <cell r="GU77">
            <v>0</v>
          </cell>
          <cell r="GV77">
            <v>0</v>
          </cell>
          <cell r="GW77">
            <v>0</v>
          </cell>
          <cell r="GX77">
            <v>0</v>
          </cell>
          <cell r="GY77">
            <v>0</v>
          </cell>
          <cell r="GZ77">
            <v>0</v>
          </cell>
          <cell r="HA77">
            <v>0</v>
          </cell>
          <cell r="HB77">
            <v>0</v>
          </cell>
          <cell r="HC77">
            <v>0</v>
          </cell>
          <cell r="HD77">
            <v>0</v>
          </cell>
          <cell r="HE77">
            <v>0</v>
          </cell>
          <cell r="HF77">
            <v>0</v>
          </cell>
          <cell r="HG77">
            <v>0</v>
          </cell>
          <cell r="HH77">
            <v>0</v>
          </cell>
          <cell r="HI77">
            <v>0</v>
          </cell>
          <cell r="HJ77">
            <v>0</v>
          </cell>
          <cell r="HK77">
            <v>0</v>
          </cell>
          <cell r="HL77">
            <v>0</v>
          </cell>
          <cell r="HM77">
            <v>0</v>
          </cell>
          <cell r="HN77">
            <v>0</v>
          </cell>
          <cell r="HO77">
            <v>0</v>
          </cell>
          <cell r="HP77">
            <v>0</v>
          </cell>
          <cell r="HQ77">
            <v>0</v>
          </cell>
          <cell r="HR77">
            <v>0</v>
          </cell>
          <cell r="HS77">
            <v>0</v>
          </cell>
          <cell r="HT77">
            <v>0</v>
          </cell>
          <cell r="HU77">
            <v>0</v>
          </cell>
          <cell r="HV77">
            <v>0</v>
          </cell>
          <cell r="HW77">
            <v>0</v>
          </cell>
          <cell r="HX77">
            <v>0</v>
          </cell>
          <cell r="HY77">
            <v>0</v>
          </cell>
          <cell r="HZ77">
            <v>0</v>
          </cell>
          <cell r="IA77">
            <v>0</v>
          </cell>
          <cell r="IB77">
            <v>0</v>
          </cell>
          <cell r="IC77">
            <v>0</v>
          </cell>
          <cell r="ID77">
            <v>0</v>
          </cell>
          <cell r="IE77">
            <v>0</v>
          </cell>
          <cell r="IF77">
            <v>0</v>
          </cell>
          <cell r="IG77">
            <v>0</v>
          </cell>
          <cell r="IH77">
            <v>0</v>
          </cell>
          <cell r="II77">
            <v>0</v>
          </cell>
          <cell r="IJ77">
            <v>0</v>
          </cell>
          <cell r="IK77">
            <v>0</v>
          </cell>
          <cell r="IL77">
            <v>0</v>
          </cell>
          <cell r="IM77">
            <v>0</v>
          </cell>
          <cell r="IN77">
            <v>0</v>
          </cell>
          <cell r="IO77">
            <v>0</v>
          </cell>
          <cell r="IP77">
            <v>0</v>
          </cell>
          <cell r="IQ77">
            <v>0</v>
          </cell>
        </row>
        <row r="78">
          <cell r="B78">
            <v>0</v>
          </cell>
          <cell r="C78">
            <v>0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0</v>
          </cell>
          <cell r="AB78">
            <v>0</v>
          </cell>
          <cell r="AC78">
            <v>0</v>
          </cell>
          <cell r="AD78">
            <v>0</v>
          </cell>
          <cell r="AE78">
            <v>0</v>
          </cell>
          <cell r="AF78">
            <v>0</v>
          </cell>
          <cell r="AG78">
            <v>0</v>
          </cell>
          <cell r="AH78">
            <v>0</v>
          </cell>
          <cell r="AI78">
            <v>0</v>
          </cell>
          <cell r="AJ78">
            <v>0</v>
          </cell>
          <cell r="AK78">
            <v>0</v>
          </cell>
          <cell r="AL78">
            <v>0</v>
          </cell>
          <cell r="AM78">
            <v>0</v>
          </cell>
          <cell r="AN78">
            <v>0</v>
          </cell>
          <cell r="AO78">
            <v>0</v>
          </cell>
          <cell r="AP78">
            <v>0</v>
          </cell>
          <cell r="AQ78">
            <v>0</v>
          </cell>
          <cell r="AR78">
            <v>0</v>
          </cell>
          <cell r="AS78">
            <v>0</v>
          </cell>
          <cell r="AT78">
            <v>0</v>
          </cell>
          <cell r="AU78">
            <v>0</v>
          </cell>
          <cell r="AV78">
            <v>0</v>
          </cell>
          <cell r="AW78">
            <v>0</v>
          </cell>
          <cell r="AX78">
            <v>0</v>
          </cell>
          <cell r="AY78">
            <v>0</v>
          </cell>
          <cell r="AZ78">
            <v>0</v>
          </cell>
          <cell r="BA78">
            <v>0</v>
          </cell>
          <cell r="BB78">
            <v>0</v>
          </cell>
          <cell r="BC78">
            <v>0</v>
          </cell>
          <cell r="BD78">
            <v>0</v>
          </cell>
          <cell r="BE78">
            <v>0</v>
          </cell>
          <cell r="BF78">
            <v>0</v>
          </cell>
          <cell r="BG78">
            <v>0</v>
          </cell>
          <cell r="BH78">
            <v>0</v>
          </cell>
          <cell r="BI78">
            <v>0</v>
          </cell>
          <cell r="BJ78">
            <v>0</v>
          </cell>
          <cell r="BK78">
            <v>0</v>
          </cell>
          <cell r="BL78">
            <v>0</v>
          </cell>
          <cell r="BM78">
            <v>0</v>
          </cell>
          <cell r="BN78">
            <v>0</v>
          </cell>
          <cell r="BO78">
            <v>0</v>
          </cell>
          <cell r="BP78">
            <v>0</v>
          </cell>
          <cell r="BQ78">
            <v>0</v>
          </cell>
          <cell r="BR78">
            <v>0</v>
          </cell>
          <cell r="BS78">
            <v>0</v>
          </cell>
          <cell r="BT78">
            <v>0</v>
          </cell>
          <cell r="BU78">
            <v>0</v>
          </cell>
          <cell r="BV78">
            <v>0</v>
          </cell>
          <cell r="BW78">
            <v>0</v>
          </cell>
          <cell r="BX78">
            <v>0</v>
          </cell>
          <cell r="BY78">
            <v>0</v>
          </cell>
          <cell r="BZ78">
            <v>0</v>
          </cell>
          <cell r="CA78">
            <v>0</v>
          </cell>
          <cell r="CB78">
            <v>0</v>
          </cell>
          <cell r="CC78">
            <v>0</v>
          </cell>
          <cell r="CD78">
            <v>0</v>
          </cell>
          <cell r="CE78">
            <v>0</v>
          </cell>
          <cell r="CF78">
            <v>0</v>
          </cell>
          <cell r="CG78">
            <v>0</v>
          </cell>
          <cell r="CH78">
            <v>0</v>
          </cell>
          <cell r="CI78">
            <v>0</v>
          </cell>
          <cell r="CJ78">
            <v>0</v>
          </cell>
          <cell r="CK78">
            <v>0</v>
          </cell>
          <cell r="CL78">
            <v>0</v>
          </cell>
          <cell r="CM78">
            <v>0</v>
          </cell>
          <cell r="CN78">
            <v>0</v>
          </cell>
          <cell r="CO78">
            <v>0</v>
          </cell>
          <cell r="CP78">
            <v>0</v>
          </cell>
          <cell r="CQ78">
            <v>0</v>
          </cell>
          <cell r="CR78">
            <v>0</v>
          </cell>
          <cell r="CS78">
            <v>0</v>
          </cell>
          <cell r="CT78">
            <v>0</v>
          </cell>
          <cell r="CU78">
            <v>0</v>
          </cell>
          <cell r="CV78">
            <v>0</v>
          </cell>
          <cell r="CW78">
            <v>0</v>
          </cell>
          <cell r="CX78">
            <v>0</v>
          </cell>
          <cell r="CY78">
            <v>0</v>
          </cell>
          <cell r="CZ78">
            <v>0</v>
          </cell>
          <cell r="DA78">
            <v>0</v>
          </cell>
          <cell r="DB78">
            <v>0</v>
          </cell>
          <cell r="DC78">
            <v>0</v>
          </cell>
          <cell r="DD78">
            <v>0</v>
          </cell>
          <cell r="DE78">
            <v>0</v>
          </cell>
          <cell r="DF78">
            <v>0</v>
          </cell>
          <cell r="DG78">
            <v>0</v>
          </cell>
          <cell r="DH78">
            <v>0</v>
          </cell>
          <cell r="DI78">
            <v>0</v>
          </cell>
          <cell r="DJ78">
            <v>0</v>
          </cell>
          <cell r="DK78">
            <v>0</v>
          </cell>
          <cell r="DL78">
            <v>0</v>
          </cell>
          <cell r="DM78">
            <v>0</v>
          </cell>
          <cell r="DN78">
            <v>0</v>
          </cell>
          <cell r="DO78">
            <v>0</v>
          </cell>
          <cell r="DP78">
            <v>0</v>
          </cell>
          <cell r="DQ78">
            <v>0</v>
          </cell>
          <cell r="DR78">
            <v>0</v>
          </cell>
          <cell r="DS78">
            <v>0</v>
          </cell>
          <cell r="DT78">
            <v>0</v>
          </cell>
          <cell r="DU78">
            <v>0</v>
          </cell>
          <cell r="DV78">
            <v>0</v>
          </cell>
          <cell r="DW78">
            <v>0</v>
          </cell>
          <cell r="DX78">
            <v>0</v>
          </cell>
          <cell r="DY78">
            <v>0</v>
          </cell>
          <cell r="DZ78">
            <v>0</v>
          </cell>
          <cell r="EA78">
            <v>0</v>
          </cell>
          <cell r="EB78">
            <v>0</v>
          </cell>
          <cell r="EC78">
            <v>0</v>
          </cell>
          <cell r="ED78">
            <v>0</v>
          </cell>
          <cell r="EE78">
            <v>0</v>
          </cell>
          <cell r="EF78">
            <v>0</v>
          </cell>
          <cell r="EG78">
            <v>0</v>
          </cell>
          <cell r="EH78">
            <v>0</v>
          </cell>
          <cell r="EI78">
            <v>0</v>
          </cell>
          <cell r="EJ78">
            <v>0</v>
          </cell>
          <cell r="EK78">
            <v>0</v>
          </cell>
          <cell r="EL78">
            <v>0</v>
          </cell>
          <cell r="EM78">
            <v>0</v>
          </cell>
          <cell r="EN78">
            <v>0</v>
          </cell>
          <cell r="EO78">
            <v>0</v>
          </cell>
          <cell r="EP78">
            <v>0</v>
          </cell>
          <cell r="EQ78">
            <v>0</v>
          </cell>
          <cell r="ER78">
            <v>0</v>
          </cell>
          <cell r="ES78">
            <v>0</v>
          </cell>
          <cell r="ET78">
            <v>0</v>
          </cell>
          <cell r="EU78">
            <v>0</v>
          </cell>
          <cell r="EV78">
            <v>0</v>
          </cell>
          <cell r="EW78">
            <v>0</v>
          </cell>
          <cell r="EX78">
            <v>0</v>
          </cell>
          <cell r="EY78">
            <v>0</v>
          </cell>
          <cell r="EZ78">
            <v>0</v>
          </cell>
          <cell r="FA78">
            <v>0</v>
          </cell>
          <cell r="FB78">
            <v>0</v>
          </cell>
          <cell r="FC78">
            <v>0</v>
          </cell>
          <cell r="FD78">
            <v>0</v>
          </cell>
          <cell r="FE78">
            <v>0</v>
          </cell>
          <cell r="FF78">
            <v>0</v>
          </cell>
          <cell r="FG78">
            <v>0</v>
          </cell>
          <cell r="FH78">
            <v>0</v>
          </cell>
          <cell r="FI78">
            <v>0</v>
          </cell>
          <cell r="FJ78">
            <v>0</v>
          </cell>
          <cell r="FK78">
            <v>0</v>
          </cell>
          <cell r="FL78">
            <v>0</v>
          </cell>
          <cell r="FM78">
            <v>0</v>
          </cell>
          <cell r="FN78">
            <v>0</v>
          </cell>
          <cell r="FO78">
            <v>0</v>
          </cell>
          <cell r="FP78">
            <v>0</v>
          </cell>
          <cell r="FQ78">
            <v>0</v>
          </cell>
          <cell r="FR78">
            <v>0</v>
          </cell>
          <cell r="FS78">
            <v>0</v>
          </cell>
          <cell r="FT78">
            <v>0</v>
          </cell>
          <cell r="FU78">
            <v>0</v>
          </cell>
          <cell r="FV78">
            <v>0</v>
          </cell>
          <cell r="FW78">
            <v>0</v>
          </cell>
          <cell r="FX78">
            <v>0</v>
          </cell>
          <cell r="FY78">
            <v>0</v>
          </cell>
          <cell r="FZ78">
            <v>0</v>
          </cell>
          <cell r="GA78">
            <v>0</v>
          </cell>
          <cell r="GB78">
            <v>0</v>
          </cell>
          <cell r="GC78">
            <v>0</v>
          </cell>
          <cell r="GD78">
            <v>0</v>
          </cell>
          <cell r="GE78">
            <v>0</v>
          </cell>
          <cell r="GF78">
            <v>0</v>
          </cell>
          <cell r="GG78">
            <v>0</v>
          </cell>
          <cell r="GH78">
            <v>0</v>
          </cell>
          <cell r="GI78">
            <v>0</v>
          </cell>
          <cell r="GJ78">
            <v>0</v>
          </cell>
          <cell r="GK78">
            <v>0</v>
          </cell>
          <cell r="GL78">
            <v>0</v>
          </cell>
          <cell r="GM78">
            <v>0</v>
          </cell>
          <cell r="GN78">
            <v>0</v>
          </cell>
          <cell r="GO78">
            <v>0</v>
          </cell>
          <cell r="GP78">
            <v>0</v>
          </cell>
          <cell r="GQ78">
            <v>0</v>
          </cell>
          <cell r="GR78">
            <v>0</v>
          </cell>
          <cell r="GS78">
            <v>0</v>
          </cell>
          <cell r="GT78">
            <v>0</v>
          </cell>
          <cell r="GU78">
            <v>0</v>
          </cell>
          <cell r="GV78">
            <v>0</v>
          </cell>
          <cell r="GW78">
            <v>0</v>
          </cell>
          <cell r="GX78">
            <v>0</v>
          </cell>
          <cell r="GY78">
            <v>0</v>
          </cell>
          <cell r="GZ78">
            <v>0</v>
          </cell>
          <cell r="HA78">
            <v>0</v>
          </cell>
          <cell r="HB78">
            <v>0</v>
          </cell>
          <cell r="HC78">
            <v>0</v>
          </cell>
          <cell r="HD78">
            <v>0</v>
          </cell>
          <cell r="HE78">
            <v>0</v>
          </cell>
          <cell r="HF78">
            <v>0</v>
          </cell>
          <cell r="HG78">
            <v>0</v>
          </cell>
          <cell r="HH78">
            <v>0</v>
          </cell>
          <cell r="HI78">
            <v>0</v>
          </cell>
          <cell r="HJ78">
            <v>0</v>
          </cell>
          <cell r="HK78">
            <v>0</v>
          </cell>
          <cell r="HL78">
            <v>0</v>
          </cell>
          <cell r="HM78">
            <v>0</v>
          </cell>
          <cell r="HN78">
            <v>0</v>
          </cell>
          <cell r="HO78">
            <v>0</v>
          </cell>
          <cell r="HP78">
            <v>0</v>
          </cell>
          <cell r="HQ78">
            <v>0</v>
          </cell>
          <cell r="HR78">
            <v>0</v>
          </cell>
          <cell r="HS78">
            <v>0</v>
          </cell>
          <cell r="HT78">
            <v>0</v>
          </cell>
          <cell r="HU78">
            <v>0</v>
          </cell>
          <cell r="HV78">
            <v>0</v>
          </cell>
          <cell r="HW78">
            <v>0</v>
          </cell>
          <cell r="HX78">
            <v>0</v>
          </cell>
          <cell r="HY78">
            <v>0</v>
          </cell>
          <cell r="HZ78">
            <v>0</v>
          </cell>
          <cell r="IA78">
            <v>0</v>
          </cell>
          <cell r="IB78">
            <v>0</v>
          </cell>
          <cell r="IC78">
            <v>0</v>
          </cell>
          <cell r="ID78">
            <v>0</v>
          </cell>
          <cell r="IE78">
            <v>0</v>
          </cell>
          <cell r="IF78">
            <v>0</v>
          </cell>
          <cell r="IG78">
            <v>0</v>
          </cell>
          <cell r="IH78">
            <v>0</v>
          </cell>
          <cell r="II78">
            <v>0</v>
          </cell>
          <cell r="IJ78">
            <v>0</v>
          </cell>
          <cell r="IK78">
            <v>0</v>
          </cell>
          <cell r="IL78">
            <v>0</v>
          </cell>
          <cell r="IM78">
            <v>0</v>
          </cell>
          <cell r="IN78">
            <v>0</v>
          </cell>
          <cell r="IO78">
            <v>0</v>
          </cell>
          <cell r="IP78">
            <v>0</v>
          </cell>
          <cell r="IQ78">
            <v>0</v>
          </cell>
        </row>
        <row r="79">
          <cell r="B79">
            <v>0</v>
          </cell>
          <cell r="C79">
            <v>0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0</v>
          </cell>
          <cell r="AB79">
            <v>0</v>
          </cell>
          <cell r="AC79">
            <v>0</v>
          </cell>
          <cell r="AD79">
            <v>0</v>
          </cell>
          <cell r="AE79">
            <v>0</v>
          </cell>
          <cell r="AF79">
            <v>0</v>
          </cell>
          <cell r="AG79">
            <v>0</v>
          </cell>
          <cell r="AH79">
            <v>0</v>
          </cell>
          <cell r="AI79">
            <v>0</v>
          </cell>
          <cell r="AJ79">
            <v>0</v>
          </cell>
          <cell r="AK79">
            <v>0</v>
          </cell>
          <cell r="AL79">
            <v>0</v>
          </cell>
          <cell r="AM79">
            <v>0</v>
          </cell>
          <cell r="AN79">
            <v>0</v>
          </cell>
          <cell r="AO79">
            <v>0</v>
          </cell>
          <cell r="AP79">
            <v>0</v>
          </cell>
          <cell r="AQ79">
            <v>0</v>
          </cell>
          <cell r="AR79">
            <v>0</v>
          </cell>
          <cell r="AS79">
            <v>0</v>
          </cell>
          <cell r="AT79">
            <v>0</v>
          </cell>
          <cell r="AU79">
            <v>0</v>
          </cell>
          <cell r="AV79">
            <v>0</v>
          </cell>
          <cell r="AW79">
            <v>0</v>
          </cell>
          <cell r="AX79">
            <v>0</v>
          </cell>
          <cell r="AY79">
            <v>0</v>
          </cell>
          <cell r="AZ79">
            <v>0</v>
          </cell>
          <cell r="BA79">
            <v>0</v>
          </cell>
          <cell r="BB79">
            <v>0</v>
          </cell>
          <cell r="BC79">
            <v>0</v>
          </cell>
          <cell r="BD79">
            <v>0</v>
          </cell>
          <cell r="BE79">
            <v>0</v>
          </cell>
          <cell r="BF79">
            <v>0</v>
          </cell>
          <cell r="BG79">
            <v>0</v>
          </cell>
          <cell r="BH79">
            <v>0</v>
          </cell>
          <cell r="BI79">
            <v>0</v>
          </cell>
          <cell r="BJ79">
            <v>0</v>
          </cell>
          <cell r="BK79">
            <v>0</v>
          </cell>
          <cell r="BL79">
            <v>0</v>
          </cell>
          <cell r="BM79">
            <v>0</v>
          </cell>
          <cell r="BN79">
            <v>0</v>
          </cell>
          <cell r="BO79">
            <v>0</v>
          </cell>
          <cell r="BP79">
            <v>0</v>
          </cell>
          <cell r="BQ79">
            <v>0</v>
          </cell>
          <cell r="BR79">
            <v>0</v>
          </cell>
          <cell r="BS79">
            <v>0</v>
          </cell>
          <cell r="BT79">
            <v>0</v>
          </cell>
          <cell r="BU79">
            <v>0</v>
          </cell>
          <cell r="BV79">
            <v>0</v>
          </cell>
          <cell r="BW79">
            <v>0</v>
          </cell>
          <cell r="BX79">
            <v>0</v>
          </cell>
          <cell r="BY79">
            <v>0</v>
          </cell>
          <cell r="BZ79">
            <v>0</v>
          </cell>
          <cell r="CA79">
            <v>0</v>
          </cell>
          <cell r="CB79">
            <v>0</v>
          </cell>
          <cell r="CC79">
            <v>0</v>
          </cell>
          <cell r="CD79">
            <v>0</v>
          </cell>
          <cell r="CE79">
            <v>0</v>
          </cell>
          <cell r="CF79">
            <v>0</v>
          </cell>
          <cell r="CG79">
            <v>0</v>
          </cell>
          <cell r="CH79">
            <v>0</v>
          </cell>
          <cell r="CI79">
            <v>0</v>
          </cell>
          <cell r="CJ79">
            <v>0</v>
          </cell>
          <cell r="CK79">
            <v>0</v>
          </cell>
          <cell r="CL79">
            <v>0</v>
          </cell>
          <cell r="CM79">
            <v>0</v>
          </cell>
          <cell r="CN79">
            <v>0</v>
          </cell>
          <cell r="CO79">
            <v>0</v>
          </cell>
          <cell r="CP79">
            <v>0</v>
          </cell>
          <cell r="CQ79">
            <v>0</v>
          </cell>
          <cell r="CR79">
            <v>0</v>
          </cell>
          <cell r="CS79">
            <v>0</v>
          </cell>
          <cell r="CT79">
            <v>0</v>
          </cell>
          <cell r="CU79">
            <v>0</v>
          </cell>
          <cell r="CV79">
            <v>0</v>
          </cell>
          <cell r="CW79">
            <v>0</v>
          </cell>
          <cell r="CX79">
            <v>0</v>
          </cell>
          <cell r="CY79">
            <v>0</v>
          </cell>
          <cell r="CZ79">
            <v>0</v>
          </cell>
          <cell r="DA79">
            <v>0</v>
          </cell>
          <cell r="DB79">
            <v>0</v>
          </cell>
          <cell r="DC79">
            <v>0</v>
          </cell>
          <cell r="DD79">
            <v>0</v>
          </cell>
          <cell r="DE79">
            <v>0</v>
          </cell>
          <cell r="DF79">
            <v>0</v>
          </cell>
          <cell r="DG79">
            <v>0</v>
          </cell>
          <cell r="DH79">
            <v>0</v>
          </cell>
          <cell r="DI79">
            <v>0</v>
          </cell>
          <cell r="DJ79">
            <v>0</v>
          </cell>
          <cell r="DK79">
            <v>0</v>
          </cell>
          <cell r="DL79">
            <v>0</v>
          </cell>
          <cell r="DM79">
            <v>0</v>
          </cell>
          <cell r="DN79">
            <v>0</v>
          </cell>
          <cell r="DO79">
            <v>0</v>
          </cell>
          <cell r="DP79">
            <v>0</v>
          </cell>
          <cell r="DQ79">
            <v>0</v>
          </cell>
          <cell r="DR79">
            <v>0</v>
          </cell>
          <cell r="DS79">
            <v>0</v>
          </cell>
          <cell r="DT79">
            <v>0</v>
          </cell>
          <cell r="DU79">
            <v>0</v>
          </cell>
          <cell r="DV79">
            <v>0</v>
          </cell>
          <cell r="DW79">
            <v>0</v>
          </cell>
          <cell r="DX79">
            <v>0</v>
          </cell>
          <cell r="DY79">
            <v>0</v>
          </cell>
          <cell r="DZ79">
            <v>0</v>
          </cell>
          <cell r="EA79">
            <v>0</v>
          </cell>
          <cell r="EB79">
            <v>0</v>
          </cell>
          <cell r="EC79">
            <v>0</v>
          </cell>
          <cell r="ED79">
            <v>0</v>
          </cell>
          <cell r="EE79">
            <v>0</v>
          </cell>
          <cell r="EF79">
            <v>0</v>
          </cell>
          <cell r="EG79">
            <v>0</v>
          </cell>
          <cell r="EH79">
            <v>0</v>
          </cell>
          <cell r="EI79">
            <v>0</v>
          </cell>
          <cell r="EJ79">
            <v>0</v>
          </cell>
          <cell r="EK79">
            <v>0</v>
          </cell>
          <cell r="EL79">
            <v>0</v>
          </cell>
          <cell r="EM79">
            <v>0</v>
          </cell>
          <cell r="EN79">
            <v>0</v>
          </cell>
          <cell r="EO79">
            <v>0</v>
          </cell>
          <cell r="EP79">
            <v>0</v>
          </cell>
          <cell r="EQ79">
            <v>0</v>
          </cell>
          <cell r="ER79">
            <v>0</v>
          </cell>
          <cell r="ES79">
            <v>0</v>
          </cell>
          <cell r="ET79">
            <v>0</v>
          </cell>
          <cell r="EU79">
            <v>0</v>
          </cell>
          <cell r="EV79">
            <v>0</v>
          </cell>
          <cell r="EW79">
            <v>0</v>
          </cell>
          <cell r="EX79">
            <v>0</v>
          </cell>
          <cell r="EY79">
            <v>0</v>
          </cell>
          <cell r="EZ79">
            <v>0</v>
          </cell>
          <cell r="FA79">
            <v>0</v>
          </cell>
          <cell r="FB79">
            <v>0</v>
          </cell>
          <cell r="FC79">
            <v>0</v>
          </cell>
          <cell r="FD79">
            <v>0</v>
          </cell>
          <cell r="FE79">
            <v>0</v>
          </cell>
          <cell r="FF79">
            <v>0</v>
          </cell>
          <cell r="FG79">
            <v>0</v>
          </cell>
          <cell r="FH79">
            <v>0</v>
          </cell>
          <cell r="FI79">
            <v>0</v>
          </cell>
          <cell r="FJ79">
            <v>0</v>
          </cell>
          <cell r="FK79">
            <v>0</v>
          </cell>
          <cell r="FL79">
            <v>0</v>
          </cell>
          <cell r="FM79">
            <v>0</v>
          </cell>
          <cell r="FN79">
            <v>0</v>
          </cell>
          <cell r="FO79">
            <v>0</v>
          </cell>
          <cell r="FP79">
            <v>0</v>
          </cell>
          <cell r="FQ79">
            <v>0</v>
          </cell>
          <cell r="FR79">
            <v>0</v>
          </cell>
          <cell r="FS79">
            <v>0</v>
          </cell>
          <cell r="FT79">
            <v>0</v>
          </cell>
          <cell r="FU79">
            <v>0</v>
          </cell>
          <cell r="FV79">
            <v>0</v>
          </cell>
          <cell r="FW79">
            <v>0</v>
          </cell>
          <cell r="FX79">
            <v>0</v>
          </cell>
          <cell r="FY79">
            <v>0</v>
          </cell>
          <cell r="FZ79">
            <v>0</v>
          </cell>
          <cell r="GA79">
            <v>0</v>
          </cell>
          <cell r="GB79">
            <v>0</v>
          </cell>
          <cell r="GC79">
            <v>0</v>
          </cell>
          <cell r="GD79">
            <v>0</v>
          </cell>
          <cell r="GE79">
            <v>0</v>
          </cell>
          <cell r="GF79">
            <v>0</v>
          </cell>
          <cell r="GG79">
            <v>0</v>
          </cell>
          <cell r="GH79">
            <v>0</v>
          </cell>
          <cell r="GI79">
            <v>0</v>
          </cell>
          <cell r="GJ79">
            <v>0</v>
          </cell>
          <cell r="GK79">
            <v>0</v>
          </cell>
          <cell r="GL79">
            <v>0</v>
          </cell>
          <cell r="GM79">
            <v>0</v>
          </cell>
          <cell r="GN79">
            <v>0</v>
          </cell>
          <cell r="GO79">
            <v>0</v>
          </cell>
          <cell r="GP79">
            <v>0</v>
          </cell>
          <cell r="GQ79">
            <v>0</v>
          </cell>
          <cell r="GR79">
            <v>0</v>
          </cell>
          <cell r="GS79">
            <v>0</v>
          </cell>
          <cell r="GT79">
            <v>0</v>
          </cell>
          <cell r="GU79">
            <v>0</v>
          </cell>
          <cell r="GV79">
            <v>0</v>
          </cell>
          <cell r="GW79">
            <v>0</v>
          </cell>
          <cell r="GX79">
            <v>0</v>
          </cell>
          <cell r="GY79">
            <v>0</v>
          </cell>
          <cell r="GZ79">
            <v>0</v>
          </cell>
          <cell r="HA79">
            <v>0</v>
          </cell>
          <cell r="HB79">
            <v>0</v>
          </cell>
          <cell r="HC79">
            <v>0</v>
          </cell>
          <cell r="HD79">
            <v>0</v>
          </cell>
          <cell r="HE79">
            <v>0</v>
          </cell>
          <cell r="HF79">
            <v>0</v>
          </cell>
          <cell r="HG79">
            <v>0</v>
          </cell>
          <cell r="HH79">
            <v>0</v>
          </cell>
          <cell r="HI79">
            <v>0</v>
          </cell>
          <cell r="HJ79">
            <v>0</v>
          </cell>
          <cell r="HK79">
            <v>0</v>
          </cell>
          <cell r="HL79">
            <v>0</v>
          </cell>
          <cell r="HM79">
            <v>0</v>
          </cell>
          <cell r="HN79">
            <v>0</v>
          </cell>
          <cell r="HO79">
            <v>0</v>
          </cell>
          <cell r="HP79">
            <v>0</v>
          </cell>
          <cell r="HQ79">
            <v>0</v>
          </cell>
          <cell r="HR79">
            <v>0</v>
          </cell>
          <cell r="HS79">
            <v>0</v>
          </cell>
          <cell r="HT79">
            <v>0</v>
          </cell>
          <cell r="HU79">
            <v>0</v>
          </cell>
          <cell r="HV79">
            <v>0</v>
          </cell>
          <cell r="HW79">
            <v>0</v>
          </cell>
          <cell r="HX79">
            <v>0</v>
          </cell>
          <cell r="HY79">
            <v>0</v>
          </cell>
          <cell r="HZ79">
            <v>0</v>
          </cell>
          <cell r="IA79">
            <v>0</v>
          </cell>
          <cell r="IB79">
            <v>0</v>
          </cell>
          <cell r="IC79">
            <v>0</v>
          </cell>
          <cell r="ID79">
            <v>0</v>
          </cell>
          <cell r="IE79">
            <v>0</v>
          </cell>
          <cell r="IF79">
            <v>0</v>
          </cell>
          <cell r="IG79">
            <v>0</v>
          </cell>
          <cell r="IH79">
            <v>0</v>
          </cell>
          <cell r="II79">
            <v>0</v>
          </cell>
          <cell r="IJ79">
            <v>0</v>
          </cell>
          <cell r="IK79">
            <v>0</v>
          </cell>
          <cell r="IL79">
            <v>0</v>
          </cell>
          <cell r="IM79">
            <v>0</v>
          </cell>
          <cell r="IN79">
            <v>0</v>
          </cell>
          <cell r="IO79">
            <v>0</v>
          </cell>
          <cell r="IP79">
            <v>0</v>
          </cell>
          <cell r="IQ79">
            <v>0</v>
          </cell>
        </row>
        <row r="80">
          <cell r="B80">
            <v>0</v>
          </cell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0</v>
          </cell>
          <cell r="AB80">
            <v>0</v>
          </cell>
          <cell r="AC80">
            <v>0</v>
          </cell>
          <cell r="AD80">
            <v>0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0</v>
          </cell>
          <cell r="AJ80">
            <v>0</v>
          </cell>
          <cell r="AK80">
            <v>0</v>
          </cell>
          <cell r="AL80">
            <v>0</v>
          </cell>
          <cell r="AM80">
            <v>0</v>
          </cell>
          <cell r="AN80">
            <v>0</v>
          </cell>
          <cell r="AO80">
            <v>0</v>
          </cell>
          <cell r="AP80">
            <v>0</v>
          </cell>
          <cell r="AQ80">
            <v>0</v>
          </cell>
          <cell r="AR80">
            <v>0</v>
          </cell>
          <cell r="AS80">
            <v>0</v>
          </cell>
          <cell r="AT80">
            <v>0</v>
          </cell>
          <cell r="AU80">
            <v>0</v>
          </cell>
          <cell r="AV80">
            <v>0</v>
          </cell>
          <cell r="AW80">
            <v>0</v>
          </cell>
          <cell r="AX80">
            <v>0</v>
          </cell>
          <cell r="AY80">
            <v>0</v>
          </cell>
          <cell r="AZ80">
            <v>0</v>
          </cell>
          <cell r="BA80">
            <v>0</v>
          </cell>
          <cell r="BB80">
            <v>0</v>
          </cell>
          <cell r="BC80">
            <v>0</v>
          </cell>
          <cell r="BD80">
            <v>0</v>
          </cell>
          <cell r="BE80">
            <v>0</v>
          </cell>
          <cell r="BF80">
            <v>0</v>
          </cell>
          <cell r="BG80">
            <v>0</v>
          </cell>
          <cell r="BH80">
            <v>0</v>
          </cell>
          <cell r="BI80">
            <v>0</v>
          </cell>
          <cell r="BJ80">
            <v>0</v>
          </cell>
          <cell r="BK80">
            <v>0</v>
          </cell>
          <cell r="BL80">
            <v>0</v>
          </cell>
          <cell r="BM80">
            <v>0</v>
          </cell>
          <cell r="BN80">
            <v>0</v>
          </cell>
          <cell r="BO80">
            <v>0</v>
          </cell>
          <cell r="BP80">
            <v>0</v>
          </cell>
          <cell r="BQ80">
            <v>0</v>
          </cell>
          <cell r="BR80">
            <v>0</v>
          </cell>
          <cell r="BS80">
            <v>0</v>
          </cell>
          <cell r="BT80">
            <v>0</v>
          </cell>
          <cell r="BU80">
            <v>0</v>
          </cell>
          <cell r="BV80">
            <v>0</v>
          </cell>
          <cell r="BW80">
            <v>0</v>
          </cell>
          <cell r="BX80">
            <v>0</v>
          </cell>
          <cell r="BY80">
            <v>0</v>
          </cell>
          <cell r="BZ80">
            <v>0</v>
          </cell>
          <cell r="CA80">
            <v>0</v>
          </cell>
          <cell r="CB80">
            <v>0</v>
          </cell>
          <cell r="CC80">
            <v>0</v>
          </cell>
          <cell r="CD80">
            <v>0</v>
          </cell>
          <cell r="CE80">
            <v>0</v>
          </cell>
          <cell r="CF80">
            <v>0</v>
          </cell>
          <cell r="CG80">
            <v>0</v>
          </cell>
          <cell r="CH80">
            <v>0</v>
          </cell>
          <cell r="CI80">
            <v>0</v>
          </cell>
          <cell r="CJ80">
            <v>0</v>
          </cell>
          <cell r="CK80">
            <v>0</v>
          </cell>
          <cell r="CL80">
            <v>0</v>
          </cell>
          <cell r="CM80">
            <v>0</v>
          </cell>
          <cell r="CN80">
            <v>0</v>
          </cell>
          <cell r="CO80">
            <v>0</v>
          </cell>
          <cell r="CP80">
            <v>0</v>
          </cell>
          <cell r="CQ80">
            <v>0</v>
          </cell>
          <cell r="CR80">
            <v>0</v>
          </cell>
          <cell r="CS80">
            <v>0</v>
          </cell>
          <cell r="CT80">
            <v>0</v>
          </cell>
          <cell r="CU80">
            <v>0</v>
          </cell>
          <cell r="CV80">
            <v>0</v>
          </cell>
          <cell r="CW80">
            <v>0</v>
          </cell>
          <cell r="CX80">
            <v>0</v>
          </cell>
          <cell r="CY80">
            <v>0</v>
          </cell>
          <cell r="CZ80">
            <v>0</v>
          </cell>
          <cell r="DA80">
            <v>0</v>
          </cell>
          <cell r="DB80">
            <v>0</v>
          </cell>
          <cell r="DC80">
            <v>0</v>
          </cell>
          <cell r="DD80">
            <v>0</v>
          </cell>
          <cell r="DE80">
            <v>0</v>
          </cell>
          <cell r="DF80">
            <v>0</v>
          </cell>
          <cell r="DG80">
            <v>0</v>
          </cell>
          <cell r="DH80">
            <v>0</v>
          </cell>
          <cell r="DI80">
            <v>0</v>
          </cell>
          <cell r="DJ80">
            <v>0</v>
          </cell>
          <cell r="DK80">
            <v>0</v>
          </cell>
          <cell r="DL80">
            <v>0</v>
          </cell>
          <cell r="DM80">
            <v>0</v>
          </cell>
          <cell r="DN80">
            <v>0</v>
          </cell>
          <cell r="DO80">
            <v>0</v>
          </cell>
          <cell r="DP80">
            <v>0</v>
          </cell>
          <cell r="DQ80">
            <v>0</v>
          </cell>
          <cell r="DR80">
            <v>0</v>
          </cell>
          <cell r="DS80">
            <v>0</v>
          </cell>
          <cell r="DT80">
            <v>0</v>
          </cell>
          <cell r="DU80">
            <v>0</v>
          </cell>
          <cell r="DV80">
            <v>0</v>
          </cell>
          <cell r="DW80">
            <v>0</v>
          </cell>
          <cell r="DX80">
            <v>0</v>
          </cell>
          <cell r="DY80">
            <v>0</v>
          </cell>
          <cell r="DZ80">
            <v>0</v>
          </cell>
          <cell r="EA80">
            <v>0</v>
          </cell>
          <cell r="EB80">
            <v>0</v>
          </cell>
          <cell r="EC80">
            <v>0</v>
          </cell>
          <cell r="ED80">
            <v>0</v>
          </cell>
          <cell r="EE80">
            <v>0</v>
          </cell>
          <cell r="EF80">
            <v>0</v>
          </cell>
          <cell r="EG80">
            <v>0</v>
          </cell>
          <cell r="EH80">
            <v>0</v>
          </cell>
          <cell r="EI80">
            <v>0</v>
          </cell>
          <cell r="EJ80">
            <v>0</v>
          </cell>
          <cell r="EK80">
            <v>0</v>
          </cell>
          <cell r="EL80">
            <v>0</v>
          </cell>
          <cell r="EM80">
            <v>0</v>
          </cell>
          <cell r="EN80">
            <v>0</v>
          </cell>
          <cell r="EO80">
            <v>0</v>
          </cell>
          <cell r="EP80">
            <v>0</v>
          </cell>
          <cell r="EQ80">
            <v>0</v>
          </cell>
          <cell r="ER80">
            <v>0</v>
          </cell>
          <cell r="ES80">
            <v>0</v>
          </cell>
          <cell r="ET80">
            <v>0</v>
          </cell>
          <cell r="EU80">
            <v>0</v>
          </cell>
          <cell r="EV80">
            <v>0</v>
          </cell>
          <cell r="EW80">
            <v>0</v>
          </cell>
          <cell r="EX80">
            <v>0</v>
          </cell>
          <cell r="EY80">
            <v>0</v>
          </cell>
          <cell r="EZ80">
            <v>0</v>
          </cell>
          <cell r="FA80">
            <v>0</v>
          </cell>
          <cell r="FB80">
            <v>0</v>
          </cell>
          <cell r="FC80">
            <v>0</v>
          </cell>
          <cell r="FD80">
            <v>0</v>
          </cell>
          <cell r="FE80">
            <v>0</v>
          </cell>
          <cell r="FF80">
            <v>0</v>
          </cell>
          <cell r="FG80">
            <v>0</v>
          </cell>
          <cell r="FH80">
            <v>0</v>
          </cell>
          <cell r="FI80">
            <v>0</v>
          </cell>
          <cell r="FJ80">
            <v>0</v>
          </cell>
          <cell r="FK80">
            <v>0</v>
          </cell>
          <cell r="FL80">
            <v>0</v>
          </cell>
          <cell r="FM80">
            <v>0</v>
          </cell>
          <cell r="FN80">
            <v>0</v>
          </cell>
          <cell r="FO80">
            <v>0</v>
          </cell>
          <cell r="FP80">
            <v>0</v>
          </cell>
          <cell r="FQ80">
            <v>0</v>
          </cell>
          <cell r="FR80">
            <v>0</v>
          </cell>
          <cell r="FS80">
            <v>0</v>
          </cell>
          <cell r="FT80">
            <v>0</v>
          </cell>
          <cell r="FU80">
            <v>0</v>
          </cell>
          <cell r="FV80">
            <v>0</v>
          </cell>
          <cell r="FW80">
            <v>0</v>
          </cell>
          <cell r="FX80">
            <v>0</v>
          </cell>
          <cell r="FY80">
            <v>0</v>
          </cell>
          <cell r="FZ80">
            <v>0</v>
          </cell>
          <cell r="GA80">
            <v>0</v>
          </cell>
          <cell r="GB80">
            <v>0</v>
          </cell>
          <cell r="GC80">
            <v>0</v>
          </cell>
          <cell r="GD80">
            <v>0</v>
          </cell>
          <cell r="GE80">
            <v>0</v>
          </cell>
          <cell r="GF80">
            <v>0</v>
          </cell>
          <cell r="GG80">
            <v>0</v>
          </cell>
          <cell r="GH80">
            <v>0</v>
          </cell>
          <cell r="GI80">
            <v>0</v>
          </cell>
          <cell r="GJ80">
            <v>0</v>
          </cell>
          <cell r="GK80">
            <v>0</v>
          </cell>
          <cell r="GL80">
            <v>0</v>
          </cell>
          <cell r="GM80">
            <v>0</v>
          </cell>
          <cell r="GN80">
            <v>0</v>
          </cell>
          <cell r="GO80">
            <v>0</v>
          </cell>
          <cell r="GP80">
            <v>0</v>
          </cell>
          <cell r="GQ80">
            <v>0</v>
          </cell>
          <cell r="GR80">
            <v>0</v>
          </cell>
          <cell r="GS80">
            <v>0</v>
          </cell>
          <cell r="GT80">
            <v>0</v>
          </cell>
          <cell r="GU80">
            <v>0</v>
          </cell>
          <cell r="GV80">
            <v>0</v>
          </cell>
          <cell r="GW80">
            <v>0</v>
          </cell>
          <cell r="GX80">
            <v>0</v>
          </cell>
          <cell r="GY80">
            <v>0</v>
          </cell>
          <cell r="GZ80">
            <v>0</v>
          </cell>
          <cell r="HA80">
            <v>0</v>
          </cell>
          <cell r="HB80">
            <v>0</v>
          </cell>
          <cell r="HC80">
            <v>0</v>
          </cell>
          <cell r="HD80">
            <v>0</v>
          </cell>
          <cell r="HE80">
            <v>0</v>
          </cell>
          <cell r="HF80">
            <v>0</v>
          </cell>
          <cell r="HG80">
            <v>0</v>
          </cell>
          <cell r="HH80">
            <v>0</v>
          </cell>
          <cell r="HI80">
            <v>0</v>
          </cell>
          <cell r="HJ80">
            <v>0</v>
          </cell>
          <cell r="HK80">
            <v>0</v>
          </cell>
          <cell r="HL80">
            <v>0</v>
          </cell>
          <cell r="HM80">
            <v>0</v>
          </cell>
          <cell r="HN80">
            <v>0</v>
          </cell>
          <cell r="HO80">
            <v>0</v>
          </cell>
          <cell r="HP80">
            <v>0</v>
          </cell>
          <cell r="HQ80">
            <v>0</v>
          </cell>
          <cell r="HR80">
            <v>0</v>
          </cell>
          <cell r="HS80">
            <v>0</v>
          </cell>
          <cell r="HT80">
            <v>0</v>
          </cell>
          <cell r="HU80">
            <v>0</v>
          </cell>
          <cell r="HV80">
            <v>0</v>
          </cell>
          <cell r="HW80">
            <v>0</v>
          </cell>
          <cell r="HX80">
            <v>0</v>
          </cell>
          <cell r="HY80">
            <v>0</v>
          </cell>
          <cell r="HZ80">
            <v>0</v>
          </cell>
          <cell r="IA80">
            <v>0</v>
          </cell>
          <cell r="IB80">
            <v>0</v>
          </cell>
          <cell r="IC80">
            <v>0</v>
          </cell>
          <cell r="ID80">
            <v>0</v>
          </cell>
          <cell r="IE80">
            <v>0</v>
          </cell>
          <cell r="IF80">
            <v>0</v>
          </cell>
          <cell r="IG80">
            <v>0</v>
          </cell>
          <cell r="IH80">
            <v>0</v>
          </cell>
          <cell r="II80">
            <v>0</v>
          </cell>
          <cell r="IJ80">
            <v>0</v>
          </cell>
          <cell r="IK80">
            <v>0</v>
          </cell>
          <cell r="IL80">
            <v>0</v>
          </cell>
          <cell r="IM80">
            <v>0</v>
          </cell>
          <cell r="IN80">
            <v>0</v>
          </cell>
          <cell r="IO80">
            <v>0</v>
          </cell>
          <cell r="IP80">
            <v>0</v>
          </cell>
          <cell r="IQ80">
            <v>0</v>
          </cell>
        </row>
        <row r="81">
          <cell r="B81">
            <v>0</v>
          </cell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0</v>
          </cell>
          <cell r="W81">
            <v>0</v>
          </cell>
          <cell r="X81">
            <v>0</v>
          </cell>
          <cell r="Y81">
            <v>0</v>
          </cell>
          <cell r="Z81">
            <v>0</v>
          </cell>
          <cell r="AA81">
            <v>0</v>
          </cell>
          <cell r="AB81">
            <v>0</v>
          </cell>
          <cell r="AC81">
            <v>0</v>
          </cell>
          <cell r="AD81">
            <v>0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I81">
            <v>0</v>
          </cell>
          <cell r="AJ81">
            <v>0</v>
          </cell>
          <cell r="AK81">
            <v>0</v>
          </cell>
          <cell r="AL81">
            <v>0</v>
          </cell>
          <cell r="AM81">
            <v>0</v>
          </cell>
          <cell r="AN81">
            <v>0</v>
          </cell>
          <cell r="AO81">
            <v>0</v>
          </cell>
          <cell r="AP81">
            <v>0</v>
          </cell>
          <cell r="AQ81">
            <v>0</v>
          </cell>
          <cell r="AR81">
            <v>0</v>
          </cell>
          <cell r="AS81">
            <v>0</v>
          </cell>
          <cell r="AT81">
            <v>0</v>
          </cell>
          <cell r="AU81">
            <v>0</v>
          </cell>
          <cell r="AV81">
            <v>0</v>
          </cell>
          <cell r="AW81">
            <v>0</v>
          </cell>
          <cell r="AX81">
            <v>0</v>
          </cell>
          <cell r="AY81">
            <v>0</v>
          </cell>
          <cell r="AZ81">
            <v>0</v>
          </cell>
          <cell r="BA81">
            <v>0</v>
          </cell>
          <cell r="BB81">
            <v>0</v>
          </cell>
          <cell r="BC81">
            <v>0</v>
          </cell>
          <cell r="BD81">
            <v>0</v>
          </cell>
          <cell r="BE81">
            <v>0</v>
          </cell>
          <cell r="BF81">
            <v>0</v>
          </cell>
          <cell r="BG81">
            <v>0</v>
          </cell>
          <cell r="BH81">
            <v>0</v>
          </cell>
          <cell r="BI81">
            <v>0</v>
          </cell>
          <cell r="BJ81">
            <v>0</v>
          </cell>
          <cell r="BK81">
            <v>0</v>
          </cell>
          <cell r="BL81">
            <v>0</v>
          </cell>
          <cell r="BM81">
            <v>0</v>
          </cell>
          <cell r="BN81">
            <v>0</v>
          </cell>
          <cell r="BO81">
            <v>0</v>
          </cell>
          <cell r="BP81">
            <v>0</v>
          </cell>
          <cell r="BQ81">
            <v>0</v>
          </cell>
          <cell r="BR81">
            <v>0</v>
          </cell>
          <cell r="BS81">
            <v>0</v>
          </cell>
          <cell r="BT81">
            <v>0</v>
          </cell>
          <cell r="BU81">
            <v>0</v>
          </cell>
          <cell r="BV81">
            <v>0</v>
          </cell>
          <cell r="BW81">
            <v>0</v>
          </cell>
          <cell r="BX81">
            <v>0</v>
          </cell>
          <cell r="BY81">
            <v>0</v>
          </cell>
          <cell r="BZ81">
            <v>0</v>
          </cell>
          <cell r="CA81">
            <v>0</v>
          </cell>
          <cell r="CB81">
            <v>0</v>
          </cell>
          <cell r="CC81">
            <v>0</v>
          </cell>
          <cell r="CD81">
            <v>0</v>
          </cell>
          <cell r="CE81">
            <v>0</v>
          </cell>
          <cell r="CF81">
            <v>0</v>
          </cell>
          <cell r="CG81">
            <v>0</v>
          </cell>
          <cell r="CH81">
            <v>0</v>
          </cell>
          <cell r="CI81">
            <v>0</v>
          </cell>
          <cell r="CJ81">
            <v>0</v>
          </cell>
          <cell r="CK81">
            <v>0</v>
          </cell>
          <cell r="CL81">
            <v>0</v>
          </cell>
          <cell r="CM81">
            <v>0</v>
          </cell>
          <cell r="CN81">
            <v>0</v>
          </cell>
          <cell r="CO81">
            <v>0</v>
          </cell>
          <cell r="CP81">
            <v>0</v>
          </cell>
          <cell r="CQ81">
            <v>0</v>
          </cell>
          <cell r="CR81">
            <v>0</v>
          </cell>
          <cell r="CS81">
            <v>0</v>
          </cell>
          <cell r="CT81">
            <v>0</v>
          </cell>
          <cell r="CU81">
            <v>0</v>
          </cell>
          <cell r="CV81">
            <v>0</v>
          </cell>
          <cell r="CW81">
            <v>0</v>
          </cell>
          <cell r="CX81">
            <v>0</v>
          </cell>
          <cell r="CY81">
            <v>0</v>
          </cell>
          <cell r="CZ81">
            <v>0</v>
          </cell>
          <cell r="DA81">
            <v>0</v>
          </cell>
          <cell r="DB81">
            <v>0</v>
          </cell>
          <cell r="DC81">
            <v>0</v>
          </cell>
          <cell r="DD81">
            <v>0</v>
          </cell>
          <cell r="DE81">
            <v>0</v>
          </cell>
          <cell r="DF81">
            <v>0</v>
          </cell>
          <cell r="DG81">
            <v>0</v>
          </cell>
          <cell r="DH81">
            <v>0</v>
          </cell>
          <cell r="DI81">
            <v>0</v>
          </cell>
          <cell r="DJ81">
            <v>0</v>
          </cell>
          <cell r="DK81">
            <v>0</v>
          </cell>
          <cell r="DL81">
            <v>0</v>
          </cell>
          <cell r="DM81">
            <v>0</v>
          </cell>
          <cell r="DN81">
            <v>0</v>
          </cell>
          <cell r="DO81">
            <v>0</v>
          </cell>
          <cell r="DP81">
            <v>0</v>
          </cell>
          <cell r="DQ81">
            <v>0</v>
          </cell>
          <cell r="DR81">
            <v>0</v>
          </cell>
          <cell r="DS81">
            <v>0</v>
          </cell>
          <cell r="DT81">
            <v>0</v>
          </cell>
          <cell r="DU81">
            <v>0</v>
          </cell>
          <cell r="DV81">
            <v>0</v>
          </cell>
          <cell r="DW81">
            <v>0</v>
          </cell>
          <cell r="DX81">
            <v>0</v>
          </cell>
          <cell r="DY81">
            <v>0</v>
          </cell>
          <cell r="DZ81">
            <v>0</v>
          </cell>
          <cell r="EA81">
            <v>0</v>
          </cell>
          <cell r="EB81">
            <v>0</v>
          </cell>
          <cell r="EC81">
            <v>0</v>
          </cell>
          <cell r="ED81">
            <v>0</v>
          </cell>
          <cell r="EE81">
            <v>0</v>
          </cell>
          <cell r="EF81">
            <v>0</v>
          </cell>
          <cell r="EG81">
            <v>0</v>
          </cell>
          <cell r="EH81">
            <v>0</v>
          </cell>
          <cell r="EI81">
            <v>0</v>
          </cell>
          <cell r="EJ81">
            <v>0</v>
          </cell>
          <cell r="EK81">
            <v>0</v>
          </cell>
          <cell r="EL81">
            <v>0</v>
          </cell>
          <cell r="EM81">
            <v>0</v>
          </cell>
          <cell r="EN81">
            <v>0</v>
          </cell>
          <cell r="EO81">
            <v>0</v>
          </cell>
          <cell r="EP81">
            <v>0</v>
          </cell>
          <cell r="EQ81">
            <v>0</v>
          </cell>
          <cell r="ER81">
            <v>0</v>
          </cell>
          <cell r="ES81">
            <v>0</v>
          </cell>
          <cell r="ET81">
            <v>0</v>
          </cell>
          <cell r="EU81">
            <v>0</v>
          </cell>
          <cell r="EV81">
            <v>0</v>
          </cell>
          <cell r="EW81">
            <v>0</v>
          </cell>
          <cell r="EX81">
            <v>0</v>
          </cell>
          <cell r="EY81">
            <v>0</v>
          </cell>
          <cell r="EZ81">
            <v>0</v>
          </cell>
          <cell r="FA81">
            <v>0</v>
          </cell>
          <cell r="FB81">
            <v>0</v>
          </cell>
          <cell r="FC81">
            <v>0</v>
          </cell>
          <cell r="FD81">
            <v>0</v>
          </cell>
          <cell r="FE81">
            <v>0</v>
          </cell>
          <cell r="FF81">
            <v>0</v>
          </cell>
          <cell r="FG81">
            <v>0</v>
          </cell>
          <cell r="FH81">
            <v>0</v>
          </cell>
          <cell r="FI81">
            <v>0</v>
          </cell>
          <cell r="FJ81">
            <v>0</v>
          </cell>
          <cell r="FK81">
            <v>0</v>
          </cell>
          <cell r="FL81">
            <v>0</v>
          </cell>
          <cell r="FM81">
            <v>0</v>
          </cell>
          <cell r="FN81">
            <v>0</v>
          </cell>
          <cell r="FO81">
            <v>0</v>
          </cell>
          <cell r="FP81">
            <v>0</v>
          </cell>
          <cell r="FQ81">
            <v>0</v>
          </cell>
          <cell r="FR81">
            <v>0</v>
          </cell>
          <cell r="FS81">
            <v>0</v>
          </cell>
          <cell r="FT81">
            <v>0</v>
          </cell>
          <cell r="FU81">
            <v>0</v>
          </cell>
          <cell r="FV81">
            <v>0</v>
          </cell>
          <cell r="FW81">
            <v>0</v>
          </cell>
          <cell r="FX81">
            <v>0</v>
          </cell>
          <cell r="FY81">
            <v>0</v>
          </cell>
          <cell r="FZ81">
            <v>0</v>
          </cell>
          <cell r="GA81">
            <v>0</v>
          </cell>
          <cell r="GB81">
            <v>0</v>
          </cell>
          <cell r="GC81">
            <v>0</v>
          </cell>
          <cell r="GD81">
            <v>0</v>
          </cell>
          <cell r="GE81">
            <v>0</v>
          </cell>
          <cell r="GF81">
            <v>0</v>
          </cell>
          <cell r="GG81">
            <v>0</v>
          </cell>
          <cell r="GH81">
            <v>0</v>
          </cell>
          <cell r="GI81">
            <v>0</v>
          </cell>
          <cell r="GJ81">
            <v>0</v>
          </cell>
          <cell r="GK81">
            <v>0</v>
          </cell>
          <cell r="GL81">
            <v>0</v>
          </cell>
          <cell r="GM81">
            <v>0</v>
          </cell>
          <cell r="GN81">
            <v>0</v>
          </cell>
          <cell r="GO81">
            <v>0</v>
          </cell>
          <cell r="GP81">
            <v>0</v>
          </cell>
          <cell r="GQ81">
            <v>0</v>
          </cell>
          <cell r="GR81">
            <v>0</v>
          </cell>
          <cell r="GS81">
            <v>0</v>
          </cell>
          <cell r="GT81">
            <v>0</v>
          </cell>
          <cell r="GU81">
            <v>0</v>
          </cell>
          <cell r="GV81">
            <v>0</v>
          </cell>
          <cell r="GW81">
            <v>0</v>
          </cell>
          <cell r="GX81">
            <v>0</v>
          </cell>
          <cell r="GY81">
            <v>0</v>
          </cell>
          <cell r="GZ81">
            <v>0</v>
          </cell>
          <cell r="HA81">
            <v>0</v>
          </cell>
          <cell r="HB81">
            <v>0</v>
          </cell>
          <cell r="HC81">
            <v>0</v>
          </cell>
          <cell r="HD81">
            <v>0</v>
          </cell>
          <cell r="HE81">
            <v>0</v>
          </cell>
          <cell r="HF81">
            <v>0</v>
          </cell>
          <cell r="HG81">
            <v>0</v>
          </cell>
          <cell r="HH81">
            <v>0</v>
          </cell>
          <cell r="HI81">
            <v>0</v>
          </cell>
          <cell r="HJ81">
            <v>0</v>
          </cell>
          <cell r="HK81">
            <v>0</v>
          </cell>
          <cell r="HL81">
            <v>0</v>
          </cell>
          <cell r="HM81">
            <v>0</v>
          </cell>
          <cell r="HN81">
            <v>0</v>
          </cell>
          <cell r="HO81">
            <v>0</v>
          </cell>
          <cell r="HP81">
            <v>0</v>
          </cell>
          <cell r="HQ81">
            <v>0</v>
          </cell>
          <cell r="HR81">
            <v>0</v>
          </cell>
          <cell r="HS81">
            <v>0</v>
          </cell>
          <cell r="HT81">
            <v>0</v>
          </cell>
          <cell r="HU81">
            <v>0</v>
          </cell>
          <cell r="HV81">
            <v>0</v>
          </cell>
          <cell r="HW81">
            <v>0</v>
          </cell>
          <cell r="HX81">
            <v>0</v>
          </cell>
          <cell r="HY81">
            <v>0</v>
          </cell>
          <cell r="HZ81">
            <v>0</v>
          </cell>
          <cell r="IA81">
            <v>0</v>
          </cell>
          <cell r="IB81">
            <v>0</v>
          </cell>
          <cell r="IC81">
            <v>0</v>
          </cell>
          <cell r="ID81">
            <v>0</v>
          </cell>
          <cell r="IE81">
            <v>0</v>
          </cell>
          <cell r="IF81">
            <v>0</v>
          </cell>
          <cell r="IG81">
            <v>0</v>
          </cell>
          <cell r="IH81">
            <v>0</v>
          </cell>
          <cell r="II81">
            <v>0</v>
          </cell>
          <cell r="IJ81">
            <v>0</v>
          </cell>
          <cell r="IK81">
            <v>0</v>
          </cell>
          <cell r="IL81">
            <v>0</v>
          </cell>
          <cell r="IM81">
            <v>0</v>
          </cell>
          <cell r="IN81">
            <v>0</v>
          </cell>
          <cell r="IO81">
            <v>0</v>
          </cell>
          <cell r="IP81">
            <v>0</v>
          </cell>
          <cell r="IQ81">
            <v>0</v>
          </cell>
        </row>
        <row r="82">
          <cell r="B82">
            <v>0</v>
          </cell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0</v>
          </cell>
          <cell r="AB82">
            <v>0</v>
          </cell>
          <cell r="AC82">
            <v>0</v>
          </cell>
          <cell r="AD82">
            <v>0</v>
          </cell>
          <cell r="AE82">
            <v>0</v>
          </cell>
          <cell r="AF82">
            <v>0</v>
          </cell>
          <cell r="AG82">
            <v>0</v>
          </cell>
          <cell r="AH82">
            <v>0</v>
          </cell>
          <cell r="AI82">
            <v>0</v>
          </cell>
          <cell r="AJ82">
            <v>0</v>
          </cell>
          <cell r="AK82">
            <v>0</v>
          </cell>
          <cell r="AL82">
            <v>0</v>
          </cell>
          <cell r="AM82">
            <v>0</v>
          </cell>
          <cell r="AN82">
            <v>0</v>
          </cell>
          <cell r="AO82">
            <v>0</v>
          </cell>
          <cell r="AP82">
            <v>0</v>
          </cell>
          <cell r="AQ82">
            <v>0</v>
          </cell>
          <cell r="AR82">
            <v>0</v>
          </cell>
          <cell r="AS82">
            <v>0</v>
          </cell>
          <cell r="AT82">
            <v>0</v>
          </cell>
          <cell r="AU82">
            <v>0</v>
          </cell>
          <cell r="AV82">
            <v>0</v>
          </cell>
          <cell r="AW82">
            <v>0</v>
          </cell>
          <cell r="AX82">
            <v>0</v>
          </cell>
          <cell r="AY82">
            <v>0</v>
          </cell>
          <cell r="AZ82">
            <v>0</v>
          </cell>
          <cell r="BA82">
            <v>0</v>
          </cell>
          <cell r="BB82">
            <v>0</v>
          </cell>
          <cell r="BC82">
            <v>0</v>
          </cell>
          <cell r="BD82">
            <v>0</v>
          </cell>
          <cell r="BE82">
            <v>0</v>
          </cell>
          <cell r="BF82">
            <v>0</v>
          </cell>
          <cell r="BG82">
            <v>0</v>
          </cell>
          <cell r="BH82">
            <v>0</v>
          </cell>
          <cell r="BI82">
            <v>0</v>
          </cell>
          <cell r="BJ82">
            <v>0</v>
          </cell>
          <cell r="BK82">
            <v>0</v>
          </cell>
          <cell r="BL82">
            <v>0</v>
          </cell>
          <cell r="BM82">
            <v>0</v>
          </cell>
          <cell r="BN82">
            <v>0</v>
          </cell>
          <cell r="BO82">
            <v>0</v>
          </cell>
          <cell r="BP82">
            <v>0</v>
          </cell>
          <cell r="BQ82">
            <v>0</v>
          </cell>
          <cell r="BR82">
            <v>0</v>
          </cell>
          <cell r="BS82">
            <v>0</v>
          </cell>
          <cell r="BT82">
            <v>0</v>
          </cell>
          <cell r="BU82">
            <v>0</v>
          </cell>
          <cell r="BV82">
            <v>0</v>
          </cell>
          <cell r="BW82">
            <v>0</v>
          </cell>
          <cell r="BX82">
            <v>0</v>
          </cell>
          <cell r="BY82">
            <v>0</v>
          </cell>
          <cell r="BZ82">
            <v>0</v>
          </cell>
          <cell r="CA82">
            <v>0</v>
          </cell>
          <cell r="CB82">
            <v>0</v>
          </cell>
          <cell r="CC82">
            <v>0</v>
          </cell>
          <cell r="CD82">
            <v>0</v>
          </cell>
          <cell r="CE82">
            <v>0</v>
          </cell>
          <cell r="CF82">
            <v>0</v>
          </cell>
          <cell r="CG82">
            <v>0</v>
          </cell>
          <cell r="CH82">
            <v>0</v>
          </cell>
          <cell r="CI82">
            <v>0</v>
          </cell>
          <cell r="CJ82">
            <v>0</v>
          </cell>
          <cell r="CK82">
            <v>0</v>
          </cell>
          <cell r="CL82">
            <v>0</v>
          </cell>
          <cell r="CM82">
            <v>0</v>
          </cell>
          <cell r="CN82">
            <v>0</v>
          </cell>
          <cell r="CO82">
            <v>0</v>
          </cell>
          <cell r="CP82">
            <v>0</v>
          </cell>
          <cell r="CQ82">
            <v>0</v>
          </cell>
          <cell r="CR82">
            <v>0</v>
          </cell>
          <cell r="CS82">
            <v>0</v>
          </cell>
          <cell r="CT82">
            <v>0</v>
          </cell>
          <cell r="CU82">
            <v>0</v>
          </cell>
          <cell r="CV82">
            <v>0</v>
          </cell>
          <cell r="CW82">
            <v>0</v>
          </cell>
          <cell r="CX82">
            <v>0</v>
          </cell>
          <cell r="CY82">
            <v>0</v>
          </cell>
          <cell r="CZ82">
            <v>0</v>
          </cell>
          <cell r="DA82">
            <v>0</v>
          </cell>
          <cell r="DB82">
            <v>0</v>
          </cell>
          <cell r="DC82">
            <v>0</v>
          </cell>
          <cell r="DD82">
            <v>0</v>
          </cell>
          <cell r="DE82">
            <v>0</v>
          </cell>
          <cell r="DF82">
            <v>0</v>
          </cell>
          <cell r="DG82">
            <v>0</v>
          </cell>
          <cell r="DH82">
            <v>0</v>
          </cell>
          <cell r="DI82">
            <v>0</v>
          </cell>
          <cell r="DJ82">
            <v>0</v>
          </cell>
          <cell r="DK82">
            <v>0</v>
          </cell>
          <cell r="DL82">
            <v>0</v>
          </cell>
          <cell r="DM82">
            <v>0</v>
          </cell>
          <cell r="DN82">
            <v>0</v>
          </cell>
          <cell r="DO82">
            <v>0</v>
          </cell>
          <cell r="DP82">
            <v>0</v>
          </cell>
          <cell r="DQ82">
            <v>0</v>
          </cell>
          <cell r="DR82">
            <v>0</v>
          </cell>
          <cell r="DS82">
            <v>0</v>
          </cell>
          <cell r="DT82">
            <v>0</v>
          </cell>
          <cell r="DU82">
            <v>0</v>
          </cell>
          <cell r="DV82">
            <v>0</v>
          </cell>
          <cell r="DW82">
            <v>0</v>
          </cell>
          <cell r="DX82">
            <v>0</v>
          </cell>
          <cell r="DY82">
            <v>0</v>
          </cell>
          <cell r="DZ82">
            <v>0</v>
          </cell>
          <cell r="EA82">
            <v>0</v>
          </cell>
          <cell r="EB82">
            <v>0</v>
          </cell>
          <cell r="EC82">
            <v>0</v>
          </cell>
          <cell r="ED82">
            <v>0</v>
          </cell>
          <cell r="EE82">
            <v>0</v>
          </cell>
          <cell r="EF82">
            <v>0</v>
          </cell>
          <cell r="EG82">
            <v>0</v>
          </cell>
          <cell r="EH82">
            <v>0</v>
          </cell>
          <cell r="EI82">
            <v>0</v>
          </cell>
          <cell r="EJ82">
            <v>0</v>
          </cell>
          <cell r="EK82">
            <v>0</v>
          </cell>
          <cell r="EL82">
            <v>0</v>
          </cell>
          <cell r="EM82">
            <v>0</v>
          </cell>
          <cell r="EN82">
            <v>0</v>
          </cell>
          <cell r="EO82">
            <v>0</v>
          </cell>
          <cell r="EP82">
            <v>0</v>
          </cell>
          <cell r="EQ82">
            <v>0</v>
          </cell>
          <cell r="ER82">
            <v>0</v>
          </cell>
          <cell r="ES82">
            <v>0</v>
          </cell>
          <cell r="ET82">
            <v>0</v>
          </cell>
          <cell r="EU82">
            <v>0</v>
          </cell>
          <cell r="EV82">
            <v>0</v>
          </cell>
          <cell r="EW82">
            <v>0</v>
          </cell>
          <cell r="EX82">
            <v>0</v>
          </cell>
          <cell r="EY82">
            <v>0</v>
          </cell>
          <cell r="EZ82">
            <v>0</v>
          </cell>
          <cell r="FA82">
            <v>0</v>
          </cell>
          <cell r="FB82">
            <v>0</v>
          </cell>
          <cell r="FC82">
            <v>0</v>
          </cell>
          <cell r="FD82">
            <v>0</v>
          </cell>
          <cell r="FE82">
            <v>0</v>
          </cell>
          <cell r="FF82">
            <v>0</v>
          </cell>
          <cell r="FG82">
            <v>0</v>
          </cell>
          <cell r="FH82">
            <v>0</v>
          </cell>
          <cell r="FI82">
            <v>0</v>
          </cell>
          <cell r="FJ82">
            <v>0</v>
          </cell>
          <cell r="FK82">
            <v>0</v>
          </cell>
          <cell r="FL82">
            <v>0</v>
          </cell>
          <cell r="FM82">
            <v>0</v>
          </cell>
          <cell r="FN82">
            <v>0</v>
          </cell>
          <cell r="FO82">
            <v>0</v>
          </cell>
          <cell r="FP82">
            <v>0</v>
          </cell>
          <cell r="FQ82">
            <v>0</v>
          </cell>
          <cell r="FR82">
            <v>0</v>
          </cell>
          <cell r="FS82">
            <v>0</v>
          </cell>
          <cell r="FT82">
            <v>0</v>
          </cell>
          <cell r="FU82">
            <v>0</v>
          </cell>
          <cell r="FV82">
            <v>0</v>
          </cell>
          <cell r="FW82">
            <v>0</v>
          </cell>
          <cell r="FX82">
            <v>0</v>
          </cell>
          <cell r="FY82">
            <v>0</v>
          </cell>
          <cell r="FZ82">
            <v>0</v>
          </cell>
          <cell r="GA82">
            <v>0</v>
          </cell>
          <cell r="GB82">
            <v>0</v>
          </cell>
          <cell r="GC82">
            <v>0</v>
          </cell>
          <cell r="GD82">
            <v>0</v>
          </cell>
          <cell r="GE82">
            <v>0</v>
          </cell>
          <cell r="GF82">
            <v>0</v>
          </cell>
          <cell r="GG82">
            <v>0</v>
          </cell>
          <cell r="GH82">
            <v>0</v>
          </cell>
          <cell r="GI82">
            <v>0</v>
          </cell>
          <cell r="GJ82">
            <v>0</v>
          </cell>
          <cell r="GK82">
            <v>0</v>
          </cell>
          <cell r="GL82">
            <v>0</v>
          </cell>
          <cell r="GM82">
            <v>0</v>
          </cell>
          <cell r="GN82">
            <v>0</v>
          </cell>
          <cell r="GO82">
            <v>0</v>
          </cell>
          <cell r="GP82">
            <v>0</v>
          </cell>
          <cell r="GQ82">
            <v>0</v>
          </cell>
          <cell r="GR82">
            <v>0</v>
          </cell>
          <cell r="GS82">
            <v>0</v>
          </cell>
          <cell r="GT82">
            <v>0</v>
          </cell>
          <cell r="GU82">
            <v>0</v>
          </cell>
          <cell r="GV82">
            <v>0</v>
          </cell>
          <cell r="GW82">
            <v>0</v>
          </cell>
          <cell r="GX82">
            <v>0</v>
          </cell>
          <cell r="GY82">
            <v>0</v>
          </cell>
          <cell r="GZ82">
            <v>0</v>
          </cell>
          <cell r="HA82">
            <v>0</v>
          </cell>
          <cell r="HB82">
            <v>0</v>
          </cell>
          <cell r="HC82">
            <v>0</v>
          </cell>
          <cell r="HD82">
            <v>0</v>
          </cell>
          <cell r="HE82">
            <v>0</v>
          </cell>
          <cell r="HF82">
            <v>0</v>
          </cell>
          <cell r="HG82">
            <v>0</v>
          </cell>
          <cell r="HH82">
            <v>0</v>
          </cell>
          <cell r="HI82">
            <v>0</v>
          </cell>
          <cell r="HJ82">
            <v>0</v>
          </cell>
          <cell r="HK82">
            <v>0</v>
          </cell>
          <cell r="HL82">
            <v>0</v>
          </cell>
          <cell r="HM82">
            <v>0</v>
          </cell>
          <cell r="HN82">
            <v>0</v>
          </cell>
          <cell r="HO82">
            <v>0</v>
          </cell>
          <cell r="HP82">
            <v>0</v>
          </cell>
          <cell r="HQ82">
            <v>0</v>
          </cell>
          <cell r="HR82">
            <v>0</v>
          </cell>
          <cell r="HS82">
            <v>0</v>
          </cell>
          <cell r="HT82">
            <v>0</v>
          </cell>
          <cell r="HU82">
            <v>0</v>
          </cell>
          <cell r="HV82">
            <v>0</v>
          </cell>
          <cell r="HW82">
            <v>0</v>
          </cell>
          <cell r="HX82">
            <v>0</v>
          </cell>
          <cell r="HY82">
            <v>0</v>
          </cell>
          <cell r="HZ82">
            <v>0</v>
          </cell>
          <cell r="IA82">
            <v>0</v>
          </cell>
          <cell r="IB82">
            <v>0</v>
          </cell>
          <cell r="IC82">
            <v>0</v>
          </cell>
          <cell r="ID82">
            <v>0</v>
          </cell>
          <cell r="IE82">
            <v>0</v>
          </cell>
          <cell r="IF82">
            <v>0</v>
          </cell>
          <cell r="IG82">
            <v>0</v>
          </cell>
          <cell r="IH82">
            <v>0</v>
          </cell>
          <cell r="II82">
            <v>0</v>
          </cell>
          <cell r="IJ82">
            <v>0</v>
          </cell>
          <cell r="IK82">
            <v>0</v>
          </cell>
          <cell r="IL82">
            <v>0</v>
          </cell>
          <cell r="IM82">
            <v>0</v>
          </cell>
          <cell r="IN82">
            <v>0</v>
          </cell>
          <cell r="IO82">
            <v>0</v>
          </cell>
          <cell r="IP82">
            <v>0</v>
          </cell>
          <cell r="IQ82">
            <v>0</v>
          </cell>
        </row>
        <row r="83">
          <cell r="B83">
            <v>12947.324000000001</v>
          </cell>
          <cell r="C83">
            <v>6797.5029999999997</v>
          </cell>
          <cell r="D83">
            <v>6149.8209999999999</v>
          </cell>
          <cell r="E83">
            <v>2276.9609999999998</v>
          </cell>
          <cell r="F83">
            <v>1144.857</v>
          </cell>
          <cell r="G83">
            <v>1132.105</v>
          </cell>
          <cell r="H83">
            <v>675.99699999999996</v>
          </cell>
          <cell r="I83">
            <v>334.536</v>
          </cell>
          <cell r="J83">
            <v>341.46100000000001</v>
          </cell>
          <cell r="K83">
            <v>738.28300000000002</v>
          </cell>
          <cell r="L83">
            <v>351.23</v>
          </cell>
          <cell r="M83">
            <v>387.053</v>
          </cell>
          <cell r="N83">
            <v>862.68100000000004</v>
          </cell>
          <cell r="O83">
            <v>459.09100000000001</v>
          </cell>
          <cell r="P83">
            <v>403.59100000000001</v>
          </cell>
          <cell r="Q83">
            <v>10670.362999999999</v>
          </cell>
          <cell r="R83">
            <v>5652.6459999999997</v>
          </cell>
          <cell r="S83">
            <v>5017.7169999999996</v>
          </cell>
          <cell r="T83">
            <v>4661.8509999999997</v>
          </cell>
          <cell r="U83">
            <v>2396.6320000000001</v>
          </cell>
          <cell r="V83">
            <v>2265.2190000000001</v>
          </cell>
          <cell r="W83">
            <v>1224.2750000000001</v>
          </cell>
          <cell r="X83">
            <v>605.51</v>
          </cell>
          <cell r="Y83">
            <v>618.76499999999999</v>
          </cell>
          <cell r="Z83">
            <v>1414.0340000000001</v>
          </cell>
          <cell r="AA83">
            <v>720.83399999999995</v>
          </cell>
          <cell r="AB83">
            <v>693.2</v>
          </cell>
          <cell r="AC83">
            <v>2023.5419999999999</v>
          </cell>
          <cell r="AD83">
            <v>1070.287</v>
          </cell>
          <cell r="AE83">
            <v>953.25400000000002</v>
          </cell>
          <cell r="AF83">
            <v>6008.5119999999997</v>
          </cell>
          <cell r="AG83">
            <v>3256.0149999999999</v>
          </cell>
          <cell r="AH83">
            <v>2752.498</v>
          </cell>
          <cell r="AI83">
            <v>2447.81</v>
          </cell>
          <cell r="AJ83">
            <v>1300.5409999999999</v>
          </cell>
          <cell r="AK83">
            <v>1147.268</v>
          </cell>
          <cell r="AL83">
            <v>3560.703</v>
          </cell>
          <cell r="AM83">
            <v>1955.473</v>
          </cell>
          <cell r="AN83">
            <v>1605.229</v>
          </cell>
          <cell r="AO83">
            <v>2173.9670000000001</v>
          </cell>
          <cell r="AP83">
            <v>1146.318</v>
          </cell>
          <cell r="AQ83">
            <v>1027.6500000000001</v>
          </cell>
          <cell r="AR83">
            <v>1386.7349999999999</v>
          </cell>
          <cell r="AS83">
            <v>809.15499999999997</v>
          </cell>
          <cell r="AT83">
            <v>577.58000000000004</v>
          </cell>
          <cell r="AU83">
            <v>973.84900000000005</v>
          </cell>
          <cell r="AV83">
            <v>508.43099999999998</v>
          </cell>
          <cell r="AW83">
            <v>465.41800000000001</v>
          </cell>
          <cell r="AX83">
            <v>11973.475</v>
          </cell>
          <cell r="AY83">
            <v>6289.0720000000001</v>
          </cell>
          <cell r="AZ83">
            <v>5684.4030000000002</v>
          </cell>
          <cell r="BA83">
            <v>20632.147000000001</v>
          </cell>
          <cell r="BB83">
            <v>10122.019</v>
          </cell>
          <cell r="BC83">
            <v>10510.128000000001</v>
          </cell>
          <cell r="BD83">
            <v>3088.3180000000002</v>
          </cell>
          <cell r="BE83">
            <v>1475.8009999999999</v>
          </cell>
          <cell r="BF83">
            <v>1612.5170000000001</v>
          </cell>
          <cell r="BG83">
            <v>2251.902</v>
          </cell>
          <cell r="BH83">
            <v>1099.9639999999999</v>
          </cell>
          <cell r="BI83">
            <v>1151.9390000000001</v>
          </cell>
          <cell r="BJ83">
            <v>1458.2159999999999</v>
          </cell>
          <cell r="BK83">
            <v>751.05499999999995</v>
          </cell>
          <cell r="BL83">
            <v>707.16099999999994</v>
          </cell>
          <cell r="BM83">
            <v>793.68600000000004</v>
          </cell>
          <cell r="BN83">
            <v>348.90899999999999</v>
          </cell>
          <cell r="BO83">
            <v>444.77699999999999</v>
          </cell>
          <cell r="BP83">
            <v>298.85199999999998</v>
          </cell>
          <cell r="BQ83">
            <v>136.91200000000001</v>
          </cell>
          <cell r="BR83">
            <v>161.94</v>
          </cell>
          <cell r="BS83">
            <v>294.36</v>
          </cell>
          <cell r="BT83">
            <v>164.72800000000001</v>
          </cell>
          <cell r="BU83">
            <v>129.63200000000001</v>
          </cell>
          <cell r="BV83">
            <v>542.05499999999995</v>
          </cell>
          <cell r="BW83">
            <v>211.10900000000001</v>
          </cell>
          <cell r="BX83">
            <v>330.94600000000003</v>
          </cell>
          <cell r="BY83">
            <v>1091.989</v>
          </cell>
          <cell r="BZ83">
            <v>497.78899999999999</v>
          </cell>
          <cell r="CA83">
            <v>594.20000000000005</v>
          </cell>
          <cell r="CB83">
            <v>646.00800000000004</v>
          </cell>
          <cell r="CC83">
            <v>329.61</v>
          </cell>
          <cell r="CD83">
            <v>316.39800000000002</v>
          </cell>
          <cell r="CE83">
            <v>73.66</v>
          </cell>
          <cell r="CF83">
            <v>34.353000000000002</v>
          </cell>
          <cell r="CG83">
            <v>39.308</v>
          </cell>
          <cell r="CH83">
            <v>445.98099999999999</v>
          </cell>
          <cell r="CI83">
            <v>168.179</v>
          </cell>
          <cell r="CJ83">
            <v>277.80200000000002</v>
          </cell>
          <cell r="CK83">
            <v>718.27599999999995</v>
          </cell>
          <cell r="CL83">
            <v>386.48</v>
          </cell>
          <cell r="CM83">
            <v>331.79599999999999</v>
          </cell>
          <cell r="CN83">
            <v>392.28100000000001</v>
          </cell>
          <cell r="CO83">
            <v>217.16</v>
          </cell>
          <cell r="CP83">
            <v>175.12100000000001</v>
          </cell>
          <cell r="CQ83">
            <v>327.84100000000001</v>
          </cell>
          <cell r="CR83">
            <v>178.821</v>
          </cell>
          <cell r="CS83">
            <v>149.02000000000001</v>
          </cell>
          <cell r="CT83">
            <v>59.484999999999999</v>
          </cell>
          <cell r="CU83">
            <v>32.555999999999997</v>
          </cell>
          <cell r="CV83">
            <v>26.928999999999998</v>
          </cell>
          <cell r="CW83">
            <v>390.435</v>
          </cell>
          <cell r="CX83">
            <v>207.65899999999999</v>
          </cell>
          <cell r="CY83">
            <v>182.77600000000001</v>
          </cell>
          <cell r="CZ83">
            <v>12297.233</v>
          </cell>
          <cell r="DA83">
            <v>6402.2020000000002</v>
          </cell>
          <cell r="DB83">
            <v>5895.0309999999999</v>
          </cell>
          <cell r="DC83">
            <v>2255.3789999999999</v>
          </cell>
          <cell r="DD83">
            <v>1131.239</v>
          </cell>
          <cell r="DE83">
            <v>1124.1410000000001</v>
          </cell>
          <cell r="DF83">
            <v>671.35900000000004</v>
          </cell>
          <cell r="DG83">
            <v>331.00299999999999</v>
          </cell>
          <cell r="DH83">
            <v>340.35599999999999</v>
          </cell>
          <cell r="DI83">
            <v>730.66800000000001</v>
          </cell>
          <cell r="DJ83">
            <v>345.99099999999999</v>
          </cell>
          <cell r="DK83">
            <v>384.67700000000002</v>
          </cell>
          <cell r="DL83">
            <v>853.35299999999995</v>
          </cell>
          <cell r="DM83">
            <v>454.245</v>
          </cell>
          <cell r="DN83">
            <v>399.108</v>
          </cell>
          <cell r="DO83">
            <v>10041.853999999999</v>
          </cell>
          <cell r="DP83">
            <v>5270.9629999999997</v>
          </cell>
          <cell r="DQ83">
            <v>4770.8909999999996</v>
          </cell>
          <cell r="DR83">
            <v>4582.9930000000004</v>
          </cell>
          <cell r="DS83">
            <v>2346.7130000000002</v>
          </cell>
          <cell r="DT83">
            <v>2236.2809999999999</v>
          </cell>
          <cell r="DU83">
            <v>1210.586</v>
          </cell>
          <cell r="DV83">
            <v>596.18799999999999</v>
          </cell>
          <cell r="DW83">
            <v>614.39700000000005</v>
          </cell>
          <cell r="DX83">
            <v>1384.412</v>
          </cell>
          <cell r="DY83">
            <v>701.19399999999996</v>
          </cell>
          <cell r="DZ83">
            <v>683.21799999999996</v>
          </cell>
          <cell r="EA83">
            <v>1987.9949999999999</v>
          </cell>
          <cell r="EB83">
            <v>1049.33</v>
          </cell>
          <cell r="EC83">
            <v>938.66499999999996</v>
          </cell>
          <cell r="ED83">
            <v>5458.86</v>
          </cell>
          <cell r="EE83">
            <v>2924.25</v>
          </cell>
          <cell r="EF83">
            <v>2534.61</v>
          </cell>
          <cell r="EG83">
            <v>2353.96</v>
          </cell>
          <cell r="EH83">
            <v>1243.296</v>
          </cell>
          <cell r="EI83">
            <v>1110.664</v>
          </cell>
          <cell r="EJ83">
            <v>3104.9</v>
          </cell>
          <cell r="EK83">
            <v>1680.954</v>
          </cell>
          <cell r="EL83">
            <v>1423.9459999999999</v>
          </cell>
          <cell r="EM83">
            <v>2033.01</v>
          </cell>
          <cell r="EN83">
            <v>1063.546</v>
          </cell>
          <cell r="EO83">
            <v>969.46400000000006</v>
          </cell>
          <cell r="EP83">
            <v>1071.8900000000001</v>
          </cell>
          <cell r="EQ83">
            <v>617.40800000000002</v>
          </cell>
          <cell r="ER83">
            <v>454.483</v>
          </cell>
          <cell r="ES83">
            <v>968.24699999999996</v>
          </cell>
          <cell r="ET83">
            <v>504.678</v>
          </cell>
          <cell r="EU83">
            <v>463.56799999999998</v>
          </cell>
          <cell r="EV83">
            <v>11328.986000000001</v>
          </cell>
          <cell r="EW83">
            <v>5897.5230000000001</v>
          </cell>
          <cell r="EX83">
            <v>5431.4629999999997</v>
          </cell>
          <cell r="EY83">
            <v>16417.053</v>
          </cell>
          <cell r="EZ83">
            <v>8129.8919999999998</v>
          </cell>
          <cell r="FA83">
            <v>8287.1610000000001</v>
          </cell>
          <cell r="FB83">
            <v>2933.145</v>
          </cell>
          <cell r="FC83">
            <v>1381.5170000000001</v>
          </cell>
          <cell r="FD83">
            <v>1551.6289999999999</v>
          </cell>
          <cell r="FE83">
            <v>2186.7939999999999</v>
          </cell>
          <cell r="FF83">
            <v>1058.2239999999999</v>
          </cell>
          <cell r="FG83">
            <v>1128.57</v>
          </cell>
          <cell r="FH83">
            <v>1427.2629999999999</v>
          </cell>
          <cell r="FI83">
            <v>732.00900000000001</v>
          </cell>
          <cell r="FJ83">
            <v>695.25400000000002</v>
          </cell>
          <cell r="FK83">
            <v>759.53099999999995</v>
          </cell>
          <cell r="FL83">
            <v>326.21499999999997</v>
          </cell>
          <cell r="FM83">
            <v>433.31599999999997</v>
          </cell>
          <cell r="FN83">
            <v>290.46600000000001</v>
          </cell>
          <cell r="FO83">
            <v>131.96700000000001</v>
          </cell>
          <cell r="FP83">
            <v>158.499</v>
          </cell>
          <cell r="FQ83">
            <v>286.96300000000002</v>
          </cell>
          <cell r="FR83">
            <v>160.9</v>
          </cell>
          <cell r="FS83">
            <v>126.063</v>
          </cell>
          <cell r="FT83">
            <v>459.387</v>
          </cell>
          <cell r="FU83">
            <v>162.392</v>
          </cell>
          <cell r="FV83">
            <v>296.995</v>
          </cell>
          <cell r="FW83">
            <v>1032.56</v>
          </cell>
          <cell r="FX83">
            <v>462.762</v>
          </cell>
          <cell r="FY83">
            <v>569.79700000000003</v>
          </cell>
          <cell r="FZ83">
            <v>643.27200000000005</v>
          </cell>
          <cell r="GA83">
            <v>327.52</v>
          </cell>
          <cell r="GB83">
            <v>315.75200000000001</v>
          </cell>
          <cell r="GC83">
            <v>73.66</v>
          </cell>
          <cell r="GD83">
            <v>34.353000000000002</v>
          </cell>
          <cell r="GE83">
            <v>39.308</v>
          </cell>
          <cell r="GF83">
            <v>389.28699999999998</v>
          </cell>
          <cell r="GG83">
            <v>135.24199999999999</v>
          </cell>
          <cell r="GH83">
            <v>254.04499999999999</v>
          </cell>
          <cell r="GI83">
            <v>682.03800000000001</v>
          </cell>
          <cell r="GJ83">
            <v>365.20800000000003</v>
          </cell>
          <cell r="GK83">
            <v>316.83</v>
          </cell>
          <cell r="GL83">
            <v>381.01799999999997</v>
          </cell>
          <cell r="GM83">
            <v>210.37</v>
          </cell>
          <cell r="GN83">
            <v>170.648</v>
          </cell>
          <cell r="GO83">
            <v>324.97399999999999</v>
          </cell>
          <cell r="GP83">
            <v>177.15799999999999</v>
          </cell>
          <cell r="GQ83">
            <v>147.816</v>
          </cell>
          <cell r="GR83">
            <v>59.484999999999999</v>
          </cell>
          <cell r="GS83">
            <v>32.555999999999997</v>
          </cell>
          <cell r="GT83">
            <v>26.928999999999998</v>
          </cell>
          <cell r="GU83">
            <v>357.06400000000002</v>
          </cell>
          <cell r="GV83">
            <v>188.05</v>
          </cell>
          <cell r="GW83">
            <v>169.01400000000001</v>
          </cell>
          <cell r="GX83">
            <v>1867.347</v>
          </cell>
          <cell r="GY83">
            <v>932.75</v>
          </cell>
          <cell r="GZ83">
            <v>934.59699999999998</v>
          </cell>
          <cell r="HA83">
            <v>742.04100000000005</v>
          </cell>
          <cell r="HB83">
            <v>363.79700000000003</v>
          </cell>
          <cell r="HC83">
            <v>378.24400000000003</v>
          </cell>
          <cell r="HD83">
            <v>239.738</v>
          </cell>
          <cell r="HE83">
            <v>119.172</v>
          </cell>
          <cell r="HF83">
            <v>120.56699999999999</v>
          </cell>
          <cell r="HG83">
            <v>274.233</v>
          </cell>
          <cell r="HH83">
            <v>127.991</v>
          </cell>
          <cell r="HI83">
            <v>146.24100000000001</v>
          </cell>
          <cell r="HJ83">
            <v>228.07</v>
          </cell>
          <cell r="HK83">
            <v>116.634</v>
          </cell>
          <cell r="HL83">
            <v>111.43600000000001</v>
          </cell>
          <cell r="HM83">
            <v>1125.306</v>
          </cell>
          <cell r="HN83">
            <v>568.95399999999995</v>
          </cell>
          <cell r="HO83">
            <v>556.35199999999998</v>
          </cell>
          <cell r="HP83">
            <v>998.69399999999996</v>
          </cell>
          <cell r="HQ83">
            <v>499.54399999999998</v>
          </cell>
          <cell r="HR83">
            <v>499.15</v>
          </cell>
          <cell r="HS83">
            <v>331.702</v>
          </cell>
          <cell r="HT83">
            <v>157.376</v>
          </cell>
          <cell r="HU83">
            <v>174.32499999999999</v>
          </cell>
          <cell r="HV83">
            <v>319.452</v>
          </cell>
          <cell r="HW83">
            <v>152.66300000000001</v>
          </cell>
          <cell r="HX83">
            <v>166.79</v>
          </cell>
          <cell r="HY83">
            <v>347.54</v>
          </cell>
          <cell r="HZ83">
            <v>189.506</v>
          </cell>
          <cell r="IA83">
            <v>158.035</v>
          </cell>
          <cell r="IB83">
            <v>126.61199999999999</v>
          </cell>
          <cell r="IC83">
            <v>69.409000000000006</v>
          </cell>
          <cell r="ID83">
            <v>57.203000000000003</v>
          </cell>
          <cell r="IE83">
            <v>123.514</v>
          </cell>
          <cell r="IF83">
            <v>67.02</v>
          </cell>
          <cell r="IG83">
            <v>56.494</v>
          </cell>
          <cell r="IH83">
            <v>3.097</v>
          </cell>
          <cell r="II83">
            <v>2.3889999999999998</v>
          </cell>
          <cell r="IJ83">
            <v>0.70799999999999996</v>
          </cell>
          <cell r="IK83">
            <v>3.097</v>
          </cell>
          <cell r="IL83">
            <v>2.3889999999999998</v>
          </cell>
          <cell r="IM83">
            <v>0.70799999999999996</v>
          </cell>
          <cell r="IN83">
            <v>0</v>
          </cell>
          <cell r="IO83">
            <v>0</v>
          </cell>
          <cell r="IP83">
            <v>0</v>
          </cell>
          <cell r="IQ83">
            <v>246.08600000000001</v>
          </cell>
        </row>
      </sheetData>
      <sheetData sheetId="5">
        <row r="1">
          <cell r="B1" t="str">
            <v>&gt; 15-24 years ;  &gt; Changed jobs in last 12 months ;  &gt; Males ;</v>
          </cell>
          <cell r="C1" t="str">
            <v>&gt; 15-24 years ;  &gt; Changed jobs in last 12 months ;  &gt; Females ;</v>
          </cell>
          <cell r="D1" t="str">
            <v>&gt; 15-24 years ;  &gt; Did not change jobs in last 12 months ;  Persons ;</v>
          </cell>
          <cell r="E1" t="str">
            <v>&gt; 15-24 years ;  &gt; Did not change jobs in last 12 months ;  &gt; Males ;</v>
          </cell>
          <cell r="F1" t="str">
            <v>&gt; 15-24 years ;  &gt; Did not change jobs in last 12 months ;  &gt; Females ;</v>
          </cell>
          <cell r="G1" t="str">
            <v>&gt; 15-24 years ;  Civilian Population aged 15 and over ;  Persons ;</v>
          </cell>
          <cell r="H1" t="str">
            <v>&gt; 15-24 years ;  Civilian Population aged 15 and over ;  &gt; Males ;</v>
          </cell>
          <cell r="I1" t="str">
            <v>&gt; 15-24 years ;  Civilian Population aged 15 and over ;  &gt; Females ;</v>
          </cell>
          <cell r="J1" t="str">
            <v>&gt; 15-24 years ;  Left, lost or worked multiple jobs last year ;  Persons ;</v>
          </cell>
          <cell r="K1" t="str">
            <v>&gt; 15-24 years ;  Left, lost or worked multiple jobs last year ;  &gt; Males ;</v>
          </cell>
          <cell r="L1" t="str">
            <v>&gt; 15-24 years ;  Left, lost or worked multiple jobs last year ;  &gt; Females ;</v>
          </cell>
          <cell r="M1" t="str">
            <v>&gt; 15-24 years ;  &gt; Employed and had more than one job last year ;  Persons ;</v>
          </cell>
          <cell r="N1" t="str">
            <v>&gt; 15-24 years ;  &gt; Employed and had more than one job last year ;  &gt; Males ;</v>
          </cell>
          <cell r="O1" t="str">
            <v>&gt; 15-24 years ;  &gt; Employed and had more than one job last year ;  &gt; Females ;</v>
          </cell>
          <cell r="P1" t="str">
            <v>&gt; 15-24 years ;  &gt;&gt; Single job holder and had more than one job last year ;  Persons ;</v>
          </cell>
          <cell r="Q1" t="str">
            <v>&gt; 15-24 years ;  &gt;&gt; Single job holder and had more than one job last year ;  &gt; Males ;</v>
          </cell>
          <cell r="R1" t="str">
            <v>&gt; 15-24 years ;  &gt;&gt; Single job holder and had more than one job last year ;  &gt; Females ;</v>
          </cell>
          <cell r="S1" t="str">
            <v>&gt; 15-24 years ;  &gt;&gt; Multiple job holder and had more than one job last year ;  Persons ;</v>
          </cell>
          <cell r="T1" t="str">
            <v>&gt; 15-24 years ;  &gt;&gt; Multiple job holder and had more than one job last year ;  &gt; Males ;</v>
          </cell>
          <cell r="U1" t="str">
            <v>&gt; 15-24 years ;  &gt;&gt; Multiple job holder and had more than one job last year ;  &gt; Females ;</v>
          </cell>
          <cell r="V1" t="str">
            <v>&gt; 15-24 years ;  &gt;&gt; Underemployed and had more than one job last year ;  Persons ;</v>
          </cell>
          <cell r="W1" t="str">
            <v>&gt; 15-24 years ;  &gt;&gt; Underemployed and had more than one job last year ;  &gt; Males ;</v>
          </cell>
          <cell r="X1" t="str">
            <v>&gt; 15-24 years ;  &gt;&gt; Underemployed and had more than one job last year ;  &gt; Females ;</v>
          </cell>
          <cell r="Y1" t="str">
            <v>&gt; 15-24 years ;  &gt; Unemployed and had a job last year ;  Persons ;</v>
          </cell>
          <cell r="Z1" t="str">
            <v>&gt; 15-24 years ;  &gt; Unemployed and had a job last year ;  &gt; Males ;</v>
          </cell>
          <cell r="AA1" t="str">
            <v>&gt; 15-24 years ;  &gt; Unemployed and had a job last year ;  &gt; Females ;</v>
          </cell>
          <cell r="AB1" t="str">
            <v>&gt; 15-24 years ;  &gt; Not in the labour force and had a job last year ;  Persons ;</v>
          </cell>
          <cell r="AC1" t="str">
            <v>&gt; 15-24 years ;  &gt; Not in the labour force and had a job last year ;  &gt; Males ;</v>
          </cell>
          <cell r="AD1" t="str">
            <v>&gt; 15-24 years ;  &gt; Not in the labour force and had a job last year ;  &gt; Females ;</v>
          </cell>
          <cell r="AE1" t="str">
            <v>&gt; 15-24 years ;  Left a job last year ;  Persons ;</v>
          </cell>
          <cell r="AF1" t="str">
            <v>&gt; 15-24 years ;  Left a job last year ;  &gt; Males ;</v>
          </cell>
          <cell r="AG1" t="str">
            <v>&gt; 15-24 years ;  Left a job last year ;  &gt; Females ;</v>
          </cell>
          <cell r="AH1" t="str">
            <v>&gt; 15-24 years ;  &gt; Employed in a new job since left last job ;  Persons ;</v>
          </cell>
          <cell r="AI1" t="str">
            <v>&gt; 15-24 years ;  &gt; Employed in a new job since left last job ;  &gt; Males ;</v>
          </cell>
          <cell r="AJ1" t="str">
            <v>&gt; 15-24 years ;  &gt; Employed in a new job since left last job ;  &gt; Females ;</v>
          </cell>
          <cell r="AK1" t="str">
            <v>&gt; 15-24 years ;  &gt;&gt; Underemployed in a new job since left last job ;  Persons ;</v>
          </cell>
          <cell r="AL1" t="str">
            <v>&gt; 15-24 years ;  &gt;&gt; Underemployed in a new job since left last job ;  &gt; Males ;</v>
          </cell>
          <cell r="AM1" t="str">
            <v>&gt; 15-24 years ;  &gt;&gt; Underemployed in a new job since left last job ;  &gt; Females ;</v>
          </cell>
          <cell r="AN1" t="str">
            <v>&gt; 15-24 years ;  &gt; Not employed since left last job ;  Persons ;</v>
          </cell>
          <cell r="AO1" t="str">
            <v>&gt; 15-24 years ;  &gt; Not employed since left last job ;  &gt; Males ;</v>
          </cell>
          <cell r="AP1" t="str">
            <v>&gt; 15-24 years ;  &gt; Not employed since left last job ;  &gt; Females ;</v>
          </cell>
          <cell r="AQ1" t="str">
            <v>&gt; 15-24 years ;  Lost a job last year ;  Persons ;</v>
          </cell>
          <cell r="AR1" t="str">
            <v>&gt; 15-24 years ;  Lost a job last year ;  &gt; Males ;</v>
          </cell>
          <cell r="AS1" t="str">
            <v>&gt; 15-24 years ;  Lost a job last year ;  &gt; Females ;</v>
          </cell>
          <cell r="AT1" t="str">
            <v>&gt; 15-24 years ;  &gt; Retrenched last year ;  Persons ;</v>
          </cell>
          <cell r="AU1" t="str">
            <v>&gt; 15-24 years ;  &gt; Retrenched last year ;  &gt; Males ;</v>
          </cell>
          <cell r="AV1" t="str">
            <v>&gt; 15-24 years ;  &gt; Retrenched last year ;  &gt; Females ;</v>
          </cell>
          <cell r="AW1" t="str">
            <v>&gt; 15-24 years ;  &gt; Employed in a new job since lost last job ;  Persons ;</v>
          </cell>
          <cell r="AX1" t="str">
            <v>&gt; 15-24 years ;  &gt; Employed in a new job since lost last job ;  &gt; Males ;</v>
          </cell>
          <cell r="AY1" t="str">
            <v>&gt; 15-24 years ;  &gt; Employed in a new job since lost last job ;  &gt; Females ;</v>
          </cell>
          <cell r="AZ1" t="str">
            <v>&gt; 15-24 years ;  &gt;&gt; Underemployed in a new job since lost last job ;  Persons ;</v>
          </cell>
          <cell r="BA1" t="str">
            <v>&gt; 15-24 years ;  &gt;&gt; Underemployed in a new job since lost last job ;  &gt; Males ;</v>
          </cell>
          <cell r="BB1" t="str">
            <v>&gt; 15-24 years ;  &gt;&gt; Underemployed in a new job since lost last job ;  &gt; Females ;</v>
          </cell>
          <cell r="BC1" t="str">
            <v>&gt; 15-24 years ;  &gt; Not employed since lost last job ;  Persons ;</v>
          </cell>
          <cell r="BD1" t="str">
            <v>&gt; 15-24 years ;  &gt; Not employed since lost last job ;  &gt; Males ;</v>
          </cell>
          <cell r="BE1" t="str">
            <v>&gt; 15-24 years ;  &gt; Not employed since lost last job ;  &gt; Females ;</v>
          </cell>
          <cell r="BF1" t="str">
            <v>&gt; 25-44 years ;  Employed total ;  Persons ;</v>
          </cell>
          <cell r="BG1" t="str">
            <v>&gt; 25-44 years ;  Employed total ;  &gt; Males ;</v>
          </cell>
          <cell r="BH1" t="str">
            <v>&gt; 25-44 years ;  Employed total ;  &gt; Females ;</v>
          </cell>
          <cell r="BI1" t="str">
            <v>&gt; 25-44 years ;  &gt; Less than 1 year in main job ;  Persons ;</v>
          </cell>
          <cell r="BJ1" t="str">
            <v>&gt; 25-44 years ;  &gt; Less than 1 year in main job ;  &gt; Males ;</v>
          </cell>
          <cell r="BK1" t="str">
            <v>&gt; 25-44 years ;  &gt; Less than 1 year in main job ;  &gt; Females ;</v>
          </cell>
          <cell r="BL1" t="str">
            <v>&gt; 25-44 years ;  &gt;&gt; Less than 3 months in main job ;  Persons ;</v>
          </cell>
          <cell r="BM1" t="str">
            <v>&gt; 25-44 years ;  &gt;&gt; Less than 3 months in main job ;  &gt; Males ;</v>
          </cell>
          <cell r="BN1" t="str">
            <v>&gt; 25-44 years ;  &gt;&gt; Less than 3 months in main job ;  &gt; Females ;</v>
          </cell>
          <cell r="BO1" t="str">
            <v>&gt; 25-44 years ;  &gt;&gt; 3-5 months in main job ;  Persons ;</v>
          </cell>
          <cell r="BP1" t="str">
            <v>&gt; 25-44 years ;  &gt;&gt; 3-5 months in main job ;  &gt; Males ;</v>
          </cell>
          <cell r="BQ1" t="str">
            <v>&gt; 25-44 years ;  &gt;&gt; 3-5 months in main job ;  &gt; Females ;</v>
          </cell>
          <cell r="BR1" t="str">
            <v>&gt; 25-44 years ;  &gt;&gt; 6-11 months in main job ;  Persons ;</v>
          </cell>
          <cell r="BS1" t="str">
            <v>&gt; 25-44 years ;  &gt;&gt; 6-11 months in main job ;  &gt; Males ;</v>
          </cell>
          <cell r="BT1" t="str">
            <v>&gt; 25-44 years ;  &gt;&gt; 6-11 months in main job ;  &gt; Females ;</v>
          </cell>
          <cell r="BU1" t="str">
            <v>&gt; 25-44 years ;  &gt; 1 year or more in main job ;  Persons ;</v>
          </cell>
          <cell r="BV1" t="str">
            <v>&gt; 25-44 years ;  &gt; 1 year or more in main job ;  &gt; Males ;</v>
          </cell>
          <cell r="BW1" t="str">
            <v>&gt; 25-44 years ;  &gt; 1 year or more in main job ;  &gt; Females ;</v>
          </cell>
          <cell r="BX1" t="str">
            <v>&gt; 25-44 years ;  &gt;&gt; 1-4 years in main job ;  Persons ;</v>
          </cell>
          <cell r="BY1" t="str">
            <v>&gt; 25-44 years ;  &gt;&gt; 1-4 years in main job ;  &gt; Males ;</v>
          </cell>
          <cell r="BZ1" t="str">
            <v>&gt; 25-44 years ;  &gt;&gt; 1-4 years in main job ;  &gt; Females ;</v>
          </cell>
          <cell r="CA1" t="str">
            <v>&gt; 25-44 years ;  &gt;&gt;&gt; 1 year in main job ;  Persons ;</v>
          </cell>
          <cell r="CB1" t="str">
            <v>&gt; 25-44 years ;  &gt;&gt;&gt; 1 year in main job ;  &gt; Males ;</v>
          </cell>
          <cell r="CC1" t="str">
            <v>&gt; 25-44 years ;  &gt;&gt;&gt; 1 year in main job ;  &gt; Females ;</v>
          </cell>
          <cell r="CD1" t="str">
            <v>&gt; 25-44 years ;  &gt;&gt;&gt; 2 years in main job ;  Persons ;</v>
          </cell>
          <cell r="CE1" t="str">
            <v>&gt; 25-44 years ;  &gt;&gt;&gt; 2 years in main job ;  &gt; Males ;</v>
          </cell>
          <cell r="CF1" t="str">
            <v>&gt; 25-44 years ;  &gt;&gt;&gt; 2 years in main job ;  &gt; Females ;</v>
          </cell>
          <cell r="CG1" t="str">
            <v>&gt; 25-44 years ;  &gt;&gt;&gt; 3-4 years in main job ;  Persons ;</v>
          </cell>
          <cell r="CH1" t="str">
            <v>&gt; 25-44 years ;  &gt;&gt;&gt; 3-4 years in main job ;  &gt; Males ;</v>
          </cell>
          <cell r="CI1" t="str">
            <v>&gt; 25-44 years ;  &gt;&gt;&gt; 3-4 years in main job ;  &gt; Females ;</v>
          </cell>
          <cell r="CJ1" t="str">
            <v>&gt; 25-44 years ;  &gt;&gt; 5 years or more in main job ;  Persons ;</v>
          </cell>
          <cell r="CK1" t="str">
            <v>&gt; 25-44 years ;  &gt;&gt; 5 years or more in main job ;  &gt; Males ;</v>
          </cell>
          <cell r="CL1" t="str">
            <v>&gt; 25-44 years ;  &gt;&gt; 5 years or more in main job ;  &gt; Females ;</v>
          </cell>
          <cell r="CM1" t="str">
            <v>&gt; 25-44 years ;  &gt;&gt;&gt; 5-9 years in main job ;  Persons ;</v>
          </cell>
          <cell r="CN1" t="str">
            <v>&gt; 25-44 years ;  &gt;&gt;&gt; 5-9 years in main job ;  &gt; Males ;</v>
          </cell>
          <cell r="CO1" t="str">
            <v>&gt; 25-44 years ;  &gt;&gt;&gt; 5-9 years in main job ;  &gt; Females ;</v>
          </cell>
          <cell r="CP1" t="str">
            <v>&gt; 25-44 years ;  &gt;&gt;&gt; 10 years or more in main job ;  Persons ;</v>
          </cell>
          <cell r="CQ1" t="str">
            <v>&gt; 25-44 years ;  &gt;&gt;&gt; 10 years or more in main job ;  &gt; Males ;</v>
          </cell>
          <cell r="CR1" t="str">
            <v>&gt; 25-44 years ;  &gt;&gt;&gt; 10 years or more in main job ;  &gt; Females ;</v>
          </cell>
          <cell r="CS1" t="str">
            <v>&gt; 25-44 years ;  &gt;&gt;&gt;&gt; 10-19 years in main job ;  Persons ;</v>
          </cell>
          <cell r="CT1" t="str">
            <v>&gt; 25-44 years ;  &gt;&gt;&gt;&gt; 10-19 years in main job ;  &gt; Males ;</v>
          </cell>
          <cell r="CU1" t="str">
            <v>&gt; 25-44 years ;  &gt;&gt;&gt;&gt; 10-19 years in main job ;  &gt; Females ;</v>
          </cell>
          <cell r="CV1" t="str">
            <v>&gt; 25-44 years ;  &gt;&gt;&gt;&gt; 20 years or more in main job ;  Persons ;</v>
          </cell>
          <cell r="CW1" t="str">
            <v>&gt; 25-44 years ;  &gt;&gt;&gt;&gt; 20 years or more in main job ;  &gt; Males ;</v>
          </cell>
          <cell r="CX1" t="str">
            <v>&gt; 25-44 years ;  &gt;&gt;&gt;&gt; 20 years or more in main job ;  &gt; Females ;</v>
          </cell>
          <cell r="CY1" t="str">
            <v>&gt; 25-44 years ;  &gt; Changed jobs in last 12 months ;  Persons ;</v>
          </cell>
          <cell r="CZ1" t="str">
            <v>&gt; 25-44 years ;  &gt; Changed jobs in last 12 months ;  &gt; Males ;</v>
          </cell>
          <cell r="DA1" t="str">
            <v>&gt; 25-44 years ;  &gt; Changed jobs in last 12 months ;  &gt; Females ;</v>
          </cell>
          <cell r="DB1" t="str">
            <v>&gt; 25-44 years ;  &gt; Did not change jobs in last 12 months ;  Persons ;</v>
          </cell>
          <cell r="DC1" t="str">
            <v>&gt; 25-44 years ;  &gt; Did not change jobs in last 12 months ;  &gt; Males ;</v>
          </cell>
          <cell r="DD1" t="str">
            <v>&gt; 25-44 years ;  &gt; Did not change jobs in last 12 months ;  &gt; Females ;</v>
          </cell>
          <cell r="DE1" t="str">
            <v>&gt; 25-44 years ;  Civilian Population aged 15 and over ;  Persons ;</v>
          </cell>
          <cell r="DF1" t="str">
            <v>&gt; 25-44 years ;  Civilian Population aged 15 and over ;  &gt; Males ;</v>
          </cell>
          <cell r="DG1" t="str">
            <v>&gt; 25-44 years ;  Civilian Population aged 15 and over ;  &gt; Females ;</v>
          </cell>
          <cell r="DH1" t="str">
            <v>&gt; 25-44 years ;  Left, lost or worked multiple jobs last year ;  Persons ;</v>
          </cell>
          <cell r="DI1" t="str">
            <v>&gt; 25-44 years ;  Left, lost or worked multiple jobs last year ;  &gt; Males ;</v>
          </cell>
          <cell r="DJ1" t="str">
            <v>&gt; 25-44 years ;  Left, lost or worked multiple jobs last year ;  &gt; Females ;</v>
          </cell>
          <cell r="DK1" t="str">
            <v>&gt; 25-44 years ;  &gt; Employed and had more than one job last year ;  Persons ;</v>
          </cell>
          <cell r="DL1" t="str">
            <v>&gt; 25-44 years ;  &gt; Employed and had more than one job last year ;  &gt; Males ;</v>
          </cell>
          <cell r="DM1" t="str">
            <v>&gt; 25-44 years ;  &gt; Employed and had more than one job last year ;  &gt; Females ;</v>
          </cell>
          <cell r="DN1" t="str">
            <v>&gt; 25-44 years ;  &gt;&gt; Single job holder and had more than one job last year ;  Persons ;</v>
          </cell>
          <cell r="DO1" t="str">
            <v>&gt; 25-44 years ;  &gt;&gt; Single job holder and had more than one job last year ;  &gt; Males ;</v>
          </cell>
          <cell r="DP1" t="str">
            <v>&gt; 25-44 years ;  &gt;&gt; Single job holder and had more than one job last year ;  &gt; Females ;</v>
          </cell>
          <cell r="DQ1" t="str">
            <v>&gt; 25-44 years ;  &gt;&gt; Multiple job holder and had more than one job last year ;  Persons ;</v>
          </cell>
          <cell r="DR1" t="str">
            <v>&gt; 25-44 years ;  &gt;&gt; Multiple job holder and had more than one job last year ;  &gt; Males ;</v>
          </cell>
          <cell r="DS1" t="str">
            <v>&gt; 25-44 years ;  &gt;&gt; Multiple job holder and had more than one job last year ;  &gt; Females ;</v>
          </cell>
          <cell r="DT1" t="str">
            <v>&gt; 25-44 years ;  &gt;&gt; Underemployed and had more than one job last year ;  Persons ;</v>
          </cell>
          <cell r="DU1" t="str">
            <v>&gt; 25-44 years ;  &gt;&gt; Underemployed and had more than one job last year ;  &gt; Males ;</v>
          </cell>
          <cell r="DV1" t="str">
            <v>&gt; 25-44 years ;  &gt;&gt; Underemployed and had more than one job last year ;  &gt; Females ;</v>
          </cell>
          <cell r="DW1" t="str">
            <v>&gt; 25-44 years ;  &gt; Unemployed and had a job last year ;  Persons ;</v>
          </cell>
          <cell r="DX1" t="str">
            <v>&gt; 25-44 years ;  &gt; Unemployed and had a job last year ;  &gt; Males ;</v>
          </cell>
          <cell r="DY1" t="str">
            <v>&gt; 25-44 years ;  &gt; Unemployed and had a job last year ;  &gt; Females ;</v>
          </cell>
          <cell r="DZ1" t="str">
            <v>&gt; 25-44 years ;  &gt; Not in the labour force and had a job last year ;  Persons ;</v>
          </cell>
          <cell r="EA1" t="str">
            <v>&gt; 25-44 years ;  &gt; Not in the labour force and had a job last year ;  &gt; Males ;</v>
          </cell>
          <cell r="EB1" t="str">
            <v>&gt; 25-44 years ;  &gt; Not in the labour force and had a job last year ;  &gt; Females ;</v>
          </cell>
          <cell r="EC1" t="str">
            <v>&gt; 25-44 years ;  Left a job last year ;  Persons ;</v>
          </cell>
          <cell r="ED1" t="str">
            <v>&gt; 25-44 years ;  Left a job last year ;  &gt; Males ;</v>
          </cell>
          <cell r="EE1" t="str">
            <v>&gt; 25-44 years ;  Left a job last year ;  &gt; Females ;</v>
          </cell>
          <cell r="EF1" t="str">
            <v>&gt; 25-44 years ;  &gt; Employed in a new job since left last job ;  Persons ;</v>
          </cell>
          <cell r="EG1" t="str">
            <v>&gt; 25-44 years ;  &gt; Employed in a new job since left last job ;  &gt; Males ;</v>
          </cell>
          <cell r="EH1" t="str">
            <v>&gt; 25-44 years ;  &gt; Employed in a new job since left last job ;  &gt; Females ;</v>
          </cell>
          <cell r="EI1" t="str">
            <v>&gt; 25-44 years ;  &gt;&gt; Underemployed in a new job since left last job ;  Persons ;</v>
          </cell>
          <cell r="EJ1" t="str">
            <v>&gt; 25-44 years ;  &gt;&gt; Underemployed in a new job since left last job ;  &gt; Males ;</v>
          </cell>
          <cell r="EK1" t="str">
            <v>&gt; 25-44 years ;  &gt;&gt; Underemployed in a new job since left last job ;  &gt; Females ;</v>
          </cell>
          <cell r="EL1" t="str">
            <v>&gt; 25-44 years ;  &gt; Not employed since left last job ;  Persons ;</v>
          </cell>
          <cell r="EM1" t="str">
            <v>&gt; 25-44 years ;  &gt; Not employed since left last job ;  &gt; Males ;</v>
          </cell>
          <cell r="EN1" t="str">
            <v>&gt; 25-44 years ;  &gt; Not employed since left last job ;  &gt; Females ;</v>
          </cell>
          <cell r="EO1" t="str">
            <v>&gt; 25-44 years ;  Lost a job last year ;  Persons ;</v>
          </cell>
          <cell r="EP1" t="str">
            <v>&gt; 25-44 years ;  Lost a job last year ;  &gt; Males ;</v>
          </cell>
          <cell r="EQ1" t="str">
            <v>&gt; 25-44 years ;  Lost a job last year ;  &gt; Females ;</v>
          </cell>
          <cell r="ER1" t="str">
            <v>&gt; 25-44 years ;  &gt; Retrenched last year ;  Persons ;</v>
          </cell>
          <cell r="ES1" t="str">
            <v>&gt; 25-44 years ;  &gt; Retrenched last year ;  &gt; Males ;</v>
          </cell>
          <cell r="ET1" t="str">
            <v>&gt; 25-44 years ;  &gt; Retrenched last year ;  &gt; Females ;</v>
          </cell>
          <cell r="EU1" t="str">
            <v>&gt; 25-44 years ;  &gt; Employed in a new job since lost last job ;  Persons ;</v>
          </cell>
          <cell r="EV1" t="str">
            <v>&gt; 25-44 years ;  &gt; Employed in a new job since lost last job ;  &gt; Males ;</v>
          </cell>
          <cell r="EW1" t="str">
            <v>&gt; 25-44 years ;  &gt; Employed in a new job since lost last job ;  &gt; Females ;</v>
          </cell>
          <cell r="EX1" t="str">
            <v>&gt; 25-44 years ;  &gt;&gt; Underemployed in a new job since lost last job ;  Persons ;</v>
          </cell>
          <cell r="EY1" t="str">
            <v>&gt; 25-44 years ;  &gt;&gt; Underemployed in a new job since lost last job ;  &gt; Males ;</v>
          </cell>
          <cell r="EZ1" t="str">
            <v>&gt; 25-44 years ;  &gt;&gt; Underemployed in a new job since lost last job ;  &gt; Females ;</v>
          </cell>
          <cell r="FA1" t="str">
            <v>&gt; 25-44 years ;  &gt; Not employed since lost last job ;  Persons ;</v>
          </cell>
          <cell r="FB1" t="str">
            <v>&gt; 25-44 years ;  &gt; Not employed since lost last job ;  &gt; Males ;</v>
          </cell>
          <cell r="FC1" t="str">
            <v>&gt; 25-44 years ;  &gt; Not employed since lost last job ;  &gt; Females ;</v>
          </cell>
          <cell r="FD1" t="str">
            <v>&gt; 45-64 years ;  Employed total ;  Persons ;</v>
          </cell>
          <cell r="FE1" t="str">
            <v>&gt; 45-64 years ;  Employed total ;  &gt; Males ;</v>
          </cell>
          <cell r="FF1" t="str">
            <v>&gt; 45-64 years ;  Employed total ;  &gt; Females ;</v>
          </cell>
          <cell r="FG1" t="str">
            <v>&gt; 45-64 years ;  &gt; Less than 1 year in main job ;  Persons ;</v>
          </cell>
          <cell r="FH1" t="str">
            <v>&gt; 45-64 years ;  &gt; Less than 1 year in main job ;  &gt; Males ;</v>
          </cell>
          <cell r="FI1" t="str">
            <v>&gt; 45-64 years ;  &gt; Less than 1 year in main job ;  &gt; Females ;</v>
          </cell>
          <cell r="FJ1" t="str">
            <v>&gt; 45-64 years ;  &gt;&gt; Less than 3 months in main job ;  Persons ;</v>
          </cell>
          <cell r="FK1" t="str">
            <v>&gt; 45-64 years ;  &gt;&gt; Less than 3 months in main job ;  &gt; Males ;</v>
          </cell>
          <cell r="FL1" t="str">
            <v>&gt; 45-64 years ;  &gt;&gt; Less than 3 months in main job ;  &gt; Females ;</v>
          </cell>
          <cell r="FM1" t="str">
            <v>&gt; 45-64 years ;  &gt;&gt; 3-5 months in main job ;  Persons ;</v>
          </cell>
          <cell r="FN1" t="str">
            <v>&gt; 45-64 years ;  &gt;&gt; 3-5 months in main job ;  &gt; Males ;</v>
          </cell>
          <cell r="FO1" t="str">
            <v>&gt; 45-64 years ;  &gt;&gt; 3-5 months in main job ;  &gt; Females ;</v>
          </cell>
          <cell r="FP1" t="str">
            <v>&gt; 45-64 years ;  &gt;&gt; 6-11 months in main job ;  Persons ;</v>
          </cell>
          <cell r="FQ1" t="str">
            <v>&gt; 45-64 years ;  &gt;&gt; 6-11 months in main job ;  &gt; Males ;</v>
          </cell>
          <cell r="FR1" t="str">
            <v>&gt; 45-64 years ;  &gt;&gt; 6-11 months in main job ;  &gt; Females ;</v>
          </cell>
          <cell r="FS1" t="str">
            <v>&gt; 45-64 years ;  &gt; 1 year or more in main job ;  Persons ;</v>
          </cell>
          <cell r="FT1" t="str">
            <v>&gt; 45-64 years ;  &gt; 1 year or more in main job ;  &gt; Males ;</v>
          </cell>
          <cell r="FU1" t="str">
            <v>&gt; 45-64 years ;  &gt; 1 year or more in main job ;  &gt; Females ;</v>
          </cell>
          <cell r="FV1" t="str">
            <v>&gt; 45-64 years ;  &gt;&gt; 1-4 years in main job ;  Persons ;</v>
          </cell>
          <cell r="FW1" t="str">
            <v>&gt; 45-64 years ;  &gt;&gt; 1-4 years in main job ;  &gt; Males ;</v>
          </cell>
          <cell r="FX1" t="str">
            <v>&gt; 45-64 years ;  &gt;&gt; 1-4 years in main job ;  &gt; Females ;</v>
          </cell>
          <cell r="FY1" t="str">
            <v>&gt; 45-64 years ;  &gt;&gt;&gt; 1 year in main job ;  Persons ;</v>
          </cell>
          <cell r="FZ1" t="str">
            <v>&gt; 45-64 years ;  &gt;&gt;&gt; 1 year in main job ;  &gt; Males ;</v>
          </cell>
          <cell r="GA1" t="str">
            <v>&gt; 45-64 years ;  &gt;&gt;&gt; 1 year in main job ;  &gt; Females ;</v>
          </cell>
          <cell r="GB1" t="str">
            <v>&gt; 45-64 years ;  &gt;&gt;&gt; 2 years in main job ;  Persons ;</v>
          </cell>
          <cell r="GC1" t="str">
            <v>&gt; 45-64 years ;  &gt;&gt;&gt; 2 years in main job ;  &gt; Males ;</v>
          </cell>
          <cell r="GD1" t="str">
            <v>&gt; 45-64 years ;  &gt;&gt;&gt; 2 years in main job ;  &gt; Females ;</v>
          </cell>
          <cell r="GE1" t="str">
            <v>&gt; 45-64 years ;  &gt;&gt;&gt; 3-4 years in main job ;  Persons ;</v>
          </cell>
          <cell r="GF1" t="str">
            <v>&gt; 45-64 years ;  &gt;&gt;&gt; 3-4 years in main job ;  &gt; Males ;</v>
          </cell>
          <cell r="GG1" t="str">
            <v>&gt; 45-64 years ;  &gt;&gt;&gt; 3-4 years in main job ;  &gt; Females ;</v>
          </cell>
          <cell r="GH1" t="str">
            <v>&gt; 45-64 years ;  &gt;&gt; 5 years or more in main job ;  Persons ;</v>
          </cell>
          <cell r="GI1" t="str">
            <v>&gt; 45-64 years ;  &gt;&gt; 5 years or more in main job ;  &gt; Males ;</v>
          </cell>
          <cell r="GJ1" t="str">
            <v>&gt; 45-64 years ;  &gt;&gt; 5 years or more in main job ;  &gt; Females ;</v>
          </cell>
          <cell r="GK1" t="str">
            <v>&gt; 45-64 years ;  &gt;&gt;&gt; 5-9 years in main job ;  Persons ;</v>
          </cell>
          <cell r="GL1" t="str">
            <v>&gt; 45-64 years ;  &gt;&gt;&gt; 5-9 years in main job ;  &gt; Males ;</v>
          </cell>
          <cell r="GM1" t="str">
            <v>&gt; 45-64 years ;  &gt;&gt;&gt; 5-9 years in main job ;  &gt; Females ;</v>
          </cell>
          <cell r="GN1" t="str">
            <v>&gt; 45-64 years ;  &gt;&gt;&gt; 10 years or more in main job ;  Persons ;</v>
          </cell>
          <cell r="GO1" t="str">
            <v>&gt; 45-64 years ;  &gt;&gt;&gt; 10 years or more in main job ;  &gt; Males ;</v>
          </cell>
          <cell r="GP1" t="str">
            <v>&gt; 45-64 years ;  &gt;&gt;&gt; 10 years or more in main job ;  &gt; Females ;</v>
          </cell>
          <cell r="GQ1" t="str">
            <v>&gt; 45-64 years ;  &gt;&gt;&gt;&gt; 10-19 years in main job ;  Persons ;</v>
          </cell>
          <cell r="GR1" t="str">
            <v>&gt; 45-64 years ;  &gt;&gt;&gt;&gt; 10-19 years in main job ;  &gt; Males ;</v>
          </cell>
          <cell r="GS1" t="str">
            <v>&gt; 45-64 years ;  &gt;&gt;&gt;&gt; 10-19 years in main job ;  &gt; Females ;</v>
          </cell>
          <cell r="GT1" t="str">
            <v>&gt; 45-64 years ;  &gt;&gt;&gt;&gt; 20 years or more in main job ;  Persons ;</v>
          </cell>
          <cell r="GU1" t="str">
            <v>&gt; 45-64 years ;  &gt;&gt;&gt;&gt; 20 years or more in main job ;  &gt; Males ;</v>
          </cell>
          <cell r="GV1" t="str">
            <v>&gt; 45-64 years ;  &gt;&gt;&gt;&gt; 20 years or more in main job ;  &gt; Females ;</v>
          </cell>
          <cell r="GW1" t="str">
            <v>&gt; 45-64 years ;  &gt; Changed jobs in last 12 months ;  Persons ;</v>
          </cell>
          <cell r="GX1" t="str">
            <v>&gt; 45-64 years ;  &gt; Changed jobs in last 12 months ;  &gt; Males ;</v>
          </cell>
          <cell r="GY1" t="str">
            <v>&gt; 45-64 years ;  &gt; Changed jobs in last 12 months ;  &gt; Females ;</v>
          </cell>
          <cell r="GZ1" t="str">
            <v>&gt; 45-64 years ;  &gt; Did not change jobs in last 12 months ;  Persons ;</v>
          </cell>
          <cell r="HA1" t="str">
            <v>&gt; 45-64 years ;  &gt; Did not change jobs in last 12 months ;  &gt; Males ;</v>
          </cell>
          <cell r="HB1" t="str">
            <v>&gt; 45-64 years ;  &gt; Did not change jobs in last 12 months ;  &gt; Females ;</v>
          </cell>
          <cell r="HC1" t="str">
            <v>&gt; 45-64 years ;  Civilian Population aged 15 and over ;  Persons ;</v>
          </cell>
          <cell r="HD1" t="str">
            <v>&gt; 45-64 years ;  Civilian Population aged 15 and over ;  &gt; Males ;</v>
          </cell>
          <cell r="HE1" t="str">
            <v>&gt; 45-64 years ;  Civilian Population aged 15 and over ;  &gt; Females ;</v>
          </cell>
          <cell r="HF1" t="str">
            <v>&gt; 45-64 years ;  Left, lost or worked multiple jobs last year ;  Persons ;</v>
          </cell>
          <cell r="HG1" t="str">
            <v>&gt; 45-64 years ;  Left, lost or worked multiple jobs last year ;  &gt; Males ;</v>
          </cell>
          <cell r="HH1" t="str">
            <v>&gt; 45-64 years ;  Left, lost or worked multiple jobs last year ;  &gt; Females ;</v>
          </cell>
          <cell r="HI1" t="str">
            <v>&gt; 45-64 years ;  &gt; Employed and had more than one job last year ;  Persons ;</v>
          </cell>
          <cell r="HJ1" t="str">
            <v>&gt; 45-64 years ;  &gt; Employed and had more than one job last year ;  &gt; Males ;</v>
          </cell>
          <cell r="HK1" t="str">
            <v>&gt; 45-64 years ;  &gt; Employed and had more than one job last year ;  &gt; Females ;</v>
          </cell>
          <cell r="HL1" t="str">
            <v>&gt; 45-64 years ;  &gt;&gt; Single job holder and had more than one job last year ;  Persons ;</v>
          </cell>
          <cell r="HM1" t="str">
            <v>&gt; 45-64 years ;  &gt;&gt; Single job holder and had more than one job last year ;  &gt; Males ;</v>
          </cell>
          <cell r="HN1" t="str">
            <v>&gt; 45-64 years ;  &gt;&gt; Single job holder and had more than one job last year ;  &gt; Females ;</v>
          </cell>
          <cell r="HO1" t="str">
            <v>&gt; 45-64 years ;  &gt;&gt; Multiple job holder and had more than one job last year ;  Persons ;</v>
          </cell>
          <cell r="HP1" t="str">
            <v>&gt; 45-64 years ;  &gt;&gt; Multiple job holder and had more than one job last year ;  &gt; Males ;</v>
          </cell>
          <cell r="HQ1" t="str">
            <v>&gt; 45-64 years ;  &gt;&gt; Multiple job holder and had more than one job last year ;  &gt; Females ;</v>
          </cell>
          <cell r="HR1" t="str">
            <v>&gt; 45-64 years ;  &gt;&gt; Underemployed and had more than one job last year ;  Persons ;</v>
          </cell>
          <cell r="HS1" t="str">
            <v>&gt; 45-64 years ;  &gt;&gt; Underemployed and had more than one job last year ;  &gt; Males ;</v>
          </cell>
          <cell r="HT1" t="str">
            <v>&gt; 45-64 years ;  &gt;&gt; Underemployed and had more than one job last year ;  &gt; Females ;</v>
          </cell>
          <cell r="HU1" t="str">
            <v>&gt; 45-64 years ;  &gt; Unemployed and had a job last year ;  Persons ;</v>
          </cell>
          <cell r="HV1" t="str">
            <v>&gt; 45-64 years ;  &gt; Unemployed and had a job last year ;  &gt; Males ;</v>
          </cell>
          <cell r="HW1" t="str">
            <v>&gt; 45-64 years ;  &gt; Unemployed and had a job last year ;  &gt; Females ;</v>
          </cell>
          <cell r="HX1" t="str">
            <v>&gt; 45-64 years ;  &gt; Not in the labour force and had a job last year ;  Persons ;</v>
          </cell>
          <cell r="HY1" t="str">
            <v>&gt; 45-64 years ;  &gt; Not in the labour force and had a job last year ;  &gt; Males ;</v>
          </cell>
          <cell r="HZ1" t="str">
            <v>&gt; 45-64 years ;  &gt; Not in the labour force and had a job last year ;  &gt; Females ;</v>
          </cell>
          <cell r="IA1" t="str">
            <v>&gt; 45-64 years ;  Left a job last year ;  Persons ;</v>
          </cell>
          <cell r="IB1" t="str">
            <v>&gt; 45-64 years ;  Left a job last year ;  &gt; Males ;</v>
          </cell>
          <cell r="IC1" t="str">
            <v>&gt; 45-64 years ;  Left a job last year ;  &gt; Females ;</v>
          </cell>
          <cell r="ID1" t="str">
            <v>&gt; 45-64 years ;  &gt; Employed in a new job since left last job ;  Persons ;</v>
          </cell>
          <cell r="IE1" t="str">
            <v>&gt; 45-64 years ;  &gt; Employed in a new job since left last job ;  &gt; Males ;</v>
          </cell>
          <cell r="IF1" t="str">
            <v>&gt; 45-64 years ;  &gt; Employed in a new job since left last job ;  &gt; Females ;</v>
          </cell>
          <cell r="IG1" t="str">
            <v>&gt; 45-64 years ;  &gt;&gt; Underemployed in a new job since left last job ;  Persons ;</v>
          </cell>
          <cell r="IH1" t="str">
            <v>&gt; 45-64 years ;  &gt;&gt; Underemployed in a new job since left last job ;  &gt; Males ;</v>
          </cell>
          <cell r="II1" t="str">
            <v>&gt; 45-64 years ;  &gt;&gt; Underemployed in a new job since left last job ;  &gt; Females ;</v>
          </cell>
          <cell r="IJ1" t="str">
            <v>&gt; 45-64 years ;  &gt; Not employed since left last job ;  Persons ;</v>
          </cell>
          <cell r="IK1" t="str">
            <v>&gt; 45-64 years ;  &gt; Not employed since left last job ;  &gt; Males ;</v>
          </cell>
          <cell r="IL1" t="str">
            <v>&gt; 45-64 years ;  &gt; Not employed since left last job ;  &gt; Females ;</v>
          </cell>
          <cell r="IM1" t="str">
            <v>&gt; 45-64 years ;  Lost a job last year ;  Persons ;</v>
          </cell>
          <cell r="IN1" t="str">
            <v>&gt; 45-64 years ;  Lost a job last year ;  &gt; Males ;</v>
          </cell>
          <cell r="IO1" t="str">
            <v>&gt; 45-64 years ;  Lost a job last year ;  &gt; Females ;</v>
          </cell>
          <cell r="IP1" t="str">
            <v>&gt; 45-64 years ;  &gt; Retrenched last year ;  Persons ;</v>
          </cell>
          <cell r="IQ1" t="str">
            <v>&gt; 45-64 years ;  &gt; Retrenched last year ;  &gt; Males ;</v>
          </cell>
        </row>
        <row r="2">
          <cell r="B2" t="str">
            <v>000</v>
          </cell>
          <cell r="C2" t="str">
            <v>000</v>
          </cell>
          <cell r="D2" t="str">
            <v>000</v>
          </cell>
          <cell r="E2" t="str">
            <v>000</v>
          </cell>
          <cell r="F2" t="str">
            <v>000</v>
          </cell>
          <cell r="G2" t="str">
            <v>000</v>
          </cell>
          <cell r="H2" t="str">
            <v>000</v>
          </cell>
          <cell r="I2" t="str">
            <v>000</v>
          </cell>
          <cell r="J2" t="str">
            <v>000</v>
          </cell>
          <cell r="K2" t="str">
            <v>000</v>
          </cell>
          <cell r="L2" t="str">
            <v>000</v>
          </cell>
          <cell r="M2" t="str">
            <v>000</v>
          </cell>
          <cell r="N2" t="str">
            <v>000</v>
          </cell>
          <cell r="O2" t="str">
            <v>000</v>
          </cell>
          <cell r="P2" t="str">
            <v>000</v>
          </cell>
          <cell r="Q2" t="str">
            <v>000</v>
          </cell>
          <cell r="R2" t="str">
            <v>000</v>
          </cell>
          <cell r="S2" t="str">
            <v>000</v>
          </cell>
          <cell r="T2" t="str">
            <v>000</v>
          </cell>
          <cell r="U2" t="str">
            <v>000</v>
          </cell>
          <cell r="V2" t="str">
            <v>000</v>
          </cell>
          <cell r="W2" t="str">
            <v>000</v>
          </cell>
          <cell r="X2" t="str">
            <v>000</v>
          </cell>
          <cell r="Y2" t="str">
            <v>000</v>
          </cell>
          <cell r="Z2" t="str">
            <v>000</v>
          </cell>
          <cell r="AA2" t="str">
            <v>000</v>
          </cell>
          <cell r="AB2" t="str">
            <v>000</v>
          </cell>
          <cell r="AC2" t="str">
            <v>000</v>
          </cell>
          <cell r="AD2" t="str">
            <v>000</v>
          </cell>
          <cell r="AE2" t="str">
            <v>000</v>
          </cell>
          <cell r="AF2" t="str">
            <v>000</v>
          </cell>
          <cell r="AG2" t="str">
            <v>000</v>
          </cell>
          <cell r="AH2" t="str">
            <v>000</v>
          </cell>
          <cell r="AI2" t="str">
            <v>000</v>
          </cell>
          <cell r="AJ2" t="str">
            <v>000</v>
          </cell>
          <cell r="AK2" t="str">
            <v>000</v>
          </cell>
          <cell r="AL2" t="str">
            <v>000</v>
          </cell>
          <cell r="AM2" t="str">
            <v>000</v>
          </cell>
          <cell r="AN2" t="str">
            <v>000</v>
          </cell>
          <cell r="AO2" t="str">
            <v>000</v>
          </cell>
          <cell r="AP2" t="str">
            <v>000</v>
          </cell>
          <cell r="AQ2" t="str">
            <v>000</v>
          </cell>
          <cell r="AR2" t="str">
            <v>000</v>
          </cell>
          <cell r="AS2" t="str">
            <v>000</v>
          </cell>
          <cell r="AT2" t="str">
            <v>000</v>
          </cell>
          <cell r="AU2" t="str">
            <v>000</v>
          </cell>
          <cell r="AV2" t="str">
            <v>000</v>
          </cell>
          <cell r="AW2" t="str">
            <v>000</v>
          </cell>
          <cell r="AX2" t="str">
            <v>000</v>
          </cell>
          <cell r="AY2" t="str">
            <v>000</v>
          </cell>
          <cell r="AZ2" t="str">
            <v>000</v>
          </cell>
          <cell r="BA2" t="str">
            <v>000</v>
          </cell>
          <cell r="BB2" t="str">
            <v>000</v>
          </cell>
          <cell r="BC2" t="str">
            <v>000</v>
          </cell>
          <cell r="BD2" t="str">
            <v>000</v>
          </cell>
          <cell r="BE2" t="str">
            <v>000</v>
          </cell>
          <cell r="BF2" t="str">
            <v>000</v>
          </cell>
          <cell r="BG2" t="str">
            <v>000</v>
          </cell>
          <cell r="BH2" t="str">
            <v>000</v>
          </cell>
          <cell r="BI2" t="str">
            <v>000</v>
          </cell>
          <cell r="BJ2" t="str">
            <v>000</v>
          </cell>
          <cell r="BK2" t="str">
            <v>000</v>
          </cell>
          <cell r="BL2" t="str">
            <v>000</v>
          </cell>
          <cell r="BM2" t="str">
            <v>000</v>
          </cell>
          <cell r="BN2" t="str">
            <v>000</v>
          </cell>
          <cell r="BO2" t="str">
            <v>000</v>
          </cell>
          <cell r="BP2" t="str">
            <v>000</v>
          </cell>
          <cell r="BQ2" t="str">
            <v>000</v>
          </cell>
          <cell r="BR2" t="str">
            <v>000</v>
          </cell>
          <cell r="BS2" t="str">
            <v>000</v>
          </cell>
          <cell r="BT2" t="str">
            <v>000</v>
          </cell>
          <cell r="BU2" t="str">
            <v>000</v>
          </cell>
          <cell r="BV2" t="str">
            <v>000</v>
          </cell>
          <cell r="BW2" t="str">
            <v>000</v>
          </cell>
          <cell r="BX2" t="str">
            <v>000</v>
          </cell>
          <cell r="BY2" t="str">
            <v>000</v>
          </cell>
          <cell r="BZ2" t="str">
            <v>000</v>
          </cell>
          <cell r="CA2" t="str">
            <v>000</v>
          </cell>
          <cell r="CB2" t="str">
            <v>000</v>
          </cell>
          <cell r="CC2" t="str">
            <v>000</v>
          </cell>
          <cell r="CD2" t="str">
            <v>000</v>
          </cell>
          <cell r="CE2" t="str">
            <v>000</v>
          </cell>
          <cell r="CF2" t="str">
            <v>000</v>
          </cell>
          <cell r="CG2" t="str">
            <v>000</v>
          </cell>
          <cell r="CH2" t="str">
            <v>000</v>
          </cell>
          <cell r="CI2" t="str">
            <v>000</v>
          </cell>
          <cell r="CJ2" t="str">
            <v>000</v>
          </cell>
          <cell r="CK2" t="str">
            <v>000</v>
          </cell>
          <cell r="CL2" t="str">
            <v>000</v>
          </cell>
          <cell r="CM2" t="str">
            <v>000</v>
          </cell>
          <cell r="CN2" t="str">
            <v>000</v>
          </cell>
          <cell r="CO2" t="str">
            <v>000</v>
          </cell>
          <cell r="CP2" t="str">
            <v>000</v>
          </cell>
          <cell r="CQ2" t="str">
            <v>000</v>
          </cell>
          <cell r="CR2" t="str">
            <v>000</v>
          </cell>
          <cell r="CS2" t="str">
            <v>000</v>
          </cell>
          <cell r="CT2" t="str">
            <v>000</v>
          </cell>
          <cell r="CU2" t="str">
            <v>000</v>
          </cell>
          <cell r="CV2" t="str">
            <v>000</v>
          </cell>
          <cell r="CW2" t="str">
            <v>000</v>
          </cell>
          <cell r="CX2" t="str">
            <v>000</v>
          </cell>
          <cell r="CY2" t="str">
            <v>000</v>
          </cell>
          <cell r="CZ2" t="str">
            <v>000</v>
          </cell>
          <cell r="DA2" t="str">
            <v>000</v>
          </cell>
          <cell r="DB2" t="str">
            <v>000</v>
          </cell>
          <cell r="DC2" t="str">
            <v>000</v>
          </cell>
          <cell r="DD2" t="str">
            <v>000</v>
          </cell>
          <cell r="DE2" t="str">
            <v>000</v>
          </cell>
          <cell r="DF2" t="str">
            <v>000</v>
          </cell>
          <cell r="DG2" t="str">
            <v>000</v>
          </cell>
          <cell r="DH2" t="str">
            <v>000</v>
          </cell>
          <cell r="DI2" t="str">
            <v>000</v>
          </cell>
          <cell r="DJ2" t="str">
            <v>000</v>
          </cell>
          <cell r="DK2" t="str">
            <v>000</v>
          </cell>
          <cell r="DL2" t="str">
            <v>000</v>
          </cell>
          <cell r="DM2" t="str">
            <v>000</v>
          </cell>
          <cell r="DN2" t="str">
            <v>000</v>
          </cell>
          <cell r="DO2" t="str">
            <v>000</v>
          </cell>
          <cell r="DP2" t="str">
            <v>000</v>
          </cell>
          <cell r="DQ2" t="str">
            <v>000</v>
          </cell>
          <cell r="DR2" t="str">
            <v>000</v>
          </cell>
          <cell r="DS2" t="str">
            <v>000</v>
          </cell>
          <cell r="DT2" t="str">
            <v>000</v>
          </cell>
          <cell r="DU2" t="str">
            <v>000</v>
          </cell>
          <cell r="DV2" t="str">
            <v>000</v>
          </cell>
          <cell r="DW2" t="str">
            <v>000</v>
          </cell>
          <cell r="DX2" t="str">
            <v>000</v>
          </cell>
          <cell r="DY2" t="str">
            <v>000</v>
          </cell>
          <cell r="DZ2" t="str">
            <v>000</v>
          </cell>
          <cell r="EA2" t="str">
            <v>000</v>
          </cell>
          <cell r="EB2" t="str">
            <v>000</v>
          </cell>
          <cell r="EC2" t="str">
            <v>000</v>
          </cell>
          <cell r="ED2" t="str">
            <v>000</v>
          </cell>
          <cell r="EE2" t="str">
            <v>000</v>
          </cell>
          <cell r="EF2" t="str">
            <v>000</v>
          </cell>
          <cell r="EG2" t="str">
            <v>000</v>
          </cell>
          <cell r="EH2" t="str">
            <v>000</v>
          </cell>
          <cell r="EI2" t="str">
            <v>000</v>
          </cell>
          <cell r="EJ2" t="str">
            <v>000</v>
          </cell>
          <cell r="EK2" t="str">
            <v>000</v>
          </cell>
          <cell r="EL2" t="str">
            <v>000</v>
          </cell>
          <cell r="EM2" t="str">
            <v>000</v>
          </cell>
          <cell r="EN2" t="str">
            <v>000</v>
          </cell>
          <cell r="EO2" t="str">
            <v>000</v>
          </cell>
          <cell r="EP2" t="str">
            <v>000</v>
          </cell>
          <cell r="EQ2" t="str">
            <v>000</v>
          </cell>
          <cell r="ER2" t="str">
            <v>000</v>
          </cell>
          <cell r="ES2" t="str">
            <v>000</v>
          </cell>
          <cell r="ET2" t="str">
            <v>000</v>
          </cell>
          <cell r="EU2" t="str">
            <v>000</v>
          </cell>
          <cell r="EV2" t="str">
            <v>000</v>
          </cell>
          <cell r="EW2" t="str">
            <v>000</v>
          </cell>
          <cell r="EX2" t="str">
            <v>000</v>
          </cell>
          <cell r="EY2" t="str">
            <v>000</v>
          </cell>
          <cell r="EZ2" t="str">
            <v>000</v>
          </cell>
          <cell r="FA2" t="str">
            <v>000</v>
          </cell>
          <cell r="FB2" t="str">
            <v>000</v>
          </cell>
          <cell r="FC2" t="str">
            <v>000</v>
          </cell>
          <cell r="FD2" t="str">
            <v>000</v>
          </cell>
          <cell r="FE2" t="str">
            <v>000</v>
          </cell>
          <cell r="FF2" t="str">
            <v>000</v>
          </cell>
          <cell r="FG2" t="str">
            <v>000</v>
          </cell>
          <cell r="FH2" t="str">
            <v>000</v>
          </cell>
          <cell r="FI2" t="str">
            <v>000</v>
          </cell>
          <cell r="FJ2" t="str">
            <v>000</v>
          </cell>
          <cell r="FK2" t="str">
            <v>000</v>
          </cell>
          <cell r="FL2" t="str">
            <v>000</v>
          </cell>
          <cell r="FM2" t="str">
            <v>000</v>
          </cell>
          <cell r="FN2" t="str">
            <v>000</v>
          </cell>
          <cell r="FO2" t="str">
            <v>000</v>
          </cell>
          <cell r="FP2" t="str">
            <v>000</v>
          </cell>
          <cell r="FQ2" t="str">
            <v>000</v>
          </cell>
          <cell r="FR2" t="str">
            <v>000</v>
          </cell>
          <cell r="FS2" t="str">
            <v>000</v>
          </cell>
          <cell r="FT2" t="str">
            <v>000</v>
          </cell>
          <cell r="FU2" t="str">
            <v>000</v>
          </cell>
          <cell r="FV2" t="str">
            <v>000</v>
          </cell>
          <cell r="FW2" t="str">
            <v>000</v>
          </cell>
          <cell r="FX2" t="str">
            <v>000</v>
          </cell>
          <cell r="FY2" t="str">
            <v>000</v>
          </cell>
          <cell r="FZ2" t="str">
            <v>000</v>
          </cell>
          <cell r="GA2" t="str">
            <v>000</v>
          </cell>
          <cell r="GB2" t="str">
            <v>000</v>
          </cell>
          <cell r="GC2" t="str">
            <v>000</v>
          </cell>
          <cell r="GD2" t="str">
            <v>000</v>
          </cell>
          <cell r="GE2" t="str">
            <v>000</v>
          </cell>
          <cell r="GF2" t="str">
            <v>000</v>
          </cell>
          <cell r="GG2" t="str">
            <v>000</v>
          </cell>
          <cell r="GH2" t="str">
            <v>000</v>
          </cell>
          <cell r="GI2" t="str">
            <v>000</v>
          </cell>
          <cell r="GJ2" t="str">
            <v>000</v>
          </cell>
          <cell r="GK2" t="str">
            <v>000</v>
          </cell>
          <cell r="GL2" t="str">
            <v>000</v>
          </cell>
          <cell r="GM2" t="str">
            <v>000</v>
          </cell>
          <cell r="GN2" t="str">
            <v>000</v>
          </cell>
          <cell r="GO2" t="str">
            <v>000</v>
          </cell>
          <cell r="GP2" t="str">
            <v>000</v>
          </cell>
          <cell r="GQ2" t="str">
            <v>000</v>
          </cell>
          <cell r="GR2" t="str">
            <v>000</v>
          </cell>
          <cell r="GS2" t="str">
            <v>000</v>
          </cell>
          <cell r="GT2" t="str">
            <v>000</v>
          </cell>
          <cell r="GU2" t="str">
            <v>000</v>
          </cell>
          <cell r="GV2" t="str">
            <v>000</v>
          </cell>
          <cell r="GW2" t="str">
            <v>000</v>
          </cell>
          <cell r="GX2" t="str">
            <v>000</v>
          </cell>
          <cell r="GY2" t="str">
            <v>000</v>
          </cell>
          <cell r="GZ2" t="str">
            <v>000</v>
          </cell>
          <cell r="HA2" t="str">
            <v>000</v>
          </cell>
          <cell r="HB2" t="str">
            <v>000</v>
          </cell>
          <cell r="HC2" t="str">
            <v>000</v>
          </cell>
          <cell r="HD2" t="str">
            <v>000</v>
          </cell>
          <cell r="HE2" t="str">
            <v>000</v>
          </cell>
          <cell r="HF2" t="str">
            <v>000</v>
          </cell>
          <cell r="HG2" t="str">
            <v>000</v>
          </cell>
          <cell r="HH2" t="str">
            <v>000</v>
          </cell>
          <cell r="HI2" t="str">
            <v>000</v>
          </cell>
          <cell r="HJ2" t="str">
            <v>000</v>
          </cell>
          <cell r="HK2" t="str">
            <v>000</v>
          </cell>
          <cell r="HL2" t="str">
            <v>000</v>
          </cell>
          <cell r="HM2" t="str">
            <v>000</v>
          </cell>
          <cell r="HN2" t="str">
            <v>000</v>
          </cell>
          <cell r="HO2" t="str">
            <v>000</v>
          </cell>
          <cell r="HP2" t="str">
            <v>000</v>
          </cell>
          <cell r="HQ2" t="str">
            <v>000</v>
          </cell>
          <cell r="HR2" t="str">
            <v>000</v>
          </cell>
          <cell r="HS2" t="str">
            <v>000</v>
          </cell>
          <cell r="HT2" t="str">
            <v>000</v>
          </cell>
          <cell r="HU2" t="str">
            <v>000</v>
          </cell>
          <cell r="HV2" t="str">
            <v>000</v>
          </cell>
          <cell r="HW2" t="str">
            <v>000</v>
          </cell>
          <cell r="HX2" t="str">
            <v>000</v>
          </cell>
          <cell r="HY2" t="str">
            <v>000</v>
          </cell>
          <cell r="HZ2" t="str">
            <v>000</v>
          </cell>
          <cell r="IA2" t="str">
            <v>000</v>
          </cell>
          <cell r="IB2" t="str">
            <v>000</v>
          </cell>
          <cell r="IC2" t="str">
            <v>000</v>
          </cell>
          <cell r="ID2" t="str">
            <v>000</v>
          </cell>
          <cell r="IE2" t="str">
            <v>000</v>
          </cell>
          <cell r="IF2" t="str">
            <v>000</v>
          </cell>
          <cell r="IG2" t="str">
            <v>000</v>
          </cell>
          <cell r="IH2" t="str">
            <v>000</v>
          </cell>
          <cell r="II2" t="str">
            <v>000</v>
          </cell>
          <cell r="IJ2" t="str">
            <v>000</v>
          </cell>
          <cell r="IK2" t="str">
            <v>000</v>
          </cell>
          <cell r="IL2" t="str">
            <v>000</v>
          </cell>
          <cell r="IM2" t="str">
            <v>000</v>
          </cell>
          <cell r="IN2" t="str">
            <v>000</v>
          </cell>
          <cell r="IO2" t="str">
            <v>000</v>
          </cell>
          <cell r="IP2" t="str">
            <v>000</v>
          </cell>
          <cell r="IQ2" t="str">
            <v>000</v>
          </cell>
        </row>
        <row r="3">
          <cell r="B3" t="str">
            <v>Original</v>
          </cell>
          <cell r="C3" t="str">
            <v>Original</v>
          </cell>
          <cell r="D3" t="str">
            <v>Original</v>
          </cell>
          <cell r="E3" t="str">
            <v>Original</v>
          </cell>
          <cell r="F3" t="str">
            <v>Original</v>
          </cell>
          <cell r="G3" t="str">
            <v>Original</v>
          </cell>
          <cell r="H3" t="str">
            <v>Original</v>
          </cell>
          <cell r="I3" t="str">
            <v>Original</v>
          </cell>
          <cell r="J3" t="str">
            <v>Original</v>
          </cell>
          <cell r="K3" t="str">
            <v>Original</v>
          </cell>
          <cell r="L3" t="str">
            <v>Original</v>
          </cell>
          <cell r="M3" t="str">
            <v>Original</v>
          </cell>
          <cell r="N3" t="str">
            <v>Original</v>
          </cell>
          <cell r="O3" t="str">
            <v>Original</v>
          </cell>
          <cell r="P3" t="str">
            <v>Original</v>
          </cell>
          <cell r="Q3" t="str">
            <v>Original</v>
          </cell>
          <cell r="R3" t="str">
            <v>Original</v>
          </cell>
          <cell r="S3" t="str">
            <v>Original</v>
          </cell>
          <cell r="T3" t="str">
            <v>Original</v>
          </cell>
          <cell r="U3" t="str">
            <v>Original</v>
          </cell>
          <cell r="V3" t="str">
            <v>Original</v>
          </cell>
          <cell r="W3" t="str">
            <v>Original</v>
          </cell>
          <cell r="X3" t="str">
            <v>Original</v>
          </cell>
          <cell r="Y3" t="str">
            <v>Original</v>
          </cell>
          <cell r="Z3" t="str">
            <v>Original</v>
          </cell>
          <cell r="AA3" t="str">
            <v>Original</v>
          </cell>
          <cell r="AB3" t="str">
            <v>Original</v>
          </cell>
          <cell r="AC3" t="str">
            <v>Original</v>
          </cell>
          <cell r="AD3" t="str">
            <v>Original</v>
          </cell>
          <cell r="AE3" t="str">
            <v>Original</v>
          </cell>
          <cell r="AF3" t="str">
            <v>Original</v>
          </cell>
          <cell r="AG3" t="str">
            <v>Original</v>
          </cell>
          <cell r="AH3" t="str">
            <v>Original</v>
          </cell>
          <cell r="AI3" t="str">
            <v>Original</v>
          </cell>
          <cell r="AJ3" t="str">
            <v>Original</v>
          </cell>
          <cell r="AK3" t="str">
            <v>Original</v>
          </cell>
          <cell r="AL3" t="str">
            <v>Original</v>
          </cell>
          <cell r="AM3" t="str">
            <v>Original</v>
          </cell>
          <cell r="AN3" t="str">
            <v>Original</v>
          </cell>
          <cell r="AO3" t="str">
            <v>Original</v>
          </cell>
          <cell r="AP3" t="str">
            <v>Original</v>
          </cell>
          <cell r="AQ3" t="str">
            <v>Original</v>
          </cell>
          <cell r="AR3" t="str">
            <v>Original</v>
          </cell>
          <cell r="AS3" t="str">
            <v>Original</v>
          </cell>
          <cell r="AT3" t="str">
            <v>Original</v>
          </cell>
          <cell r="AU3" t="str">
            <v>Original</v>
          </cell>
          <cell r="AV3" t="str">
            <v>Original</v>
          </cell>
          <cell r="AW3" t="str">
            <v>Original</v>
          </cell>
          <cell r="AX3" t="str">
            <v>Original</v>
          </cell>
          <cell r="AY3" t="str">
            <v>Original</v>
          </cell>
          <cell r="AZ3" t="str">
            <v>Original</v>
          </cell>
          <cell r="BA3" t="str">
            <v>Original</v>
          </cell>
          <cell r="BB3" t="str">
            <v>Original</v>
          </cell>
          <cell r="BC3" t="str">
            <v>Original</v>
          </cell>
          <cell r="BD3" t="str">
            <v>Original</v>
          </cell>
          <cell r="BE3" t="str">
            <v>Original</v>
          </cell>
          <cell r="BF3" t="str">
            <v>Original</v>
          </cell>
          <cell r="BG3" t="str">
            <v>Original</v>
          </cell>
          <cell r="BH3" t="str">
            <v>Original</v>
          </cell>
          <cell r="BI3" t="str">
            <v>Original</v>
          </cell>
          <cell r="BJ3" t="str">
            <v>Original</v>
          </cell>
          <cell r="BK3" t="str">
            <v>Original</v>
          </cell>
          <cell r="BL3" t="str">
            <v>Original</v>
          </cell>
          <cell r="BM3" t="str">
            <v>Original</v>
          </cell>
          <cell r="BN3" t="str">
            <v>Original</v>
          </cell>
          <cell r="BO3" t="str">
            <v>Original</v>
          </cell>
          <cell r="BP3" t="str">
            <v>Original</v>
          </cell>
          <cell r="BQ3" t="str">
            <v>Original</v>
          </cell>
          <cell r="BR3" t="str">
            <v>Original</v>
          </cell>
          <cell r="BS3" t="str">
            <v>Original</v>
          </cell>
          <cell r="BT3" t="str">
            <v>Original</v>
          </cell>
          <cell r="BU3" t="str">
            <v>Original</v>
          </cell>
          <cell r="BV3" t="str">
            <v>Original</v>
          </cell>
          <cell r="BW3" t="str">
            <v>Original</v>
          </cell>
          <cell r="BX3" t="str">
            <v>Original</v>
          </cell>
          <cell r="BY3" t="str">
            <v>Original</v>
          </cell>
          <cell r="BZ3" t="str">
            <v>Original</v>
          </cell>
          <cell r="CA3" t="str">
            <v>Original</v>
          </cell>
          <cell r="CB3" t="str">
            <v>Original</v>
          </cell>
          <cell r="CC3" t="str">
            <v>Original</v>
          </cell>
          <cell r="CD3" t="str">
            <v>Original</v>
          </cell>
          <cell r="CE3" t="str">
            <v>Original</v>
          </cell>
          <cell r="CF3" t="str">
            <v>Original</v>
          </cell>
          <cell r="CG3" t="str">
            <v>Original</v>
          </cell>
          <cell r="CH3" t="str">
            <v>Original</v>
          </cell>
          <cell r="CI3" t="str">
            <v>Original</v>
          </cell>
          <cell r="CJ3" t="str">
            <v>Original</v>
          </cell>
          <cell r="CK3" t="str">
            <v>Original</v>
          </cell>
          <cell r="CL3" t="str">
            <v>Original</v>
          </cell>
          <cell r="CM3" t="str">
            <v>Original</v>
          </cell>
          <cell r="CN3" t="str">
            <v>Original</v>
          </cell>
          <cell r="CO3" t="str">
            <v>Original</v>
          </cell>
          <cell r="CP3" t="str">
            <v>Original</v>
          </cell>
          <cell r="CQ3" t="str">
            <v>Original</v>
          </cell>
          <cell r="CR3" t="str">
            <v>Original</v>
          </cell>
          <cell r="CS3" t="str">
            <v>Original</v>
          </cell>
          <cell r="CT3" t="str">
            <v>Original</v>
          </cell>
          <cell r="CU3" t="str">
            <v>Original</v>
          </cell>
          <cell r="CV3" t="str">
            <v>Original</v>
          </cell>
          <cell r="CW3" t="str">
            <v>Original</v>
          </cell>
          <cell r="CX3" t="str">
            <v>Original</v>
          </cell>
          <cell r="CY3" t="str">
            <v>Original</v>
          </cell>
          <cell r="CZ3" t="str">
            <v>Original</v>
          </cell>
          <cell r="DA3" t="str">
            <v>Original</v>
          </cell>
          <cell r="DB3" t="str">
            <v>Original</v>
          </cell>
          <cell r="DC3" t="str">
            <v>Original</v>
          </cell>
          <cell r="DD3" t="str">
            <v>Original</v>
          </cell>
          <cell r="DE3" t="str">
            <v>Original</v>
          </cell>
          <cell r="DF3" t="str">
            <v>Original</v>
          </cell>
          <cell r="DG3" t="str">
            <v>Original</v>
          </cell>
          <cell r="DH3" t="str">
            <v>Original</v>
          </cell>
          <cell r="DI3" t="str">
            <v>Original</v>
          </cell>
          <cell r="DJ3" t="str">
            <v>Original</v>
          </cell>
          <cell r="DK3" t="str">
            <v>Original</v>
          </cell>
          <cell r="DL3" t="str">
            <v>Original</v>
          </cell>
          <cell r="DM3" t="str">
            <v>Original</v>
          </cell>
          <cell r="DN3" t="str">
            <v>Original</v>
          </cell>
          <cell r="DO3" t="str">
            <v>Original</v>
          </cell>
          <cell r="DP3" t="str">
            <v>Original</v>
          </cell>
          <cell r="DQ3" t="str">
            <v>Original</v>
          </cell>
          <cell r="DR3" t="str">
            <v>Original</v>
          </cell>
          <cell r="DS3" t="str">
            <v>Original</v>
          </cell>
          <cell r="DT3" t="str">
            <v>Original</v>
          </cell>
          <cell r="DU3" t="str">
            <v>Original</v>
          </cell>
          <cell r="DV3" t="str">
            <v>Original</v>
          </cell>
          <cell r="DW3" t="str">
            <v>Original</v>
          </cell>
          <cell r="DX3" t="str">
            <v>Original</v>
          </cell>
          <cell r="DY3" t="str">
            <v>Original</v>
          </cell>
          <cell r="DZ3" t="str">
            <v>Original</v>
          </cell>
          <cell r="EA3" t="str">
            <v>Original</v>
          </cell>
          <cell r="EB3" t="str">
            <v>Original</v>
          </cell>
          <cell r="EC3" t="str">
            <v>Original</v>
          </cell>
          <cell r="ED3" t="str">
            <v>Original</v>
          </cell>
          <cell r="EE3" t="str">
            <v>Original</v>
          </cell>
          <cell r="EF3" t="str">
            <v>Original</v>
          </cell>
          <cell r="EG3" t="str">
            <v>Original</v>
          </cell>
          <cell r="EH3" t="str">
            <v>Original</v>
          </cell>
          <cell r="EI3" t="str">
            <v>Original</v>
          </cell>
          <cell r="EJ3" t="str">
            <v>Original</v>
          </cell>
          <cell r="EK3" t="str">
            <v>Original</v>
          </cell>
          <cell r="EL3" t="str">
            <v>Original</v>
          </cell>
          <cell r="EM3" t="str">
            <v>Original</v>
          </cell>
          <cell r="EN3" t="str">
            <v>Original</v>
          </cell>
          <cell r="EO3" t="str">
            <v>Original</v>
          </cell>
          <cell r="EP3" t="str">
            <v>Original</v>
          </cell>
          <cell r="EQ3" t="str">
            <v>Original</v>
          </cell>
          <cell r="ER3" t="str">
            <v>Original</v>
          </cell>
          <cell r="ES3" t="str">
            <v>Original</v>
          </cell>
          <cell r="ET3" t="str">
            <v>Original</v>
          </cell>
          <cell r="EU3" t="str">
            <v>Original</v>
          </cell>
          <cell r="EV3" t="str">
            <v>Original</v>
          </cell>
          <cell r="EW3" t="str">
            <v>Original</v>
          </cell>
          <cell r="EX3" t="str">
            <v>Original</v>
          </cell>
          <cell r="EY3" t="str">
            <v>Original</v>
          </cell>
          <cell r="EZ3" t="str">
            <v>Original</v>
          </cell>
          <cell r="FA3" t="str">
            <v>Original</v>
          </cell>
          <cell r="FB3" t="str">
            <v>Original</v>
          </cell>
          <cell r="FC3" t="str">
            <v>Original</v>
          </cell>
          <cell r="FD3" t="str">
            <v>Original</v>
          </cell>
          <cell r="FE3" t="str">
            <v>Original</v>
          </cell>
          <cell r="FF3" t="str">
            <v>Original</v>
          </cell>
          <cell r="FG3" t="str">
            <v>Original</v>
          </cell>
          <cell r="FH3" t="str">
            <v>Original</v>
          </cell>
          <cell r="FI3" t="str">
            <v>Original</v>
          </cell>
          <cell r="FJ3" t="str">
            <v>Original</v>
          </cell>
          <cell r="FK3" t="str">
            <v>Original</v>
          </cell>
          <cell r="FL3" t="str">
            <v>Original</v>
          </cell>
          <cell r="FM3" t="str">
            <v>Original</v>
          </cell>
          <cell r="FN3" t="str">
            <v>Original</v>
          </cell>
          <cell r="FO3" t="str">
            <v>Original</v>
          </cell>
          <cell r="FP3" t="str">
            <v>Original</v>
          </cell>
          <cell r="FQ3" t="str">
            <v>Original</v>
          </cell>
          <cell r="FR3" t="str">
            <v>Original</v>
          </cell>
          <cell r="FS3" t="str">
            <v>Original</v>
          </cell>
          <cell r="FT3" t="str">
            <v>Original</v>
          </cell>
          <cell r="FU3" t="str">
            <v>Original</v>
          </cell>
          <cell r="FV3" t="str">
            <v>Original</v>
          </cell>
          <cell r="FW3" t="str">
            <v>Original</v>
          </cell>
          <cell r="FX3" t="str">
            <v>Original</v>
          </cell>
          <cell r="FY3" t="str">
            <v>Original</v>
          </cell>
          <cell r="FZ3" t="str">
            <v>Original</v>
          </cell>
          <cell r="GA3" t="str">
            <v>Original</v>
          </cell>
          <cell r="GB3" t="str">
            <v>Original</v>
          </cell>
          <cell r="GC3" t="str">
            <v>Original</v>
          </cell>
          <cell r="GD3" t="str">
            <v>Original</v>
          </cell>
          <cell r="GE3" t="str">
            <v>Original</v>
          </cell>
          <cell r="GF3" t="str">
            <v>Original</v>
          </cell>
          <cell r="GG3" t="str">
            <v>Original</v>
          </cell>
          <cell r="GH3" t="str">
            <v>Original</v>
          </cell>
          <cell r="GI3" t="str">
            <v>Original</v>
          </cell>
          <cell r="GJ3" t="str">
            <v>Original</v>
          </cell>
          <cell r="GK3" t="str">
            <v>Original</v>
          </cell>
          <cell r="GL3" t="str">
            <v>Original</v>
          </cell>
          <cell r="GM3" t="str">
            <v>Original</v>
          </cell>
          <cell r="GN3" t="str">
            <v>Original</v>
          </cell>
          <cell r="GO3" t="str">
            <v>Original</v>
          </cell>
          <cell r="GP3" t="str">
            <v>Original</v>
          </cell>
          <cell r="GQ3" t="str">
            <v>Original</v>
          </cell>
          <cell r="GR3" t="str">
            <v>Original</v>
          </cell>
          <cell r="GS3" t="str">
            <v>Original</v>
          </cell>
          <cell r="GT3" t="str">
            <v>Original</v>
          </cell>
          <cell r="GU3" t="str">
            <v>Original</v>
          </cell>
          <cell r="GV3" t="str">
            <v>Original</v>
          </cell>
          <cell r="GW3" t="str">
            <v>Original</v>
          </cell>
          <cell r="GX3" t="str">
            <v>Original</v>
          </cell>
          <cell r="GY3" t="str">
            <v>Original</v>
          </cell>
          <cell r="GZ3" t="str">
            <v>Original</v>
          </cell>
          <cell r="HA3" t="str">
            <v>Original</v>
          </cell>
          <cell r="HB3" t="str">
            <v>Original</v>
          </cell>
          <cell r="HC3" t="str">
            <v>Original</v>
          </cell>
          <cell r="HD3" t="str">
            <v>Original</v>
          </cell>
          <cell r="HE3" t="str">
            <v>Original</v>
          </cell>
          <cell r="HF3" t="str">
            <v>Original</v>
          </cell>
          <cell r="HG3" t="str">
            <v>Original</v>
          </cell>
          <cell r="HH3" t="str">
            <v>Original</v>
          </cell>
          <cell r="HI3" t="str">
            <v>Original</v>
          </cell>
          <cell r="HJ3" t="str">
            <v>Original</v>
          </cell>
          <cell r="HK3" t="str">
            <v>Original</v>
          </cell>
          <cell r="HL3" t="str">
            <v>Original</v>
          </cell>
          <cell r="HM3" t="str">
            <v>Original</v>
          </cell>
          <cell r="HN3" t="str">
            <v>Original</v>
          </cell>
          <cell r="HO3" t="str">
            <v>Original</v>
          </cell>
          <cell r="HP3" t="str">
            <v>Original</v>
          </cell>
          <cell r="HQ3" t="str">
            <v>Original</v>
          </cell>
          <cell r="HR3" t="str">
            <v>Original</v>
          </cell>
          <cell r="HS3" t="str">
            <v>Original</v>
          </cell>
          <cell r="HT3" t="str">
            <v>Original</v>
          </cell>
          <cell r="HU3" t="str">
            <v>Original</v>
          </cell>
          <cell r="HV3" t="str">
            <v>Original</v>
          </cell>
          <cell r="HW3" t="str">
            <v>Original</v>
          </cell>
          <cell r="HX3" t="str">
            <v>Original</v>
          </cell>
          <cell r="HY3" t="str">
            <v>Original</v>
          </cell>
          <cell r="HZ3" t="str">
            <v>Original</v>
          </cell>
          <cell r="IA3" t="str">
            <v>Original</v>
          </cell>
          <cell r="IB3" t="str">
            <v>Original</v>
          </cell>
          <cell r="IC3" t="str">
            <v>Original</v>
          </cell>
          <cell r="ID3" t="str">
            <v>Original</v>
          </cell>
          <cell r="IE3" t="str">
            <v>Original</v>
          </cell>
          <cell r="IF3" t="str">
            <v>Original</v>
          </cell>
          <cell r="IG3" t="str">
            <v>Original</v>
          </cell>
          <cell r="IH3" t="str">
            <v>Original</v>
          </cell>
          <cell r="II3" t="str">
            <v>Original</v>
          </cell>
          <cell r="IJ3" t="str">
            <v>Original</v>
          </cell>
          <cell r="IK3" t="str">
            <v>Original</v>
          </cell>
          <cell r="IL3" t="str">
            <v>Original</v>
          </cell>
          <cell r="IM3" t="str">
            <v>Original</v>
          </cell>
          <cell r="IN3" t="str">
            <v>Original</v>
          </cell>
          <cell r="IO3" t="str">
            <v>Original</v>
          </cell>
          <cell r="IP3" t="str">
            <v>Original</v>
          </cell>
          <cell r="IQ3" t="str">
            <v>Original</v>
          </cell>
        </row>
        <row r="4">
          <cell r="B4" t="str">
            <v>STOCK</v>
          </cell>
          <cell r="C4" t="str">
            <v>STOCK</v>
          </cell>
          <cell r="D4" t="str">
            <v>STOCK</v>
          </cell>
          <cell r="E4" t="str">
            <v>STOCK</v>
          </cell>
          <cell r="F4" t="str">
            <v>STOCK</v>
          </cell>
          <cell r="G4" t="str">
            <v>STOCK</v>
          </cell>
          <cell r="H4" t="str">
            <v>STOCK</v>
          </cell>
          <cell r="I4" t="str">
            <v>STOCK</v>
          </cell>
          <cell r="J4" t="str">
            <v>STOCK</v>
          </cell>
          <cell r="K4" t="str">
            <v>STOCK</v>
          </cell>
          <cell r="L4" t="str">
            <v>STOCK</v>
          </cell>
          <cell r="M4" t="str">
            <v>STOCK</v>
          </cell>
          <cell r="N4" t="str">
            <v>STOCK</v>
          </cell>
          <cell r="O4" t="str">
            <v>STOCK</v>
          </cell>
          <cell r="P4" t="str">
            <v>STOCK</v>
          </cell>
          <cell r="Q4" t="str">
            <v>STOCK</v>
          </cell>
          <cell r="R4" t="str">
            <v>STOCK</v>
          </cell>
          <cell r="S4" t="str">
            <v>STOCK</v>
          </cell>
          <cell r="T4" t="str">
            <v>STOCK</v>
          </cell>
          <cell r="U4" t="str">
            <v>STOCK</v>
          </cell>
          <cell r="V4" t="str">
            <v>STOCK</v>
          </cell>
          <cell r="W4" t="str">
            <v>STOCK</v>
          </cell>
          <cell r="X4" t="str">
            <v>STOCK</v>
          </cell>
          <cell r="Y4" t="str">
            <v>STOCK</v>
          </cell>
          <cell r="Z4" t="str">
            <v>STOCK</v>
          </cell>
          <cell r="AA4" t="str">
            <v>STOCK</v>
          </cell>
          <cell r="AB4" t="str">
            <v>STOCK</v>
          </cell>
          <cell r="AC4" t="str">
            <v>STOCK</v>
          </cell>
          <cell r="AD4" t="str">
            <v>STOCK</v>
          </cell>
          <cell r="AE4" t="str">
            <v>STOCK</v>
          </cell>
          <cell r="AF4" t="str">
            <v>STOCK</v>
          </cell>
          <cell r="AG4" t="str">
            <v>STOCK</v>
          </cell>
          <cell r="AH4" t="str">
            <v>STOCK</v>
          </cell>
          <cell r="AI4" t="str">
            <v>STOCK</v>
          </cell>
          <cell r="AJ4" t="str">
            <v>STOCK</v>
          </cell>
          <cell r="AK4" t="str">
            <v>STOCK</v>
          </cell>
          <cell r="AL4" t="str">
            <v>STOCK</v>
          </cell>
          <cell r="AM4" t="str">
            <v>STOCK</v>
          </cell>
          <cell r="AN4" t="str">
            <v>STOCK</v>
          </cell>
          <cell r="AO4" t="str">
            <v>STOCK</v>
          </cell>
          <cell r="AP4" t="str">
            <v>STOCK</v>
          </cell>
          <cell r="AQ4" t="str">
            <v>STOCK</v>
          </cell>
          <cell r="AR4" t="str">
            <v>STOCK</v>
          </cell>
          <cell r="AS4" t="str">
            <v>STOCK</v>
          </cell>
          <cell r="AT4" t="str">
            <v>STOCK</v>
          </cell>
          <cell r="AU4" t="str">
            <v>STOCK</v>
          </cell>
          <cell r="AV4" t="str">
            <v>STOCK</v>
          </cell>
          <cell r="AW4" t="str">
            <v>STOCK</v>
          </cell>
          <cell r="AX4" t="str">
            <v>STOCK</v>
          </cell>
          <cell r="AY4" t="str">
            <v>STOCK</v>
          </cell>
          <cell r="AZ4" t="str">
            <v>STOCK</v>
          </cell>
          <cell r="BA4" t="str">
            <v>STOCK</v>
          </cell>
          <cell r="BB4" t="str">
            <v>STOCK</v>
          </cell>
          <cell r="BC4" t="str">
            <v>STOCK</v>
          </cell>
          <cell r="BD4" t="str">
            <v>STOCK</v>
          </cell>
          <cell r="BE4" t="str">
            <v>STOCK</v>
          </cell>
          <cell r="BF4" t="str">
            <v>STOCK</v>
          </cell>
          <cell r="BG4" t="str">
            <v>STOCK</v>
          </cell>
          <cell r="BH4" t="str">
            <v>STOCK</v>
          </cell>
          <cell r="BI4" t="str">
            <v>STOCK</v>
          </cell>
          <cell r="BJ4" t="str">
            <v>STOCK</v>
          </cell>
          <cell r="BK4" t="str">
            <v>STOCK</v>
          </cell>
          <cell r="BL4" t="str">
            <v>STOCK</v>
          </cell>
          <cell r="BM4" t="str">
            <v>STOCK</v>
          </cell>
          <cell r="BN4" t="str">
            <v>STOCK</v>
          </cell>
          <cell r="BO4" t="str">
            <v>STOCK</v>
          </cell>
          <cell r="BP4" t="str">
            <v>STOCK</v>
          </cell>
          <cell r="BQ4" t="str">
            <v>STOCK</v>
          </cell>
          <cell r="BR4" t="str">
            <v>STOCK</v>
          </cell>
          <cell r="BS4" t="str">
            <v>STOCK</v>
          </cell>
          <cell r="BT4" t="str">
            <v>STOCK</v>
          </cell>
          <cell r="BU4" t="str">
            <v>STOCK</v>
          </cell>
          <cell r="BV4" t="str">
            <v>STOCK</v>
          </cell>
          <cell r="BW4" t="str">
            <v>STOCK</v>
          </cell>
          <cell r="BX4" t="str">
            <v>STOCK</v>
          </cell>
          <cell r="BY4" t="str">
            <v>STOCK</v>
          </cell>
          <cell r="BZ4" t="str">
            <v>STOCK</v>
          </cell>
          <cell r="CA4" t="str">
            <v>STOCK</v>
          </cell>
          <cell r="CB4" t="str">
            <v>STOCK</v>
          </cell>
          <cell r="CC4" t="str">
            <v>STOCK</v>
          </cell>
          <cell r="CD4" t="str">
            <v>STOCK</v>
          </cell>
          <cell r="CE4" t="str">
            <v>STOCK</v>
          </cell>
          <cell r="CF4" t="str">
            <v>STOCK</v>
          </cell>
          <cell r="CG4" t="str">
            <v>STOCK</v>
          </cell>
          <cell r="CH4" t="str">
            <v>STOCK</v>
          </cell>
          <cell r="CI4" t="str">
            <v>STOCK</v>
          </cell>
          <cell r="CJ4" t="str">
            <v>STOCK</v>
          </cell>
          <cell r="CK4" t="str">
            <v>STOCK</v>
          </cell>
          <cell r="CL4" t="str">
            <v>STOCK</v>
          </cell>
          <cell r="CM4" t="str">
            <v>STOCK</v>
          </cell>
          <cell r="CN4" t="str">
            <v>STOCK</v>
          </cell>
          <cell r="CO4" t="str">
            <v>STOCK</v>
          </cell>
          <cell r="CP4" t="str">
            <v>STOCK</v>
          </cell>
          <cell r="CQ4" t="str">
            <v>STOCK</v>
          </cell>
          <cell r="CR4" t="str">
            <v>STOCK</v>
          </cell>
          <cell r="CS4" t="str">
            <v>STOCK</v>
          </cell>
          <cell r="CT4" t="str">
            <v>STOCK</v>
          </cell>
          <cell r="CU4" t="str">
            <v>STOCK</v>
          </cell>
          <cell r="CV4" t="str">
            <v>STOCK</v>
          </cell>
          <cell r="CW4" t="str">
            <v>STOCK</v>
          </cell>
          <cell r="CX4" t="str">
            <v>STOCK</v>
          </cell>
          <cell r="CY4" t="str">
            <v>STOCK</v>
          </cell>
          <cell r="CZ4" t="str">
            <v>STOCK</v>
          </cell>
          <cell r="DA4" t="str">
            <v>STOCK</v>
          </cell>
          <cell r="DB4" t="str">
            <v>STOCK</v>
          </cell>
          <cell r="DC4" t="str">
            <v>STOCK</v>
          </cell>
          <cell r="DD4" t="str">
            <v>STOCK</v>
          </cell>
          <cell r="DE4" t="str">
            <v>STOCK</v>
          </cell>
          <cell r="DF4" t="str">
            <v>STOCK</v>
          </cell>
          <cell r="DG4" t="str">
            <v>STOCK</v>
          </cell>
          <cell r="DH4" t="str">
            <v>STOCK</v>
          </cell>
          <cell r="DI4" t="str">
            <v>STOCK</v>
          </cell>
          <cell r="DJ4" t="str">
            <v>STOCK</v>
          </cell>
          <cell r="DK4" t="str">
            <v>STOCK</v>
          </cell>
          <cell r="DL4" t="str">
            <v>STOCK</v>
          </cell>
          <cell r="DM4" t="str">
            <v>STOCK</v>
          </cell>
          <cell r="DN4" t="str">
            <v>STOCK</v>
          </cell>
          <cell r="DO4" t="str">
            <v>STOCK</v>
          </cell>
          <cell r="DP4" t="str">
            <v>STOCK</v>
          </cell>
          <cell r="DQ4" t="str">
            <v>STOCK</v>
          </cell>
          <cell r="DR4" t="str">
            <v>STOCK</v>
          </cell>
          <cell r="DS4" t="str">
            <v>STOCK</v>
          </cell>
          <cell r="DT4" t="str">
            <v>STOCK</v>
          </cell>
          <cell r="DU4" t="str">
            <v>STOCK</v>
          </cell>
          <cell r="DV4" t="str">
            <v>STOCK</v>
          </cell>
          <cell r="DW4" t="str">
            <v>STOCK</v>
          </cell>
          <cell r="DX4" t="str">
            <v>STOCK</v>
          </cell>
          <cell r="DY4" t="str">
            <v>STOCK</v>
          </cell>
          <cell r="DZ4" t="str">
            <v>STOCK</v>
          </cell>
          <cell r="EA4" t="str">
            <v>STOCK</v>
          </cell>
          <cell r="EB4" t="str">
            <v>STOCK</v>
          </cell>
          <cell r="EC4" t="str">
            <v>STOCK</v>
          </cell>
          <cell r="ED4" t="str">
            <v>STOCK</v>
          </cell>
          <cell r="EE4" t="str">
            <v>STOCK</v>
          </cell>
          <cell r="EF4" t="str">
            <v>STOCK</v>
          </cell>
          <cell r="EG4" t="str">
            <v>STOCK</v>
          </cell>
          <cell r="EH4" t="str">
            <v>STOCK</v>
          </cell>
          <cell r="EI4" t="str">
            <v>STOCK</v>
          </cell>
          <cell r="EJ4" t="str">
            <v>STOCK</v>
          </cell>
          <cell r="EK4" t="str">
            <v>STOCK</v>
          </cell>
          <cell r="EL4" t="str">
            <v>STOCK</v>
          </cell>
          <cell r="EM4" t="str">
            <v>STOCK</v>
          </cell>
          <cell r="EN4" t="str">
            <v>STOCK</v>
          </cell>
          <cell r="EO4" t="str">
            <v>STOCK</v>
          </cell>
          <cell r="EP4" t="str">
            <v>STOCK</v>
          </cell>
          <cell r="EQ4" t="str">
            <v>STOCK</v>
          </cell>
          <cell r="ER4" t="str">
            <v>STOCK</v>
          </cell>
          <cell r="ES4" t="str">
            <v>STOCK</v>
          </cell>
          <cell r="ET4" t="str">
            <v>STOCK</v>
          </cell>
          <cell r="EU4" t="str">
            <v>STOCK</v>
          </cell>
          <cell r="EV4" t="str">
            <v>STOCK</v>
          </cell>
          <cell r="EW4" t="str">
            <v>STOCK</v>
          </cell>
          <cell r="EX4" t="str">
            <v>STOCK</v>
          </cell>
          <cell r="EY4" t="str">
            <v>STOCK</v>
          </cell>
          <cell r="EZ4" t="str">
            <v>STOCK</v>
          </cell>
          <cell r="FA4" t="str">
            <v>STOCK</v>
          </cell>
          <cell r="FB4" t="str">
            <v>STOCK</v>
          </cell>
          <cell r="FC4" t="str">
            <v>STOCK</v>
          </cell>
          <cell r="FD4" t="str">
            <v>STOCK</v>
          </cell>
          <cell r="FE4" t="str">
            <v>STOCK</v>
          </cell>
          <cell r="FF4" t="str">
            <v>STOCK</v>
          </cell>
          <cell r="FG4" t="str">
            <v>STOCK</v>
          </cell>
          <cell r="FH4" t="str">
            <v>STOCK</v>
          </cell>
          <cell r="FI4" t="str">
            <v>STOCK</v>
          </cell>
          <cell r="FJ4" t="str">
            <v>STOCK</v>
          </cell>
          <cell r="FK4" t="str">
            <v>STOCK</v>
          </cell>
          <cell r="FL4" t="str">
            <v>STOCK</v>
          </cell>
          <cell r="FM4" t="str">
            <v>STOCK</v>
          </cell>
          <cell r="FN4" t="str">
            <v>STOCK</v>
          </cell>
          <cell r="FO4" t="str">
            <v>STOCK</v>
          </cell>
          <cell r="FP4" t="str">
            <v>STOCK</v>
          </cell>
          <cell r="FQ4" t="str">
            <v>STOCK</v>
          </cell>
          <cell r="FR4" t="str">
            <v>STOCK</v>
          </cell>
          <cell r="FS4" t="str">
            <v>STOCK</v>
          </cell>
          <cell r="FT4" t="str">
            <v>STOCK</v>
          </cell>
          <cell r="FU4" t="str">
            <v>STOCK</v>
          </cell>
          <cell r="FV4" t="str">
            <v>STOCK</v>
          </cell>
          <cell r="FW4" t="str">
            <v>STOCK</v>
          </cell>
          <cell r="FX4" t="str">
            <v>STOCK</v>
          </cell>
          <cell r="FY4" t="str">
            <v>STOCK</v>
          </cell>
          <cell r="FZ4" t="str">
            <v>STOCK</v>
          </cell>
          <cell r="GA4" t="str">
            <v>STOCK</v>
          </cell>
          <cell r="GB4" t="str">
            <v>STOCK</v>
          </cell>
          <cell r="GC4" t="str">
            <v>STOCK</v>
          </cell>
          <cell r="GD4" t="str">
            <v>STOCK</v>
          </cell>
          <cell r="GE4" t="str">
            <v>STOCK</v>
          </cell>
          <cell r="GF4" t="str">
            <v>STOCK</v>
          </cell>
          <cell r="GG4" t="str">
            <v>STOCK</v>
          </cell>
          <cell r="GH4" t="str">
            <v>STOCK</v>
          </cell>
          <cell r="GI4" t="str">
            <v>STOCK</v>
          </cell>
          <cell r="GJ4" t="str">
            <v>STOCK</v>
          </cell>
          <cell r="GK4" t="str">
            <v>STOCK</v>
          </cell>
          <cell r="GL4" t="str">
            <v>STOCK</v>
          </cell>
          <cell r="GM4" t="str">
            <v>STOCK</v>
          </cell>
          <cell r="GN4" t="str">
            <v>STOCK</v>
          </cell>
          <cell r="GO4" t="str">
            <v>STOCK</v>
          </cell>
          <cell r="GP4" t="str">
            <v>STOCK</v>
          </cell>
          <cell r="GQ4" t="str">
            <v>STOCK</v>
          </cell>
          <cell r="GR4" t="str">
            <v>STOCK</v>
          </cell>
          <cell r="GS4" t="str">
            <v>STOCK</v>
          </cell>
          <cell r="GT4" t="str">
            <v>STOCK</v>
          </cell>
          <cell r="GU4" t="str">
            <v>STOCK</v>
          </cell>
          <cell r="GV4" t="str">
            <v>STOCK</v>
          </cell>
          <cell r="GW4" t="str">
            <v>STOCK</v>
          </cell>
          <cell r="GX4" t="str">
            <v>STOCK</v>
          </cell>
          <cell r="GY4" t="str">
            <v>STOCK</v>
          </cell>
          <cell r="GZ4" t="str">
            <v>STOCK</v>
          </cell>
          <cell r="HA4" t="str">
            <v>STOCK</v>
          </cell>
          <cell r="HB4" t="str">
            <v>STOCK</v>
          </cell>
          <cell r="HC4" t="str">
            <v>STOCK</v>
          </cell>
          <cell r="HD4" t="str">
            <v>STOCK</v>
          </cell>
          <cell r="HE4" t="str">
            <v>STOCK</v>
          </cell>
          <cell r="HF4" t="str">
            <v>STOCK</v>
          </cell>
          <cell r="HG4" t="str">
            <v>STOCK</v>
          </cell>
          <cell r="HH4" t="str">
            <v>STOCK</v>
          </cell>
          <cell r="HI4" t="str">
            <v>STOCK</v>
          </cell>
          <cell r="HJ4" t="str">
            <v>STOCK</v>
          </cell>
          <cell r="HK4" t="str">
            <v>STOCK</v>
          </cell>
          <cell r="HL4" t="str">
            <v>STOCK</v>
          </cell>
          <cell r="HM4" t="str">
            <v>STOCK</v>
          </cell>
          <cell r="HN4" t="str">
            <v>STOCK</v>
          </cell>
          <cell r="HO4" t="str">
            <v>STOCK</v>
          </cell>
          <cell r="HP4" t="str">
            <v>STOCK</v>
          </cell>
          <cell r="HQ4" t="str">
            <v>STOCK</v>
          </cell>
          <cell r="HR4" t="str">
            <v>STOCK</v>
          </cell>
          <cell r="HS4" t="str">
            <v>STOCK</v>
          </cell>
          <cell r="HT4" t="str">
            <v>STOCK</v>
          </cell>
          <cell r="HU4" t="str">
            <v>STOCK</v>
          </cell>
          <cell r="HV4" t="str">
            <v>STOCK</v>
          </cell>
          <cell r="HW4" t="str">
            <v>STOCK</v>
          </cell>
          <cell r="HX4" t="str">
            <v>STOCK</v>
          </cell>
          <cell r="HY4" t="str">
            <v>STOCK</v>
          </cell>
          <cell r="HZ4" t="str">
            <v>STOCK</v>
          </cell>
          <cell r="IA4" t="str">
            <v>STOCK</v>
          </cell>
          <cell r="IB4" t="str">
            <v>STOCK</v>
          </cell>
          <cell r="IC4" t="str">
            <v>STOCK</v>
          </cell>
          <cell r="ID4" t="str">
            <v>STOCK</v>
          </cell>
          <cell r="IE4" t="str">
            <v>STOCK</v>
          </cell>
          <cell r="IF4" t="str">
            <v>STOCK</v>
          </cell>
          <cell r="IG4" t="str">
            <v>STOCK</v>
          </cell>
          <cell r="IH4" t="str">
            <v>STOCK</v>
          </cell>
          <cell r="II4" t="str">
            <v>STOCK</v>
          </cell>
          <cell r="IJ4" t="str">
            <v>STOCK</v>
          </cell>
          <cell r="IK4" t="str">
            <v>STOCK</v>
          </cell>
          <cell r="IL4" t="str">
            <v>STOCK</v>
          </cell>
          <cell r="IM4" t="str">
            <v>STOCK</v>
          </cell>
          <cell r="IN4" t="str">
            <v>STOCK</v>
          </cell>
          <cell r="IO4" t="str">
            <v>STOCK</v>
          </cell>
          <cell r="IP4" t="str">
            <v>STOCK</v>
          </cell>
          <cell r="IQ4" t="str">
            <v>STOCK</v>
          </cell>
        </row>
        <row r="5">
          <cell r="B5" t="str">
            <v>Month</v>
          </cell>
          <cell r="C5" t="str">
            <v>Month</v>
          </cell>
          <cell r="D5" t="str">
            <v>Month</v>
          </cell>
          <cell r="E5" t="str">
            <v>Month</v>
          </cell>
          <cell r="F5" t="str">
            <v>Month</v>
          </cell>
          <cell r="G5" t="str">
            <v>Month</v>
          </cell>
          <cell r="H5" t="str">
            <v>Month</v>
          </cell>
          <cell r="I5" t="str">
            <v>Month</v>
          </cell>
          <cell r="J5" t="str">
            <v>Month</v>
          </cell>
          <cell r="K5" t="str">
            <v>Month</v>
          </cell>
          <cell r="L5" t="str">
            <v>Month</v>
          </cell>
          <cell r="M5" t="str">
            <v>Month</v>
          </cell>
          <cell r="N5" t="str">
            <v>Month</v>
          </cell>
          <cell r="O5" t="str">
            <v>Month</v>
          </cell>
          <cell r="P5" t="str">
            <v>Month</v>
          </cell>
          <cell r="Q5" t="str">
            <v>Month</v>
          </cell>
          <cell r="R5" t="str">
            <v>Month</v>
          </cell>
          <cell r="S5" t="str">
            <v>Month</v>
          </cell>
          <cell r="T5" t="str">
            <v>Month</v>
          </cell>
          <cell r="U5" t="str">
            <v>Month</v>
          </cell>
          <cell r="V5" t="str">
            <v>Month</v>
          </cell>
          <cell r="W5" t="str">
            <v>Month</v>
          </cell>
          <cell r="X5" t="str">
            <v>Month</v>
          </cell>
          <cell r="Y5" t="str">
            <v>Month</v>
          </cell>
          <cell r="Z5" t="str">
            <v>Month</v>
          </cell>
          <cell r="AA5" t="str">
            <v>Month</v>
          </cell>
          <cell r="AB5" t="str">
            <v>Month</v>
          </cell>
          <cell r="AC5" t="str">
            <v>Month</v>
          </cell>
          <cell r="AD5" t="str">
            <v>Month</v>
          </cell>
          <cell r="AE5" t="str">
            <v>Month</v>
          </cell>
          <cell r="AF5" t="str">
            <v>Month</v>
          </cell>
          <cell r="AG5" t="str">
            <v>Month</v>
          </cell>
          <cell r="AH5" t="str">
            <v>Month</v>
          </cell>
          <cell r="AI5" t="str">
            <v>Month</v>
          </cell>
          <cell r="AJ5" t="str">
            <v>Month</v>
          </cell>
          <cell r="AK5" t="str">
            <v>Month</v>
          </cell>
          <cell r="AL5" t="str">
            <v>Month</v>
          </cell>
          <cell r="AM5" t="str">
            <v>Month</v>
          </cell>
          <cell r="AN5" t="str">
            <v>Month</v>
          </cell>
          <cell r="AO5" t="str">
            <v>Month</v>
          </cell>
          <cell r="AP5" t="str">
            <v>Month</v>
          </cell>
          <cell r="AQ5" t="str">
            <v>Month</v>
          </cell>
          <cell r="AR5" t="str">
            <v>Month</v>
          </cell>
          <cell r="AS5" t="str">
            <v>Month</v>
          </cell>
          <cell r="AT5" t="str">
            <v>Month</v>
          </cell>
          <cell r="AU5" t="str">
            <v>Month</v>
          </cell>
          <cell r="AV5" t="str">
            <v>Month</v>
          </cell>
          <cell r="AW5" t="str">
            <v>Month</v>
          </cell>
          <cell r="AX5" t="str">
            <v>Month</v>
          </cell>
          <cell r="AY5" t="str">
            <v>Month</v>
          </cell>
          <cell r="AZ5" t="str">
            <v>Month</v>
          </cell>
          <cell r="BA5" t="str">
            <v>Month</v>
          </cell>
          <cell r="BB5" t="str">
            <v>Month</v>
          </cell>
          <cell r="BC5" t="str">
            <v>Month</v>
          </cell>
          <cell r="BD5" t="str">
            <v>Month</v>
          </cell>
          <cell r="BE5" t="str">
            <v>Month</v>
          </cell>
          <cell r="BF5" t="str">
            <v>Month</v>
          </cell>
          <cell r="BG5" t="str">
            <v>Month</v>
          </cell>
          <cell r="BH5" t="str">
            <v>Month</v>
          </cell>
          <cell r="BI5" t="str">
            <v>Month</v>
          </cell>
          <cell r="BJ5" t="str">
            <v>Month</v>
          </cell>
          <cell r="BK5" t="str">
            <v>Month</v>
          </cell>
          <cell r="BL5" t="str">
            <v>Month</v>
          </cell>
          <cell r="BM5" t="str">
            <v>Month</v>
          </cell>
          <cell r="BN5" t="str">
            <v>Month</v>
          </cell>
          <cell r="BO5" t="str">
            <v>Month</v>
          </cell>
          <cell r="BP5" t="str">
            <v>Month</v>
          </cell>
          <cell r="BQ5" t="str">
            <v>Month</v>
          </cell>
          <cell r="BR5" t="str">
            <v>Month</v>
          </cell>
          <cell r="BS5" t="str">
            <v>Month</v>
          </cell>
          <cell r="BT5" t="str">
            <v>Month</v>
          </cell>
          <cell r="BU5" t="str">
            <v>Month</v>
          </cell>
          <cell r="BV5" t="str">
            <v>Month</v>
          </cell>
          <cell r="BW5" t="str">
            <v>Month</v>
          </cell>
          <cell r="BX5" t="str">
            <v>Month</v>
          </cell>
          <cell r="BY5" t="str">
            <v>Month</v>
          </cell>
          <cell r="BZ5" t="str">
            <v>Month</v>
          </cell>
          <cell r="CA5" t="str">
            <v>Month</v>
          </cell>
          <cell r="CB5" t="str">
            <v>Month</v>
          </cell>
          <cell r="CC5" t="str">
            <v>Month</v>
          </cell>
          <cell r="CD5" t="str">
            <v>Month</v>
          </cell>
          <cell r="CE5" t="str">
            <v>Month</v>
          </cell>
          <cell r="CF5" t="str">
            <v>Month</v>
          </cell>
          <cell r="CG5" t="str">
            <v>Month</v>
          </cell>
          <cell r="CH5" t="str">
            <v>Month</v>
          </cell>
          <cell r="CI5" t="str">
            <v>Month</v>
          </cell>
          <cell r="CJ5" t="str">
            <v>Month</v>
          </cell>
          <cell r="CK5" t="str">
            <v>Month</v>
          </cell>
          <cell r="CL5" t="str">
            <v>Month</v>
          </cell>
          <cell r="CM5" t="str">
            <v>Month</v>
          </cell>
          <cell r="CN5" t="str">
            <v>Month</v>
          </cell>
          <cell r="CO5" t="str">
            <v>Month</v>
          </cell>
          <cell r="CP5" t="str">
            <v>Month</v>
          </cell>
          <cell r="CQ5" t="str">
            <v>Month</v>
          </cell>
          <cell r="CR5" t="str">
            <v>Month</v>
          </cell>
          <cell r="CS5" t="str">
            <v>Month</v>
          </cell>
          <cell r="CT5" t="str">
            <v>Month</v>
          </cell>
          <cell r="CU5" t="str">
            <v>Month</v>
          </cell>
          <cell r="CV5" t="str">
            <v>Month</v>
          </cell>
          <cell r="CW5" t="str">
            <v>Month</v>
          </cell>
          <cell r="CX5" t="str">
            <v>Month</v>
          </cell>
          <cell r="CY5" t="str">
            <v>Month</v>
          </cell>
          <cell r="CZ5" t="str">
            <v>Month</v>
          </cell>
          <cell r="DA5" t="str">
            <v>Month</v>
          </cell>
          <cell r="DB5" t="str">
            <v>Month</v>
          </cell>
          <cell r="DC5" t="str">
            <v>Month</v>
          </cell>
          <cell r="DD5" t="str">
            <v>Month</v>
          </cell>
          <cell r="DE5" t="str">
            <v>Month</v>
          </cell>
          <cell r="DF5" t="str">
            <v>Month</v>
          </cell>
          <cell r="DG5" t="str">
            <v>Month</v>
          </cell>
          <cell r="DH5" t="str">
            <v>Month</v>
          </cell>
          <cell r="DI5" t="str">
            <v>Month</v>
          </cell>
          <cell r="DJ5" t="str">
            <v>Month</v>
          </cell>
          <cell r="DK5" t="str">
            <v>Month</v>
          </cell>
          <cell r="DL5" t="str">
            <v>Month</v>
          </cell>
          <cell r="DM5" t="str">
            <v>Month</v>
          </cell>
          <cell r="DN5" t="str">
            <v>Month</v>
          </cell>
          <cell r="DO5" t="str">
            <v>Month</v>
          </cell>
          <cell r="DP5" t="str">
            <v>Month</v>
          </cell>
          <cell r="DQ5" t="str">
            <v>Month</v>
          </cell>
          <cell r="DR5" t="str">
            <v>Month</v>
          </cell>
          <cell r="DS5" t="str">
            <v>Month</v>
          </cell>
          <cell r="DT5" t="str">
            <v>Month</v>
          </cell>
          <cell r="DU5" t="str">
            <v>Month</v>
          </cell>
          <cell r="DV5" t="str">
            <v>Month</v>
          </cell>
          <cell r="DW5" t="str">
            <v>Month</v>
          </cell>
          <cell r="DX5" t="str">
            <v>Month</v>
          </cell>
          <cell r="DY5" t="str">
            <v>Month</v>
          </cell>
          <cell r="DZ5" t="str">
            <v>Month</v>
          </cell>
          <cell r="EA5" t="str">
            <v>Month</v>
          </cell>
          <cell r="EB5" t="str">
            <v>Month</v>
          </cell>
          <cell r="EC5" t="str">
            <v>Month</v>
          </cell>
          <cell r="ED5" t="str">
            <v>Month</v>
          </cell>
          <cell r="EE5" t="str">
            <v>Month</v>
          </cell>
          <cell r="EF5" t="str">
            <v>Month</v>
          </cell>
          <cell r="EG5" t="str">
            <v>Month</v>
          </cell>
          <cell r="EH5" t="str">
            <v>Month</v>
          </cell>
          <cell r="EI5" t="str">
            <v>Month</v>
          </cell>
          <cell r="EJ5" t="str">
            <v>Month</v>
          </cell>
          <cell r="EK5" t="str">
            <v>Month</v>
          </cell>
          <cell r="EL5" t="str">
            <v>Month</v>
          </cell>
          <cell r="EM5" t="str">
            <v>Month</v>
          </cell>
          <cell r="EN5" t="str">
            <v>Month</v>
          </cell>
          <cell r="EO5" t="str">
            <v>Month</v>
          </cell>
          <cell r="EP5" t="str">
            <v>Month</v>
          </cell>
          <cell r="EQ5" t="str">
            <v>Month</v>
          </cell>
          <cell r="ER5" t="str">
            <v>Month</v>
          </cell>
          <cell r="ES5" t="str">
            <v>Month</v>
          </cell>
          <cell r="ET5" t="str">
            <v>Month</v>
          </cell>
          <cell r="EU5" t="str">
            <v>Month</v>
          </cell>
          <cell r="EV5" t="str">
            <v>Month</v>
          </cell>
          <cell r="EW5" t="str">
            <v>Month</v>
          </cell>
          <cell r="EX5" t="str">
            <v>Month</v>
          </cell>
          <cell r="EY5" t="str">
            <v>Month</v>
          </cell>
          <cell r="EZ5" t="str">
            <v>Month</v>
          </cell>
          <cell r="FA5" t="str">
            <v>Month</v>
          </cell>
          <cell r="FB5" t="str">
            <v>Month</v>
          </cell>
          <cell r="FC5" t="str">
            <v>Month</v>
          </cell>
          <cell r="FD5" t="str">
            <v>Month</v>
          </cell>
          <cell r="FE5" t="str">
            <v>Month</v>
          </cell>
          <cell r="FF5" t="str">
            <v>Month</v>
          </cell>
          <cell r="FG5" t="str">
            <v>Month</v>
          </cell>
          <cell r="FH5" t="str">
            <v>Month</v>
          </cell>
          <cell r="FI5" t="str">
            <v>Month</v>
          </cell>
          <cell r="FJ5" t="str">
            <v>Month</v>
          </cell>
          <cell r="FK5" t="str">
            <v>Month</v>
          </cell>
          <cell r="FL5" t="str">
            <v>Month</v>
          </cell>
          <cell r="FM5" t="str">
            <v>Month</v>
          </cell>
          <cell r="FN5" t="str">
            <v>Month</v>
          </cell>
          <cell r="FO5" t="str">
            <v>Month</v>
          </cell>
          <cell r="FP5" t="str">
            <v>Month</v>
          </cell>
          <cell r="FQ5" t="str">
            <v>Month</v>
          </cell>
          <cell r="FR5" t="str">
            <v>Month</v>
          </cell>
          <cell r="FS5" t="str">
            <v>Month</v>
          </cell>
          <cell r="FT5" t="str">
            <v>Month</v>
          </cell>
          <cell r="FU5" t="str">
            <v>Month</v>
          </cell>
          <cell r="FV5" t="str">
            <v>Month</v>
          </cell>
          <cell r="FW5" t="str">
            <v>Month</v>
          </cell>
          <cell r="FX5" t="str">
            <v>Month</v>
          </cell>
          <cell r="FY5" t="str">
            <v>Month</v>
          </cell>
          <cell r="FZ5" t="str">
            <v>Month</v>
          </cell>
          <cell r="GA5" t="str">
            <v>Month</v>
          </cell>
          <cell r="GB5" t="str">
            <v>Month</v>
          </cell>
          <cell r="GC5" t="str">
            <v>Month</v>
          </cell>
          <cell r="GD5" t="str">
            <v>Month</v>
          </cell>
          <cell r="GE5" t="str">
            <v>Month</v>
          </cell>
          <cell r="GF5" t="str">
            <v>Month</v>
          </cell>
          <cell r="GG5" t="str">
            <v>Month</v>
          </cell>
          <cell r="GH5" t="str">
            <v>Month</v>
          </cell>
          <cell r="GI5" t="str">
            <v>Month</v>
          </cell>
          <cell r="GJ5" t="str">
            <v>Month</v>
          </cell>
          <cell r="GK5" t="str">
            <v>Month</v>
          </cell>
          <cell r="GL5" t="str">
            <v>Month</v>
          </cell>
          <cell r="GM5" t="str">
            <v>Month</v>
          </cell>
          <cell r="GN5" t="str">
            <v>Month</v>
          </cell>
          <cell r="GO5" t="str">
            <v>Month</v>
          </cell>
          <cell r="GP5" t="str">
            <v>Month</v>
          </cell>
          <cell r="GQ5" t="str">
            <v>Month</v>
          </cell>
          <cell r="GR5" t="str">
            <v>Month</v>
          </cell>
          <cell r="GS5" t="str">
            <v>Month</v>
          </cell>
          <cell r="GT5" t="str">
            <v>Month</v>
          </cell>
          <cell r="GU5" t="str">
            <v>Month</v>
          </cell>
          <cell r="GV5" t="str">
            <v>Month</v>
          </cell>
          <cell r="GW5" t="str">
            <v>Month</v>
          </cell>
          <cell r="GX5" t="str">
            <v>Month</v>
          </cell>
          <cell r="GY5" t="str">
            <v>Month</v>
          </cell>
          <cell r="GZ5" t="str">
            <v>Month</v>
          </cell>
          <cell r="HA5" t="str">
            <v>Month</v>
          </cell>
          <cell r="HB5" t="str">
            <v>Month</v>
          </cell>
          <cell r="HC5" t="str">
            <v>Month</v>
          </cell>
          <cell r="HD5" t="str">
            <v>Month</v>
          </cell>
          <cell r="HE5" t="str">
            <v>Month</v>
          </cell>
          <cell r="HF5" t="str">
            <v>Month</v>
          </cell>
          <cell r="HG5" t="str">
            <v>Month</v>
          </cell>
          <cell r="HH5" t="str">
            <v>Month</v>
          </cell>
          <cell r="HI5" t="str">
            <v>Month</v>
          </cell>
          <cell r="HJ5" t="str">
            <v>Month</v>
          </cell>
          <cell r="HK5" t="str">
            <v>Month</v>
          </cell>
          <cell r="HL5" t="str">
            <v>Month</v>
          </cell>
          <cell r="HM5" t="str">
            <v>Month</v>
          </cell>
          <cell r="HN5" t="str">
            <v>Month</v>
          </cell>
          <cell r="HO5" t="str">
            <v>Month</v>
          </cell>
          <cell r="HP5" t="str">
            <v>Month</v>
          </cell>
          <cell r="HQ5" t="str">
            <v>Month</v>
          </cell>
          <cell r="HR5" t="str">
            <v>Month</v>
          </cell>
          <cell r="HS5" t="str">
            <v>Month</v>
          </cell>
          <cell r="HT5" t="str">
            <v>Month</v>
          </cell>
          <cell r="HU5" t="str">
            <v>Month</v>
          </cell>
          <cell r="HV5" t="str">
            <v>Month</v>
          </cell>
          <cell r="HW5" t="str">
            <v>Month</v>
          </cell>
          <cell r="HX5" t="str">
            <v>Month</v>
          </cell>
          <cell r="HY5" t="str">
            <v>Month</v>
          </cell>
          <cell r="HZ5" t="str">
            <v>Month</v>
          </cell>
          <cell r="IA5" t="str">
            <v>Month</v>
          </cell>
          <cell r="IB5" t="str">
            <v>Month</v>
          </cell>
          <cell r="IC5" t="str">
            <v>Month</v>
          </cell>
          <cell r="ID5" t="str">
            <v>Month</v>
          </cell>
          <cell r="IE5" t="str">
            <v>Month</v>
          </cell>
          <cell r="IF5" t="str">
            <v>Month</v>
          </cell>
          <cell r="IG5" t="str">
            <v>Month</v>
          </cell>
          <cell r="IH5" t="str">
            <v>Month</v>
          </cell>
          <cell r="II5" t="str">
            <v>Month</v>
          </cell>
          <cell r="IJ5" t="str">
            <v>Month</v>
          </cell>
          <cell r="IK5" t="str">
            <v>Month</v>
          </cell>
          <cell r="IL5" t="str">
            <v>Month</v>
          </cell>
          <cell r="IM5" t="str">
            <v>Month</v>
          </cell>
          <cell r="IN5" t="str">
            <v>Month</v>
          </cell>
          <cell r="IO5" t="str">
            <v>Month</v>
          </cell>
          <cell r="IP5" t="str">
            <v>Month</v>
          </cell>
          <cell r="IQ5" t="str">
            <v>Month</v>
          </cell>
        </row>
        <row r="6">
          <cell r="B6">
            <v>1</v>
          </cell>
          <cell r="C6">
            <v>1</v>
          </cell>
          <cell r="D6">
            <v>1</v>
          </cell>
          <cell r="E6">
            <v>1</v>
          </cell>
          <cell r="F6">
            <v>1</v>
          </cell>
          <cell r="G6">
            <v>1</v>
          </cell>
          <cell r="H6">
            <v>1</v>
          </cell>
          <cell r="I6">
            <v>1</v>
          </cell>
          <cell r="J6">
            <v>1</v>
          </cell>
          <cell r="K6">
            <v>1</v>
          </cell>
          <cell r="L6">
            <v>1</v>
          </cell>
          <cell r="M6">
            <v>1</v>
          </cell>
          <cell r="N6">
            <v>1</v>
          </cell>
          <cell r="O6">
            <v>1</v>
          </cell>
          <cell r="P6">
            <v>1</v>
          </cell>
          <cell r="Q6">
            <v>1</v>
          </cell>
          <cell r="R6">
            <v>1</v>
          </cell>
          <cell r="S6">
            <v>1</v>
          </cell>
          <cell r="T6">
            <v>1</v>
          </cell>
          <cell r="U6">
            <v>1</v>
          </cell>
          <cell r="V6">
            <v>1</v>
          </cell>
          <cell r="W6">
            <v>1</v>
          </cell>
          <cell r="X6">
            <v>1</v>
          </cell>
          <cell r="Y6">
            <v>1</v>
          </cell>
          <cell r="Z6">
            <v>1</v>
          </cell>
          <cell r="AA6">
            <v>1</v>
          </cell>
          <cell r="AB6">
            <v>1</v>
          </cell>
          <cell r="AC6">
            <v>1</v>
          </cell>
          <cell r="AD6">
            <v>1</v>
          </cell>
          <cell r="AE6">
            <v>1</v>
          </cell>
          <cell r="AF6">
            <v>1</v>
          </cell>
          <cell r="AG6">
            <v>1</v>
          </cell>
          <cell r="AH6">
            <v>1</v>
          </cell>
          <cell r="AI6">
            <v>1</v>
          </cell>
          <cell r="AJ6">
            <v>1</v>
          </cell>
          <cell r="AK6">
            <v>1</v>
          </cell>
          <cell r="AL6">
            <v>1</v>
          </cell>
          <cell r="AM6">
            <v>1</v>
          </cell>
          <cell r="AN6">
            <v>1</v>
          </cell>
          <cell r="AO6">
            <v>1</v>
          </cell>
          <cell r="AP6">
            <v>1</v>
          </cell>
          <cell r="AQ6">
            <v>1</v>
          </cell>
          <cell r="AR6">
            <v>1</v>
          </cell>
          <cell r="AS6">
            <v>1</v>
          </cell>
          <cell r="AT6">
            <v>1</v>
          </cell>
          <cell r="AU6">
            <v>1</v>
          </cell>
          <cell r="AV6">
            <v>1</v>
          </cell>
          <cell r="AW6">
            <v>1</v>
          </cell>
          <cell r="AX6">
            <v>1</v>
          </cell>
          <cell r="AY6">
            <v>1</v>
          </cell>
          <cell r="AZ6">
            <v>1</v>
          </cell>
          <cell r="BA6">
            <v>1</v>
          </cell>
          <cell r="BB6">
            <v>1</v>
          </cell>
          <cell r="BC6">
            <v>1</v>
          </cell>
          <cell r="BD6">
            <v>1</v>
          </cell>
          <cell r="BE6">
            <v>1</v>
          </cell>
          <cell r="BF6">
            <v>1</v>
          </cell>
          <cell r="BG6">
            <v>1</v>
          </cell>
          <cell r="BH6">
            <v>1</v>
          </cell>
          <cell r="BI6">
            <v>1</v>
          </cell>
          <cell r="BJ6">
            <v>1</v>
          </cell>
          <cell r="BK6">
            <v>1</v>
          </cell>
          <cell r="BL6">
            <v>1</v>
          </cell>
          <cell r="BM6">
            <v>1</v>
          </cell>
          <cell r="BN6">
            <v>1</v>
          </cell>
          <cell r="BO6">
            <v>1</v>
          </cell>
          <cell r="BP6">
            <v>1</v>
          </cell>
          <cell r="BQ6">
            <v>1</v>
          </cell>
          <cell r="BR6">
            <v>1</v>
          </cell>
          <cell r="BS6">
            <v>1</v>
          </cell>
          <cell r="BT6">
            <v>1</v>
          </cell>
          <cell r="BU6">
            <v>1</v>
          </cell>
          <cell r="BV6">
            <v>1</v>
          </cell>
          <cell r="BW6">
            <v>1</v>
          </cell>
          <cell r="BX6">
            <v>1</v>
          </cell>
          <cell r="BY6">
            <v>1</v>
          </cell>
          <cell r="BZ6">
            <v>1</v>
          </cell>
          <cell r="CA6">
            <v>1</v>
          </cell>
          <cell r="CB6">
            <v>1</v>
          </cell>
          <cell r="CC6">
            <v>1</v>
          </cell>
          <cell r="CD6">
            <v>1</v>
          </cell>
          <cell r="CE6">
            <v>1</v>
          </cell>
          <cell r="CF6">
            <v>1</v>
          </cell>
          <cell r="CG6">
            <v>1</v>
          </cell>
          <cell r="CH6">
            <v>1</v>
          </cell>
          <cell r="CI6">
            <v>1</v>
          </cell>
          <cell r="CJ6">
            <v>1</v>
          </cell>
          <cell r="CK6">
            <v>1</v>
          </cell>
          <cell r="CL6">
            <v>1</v>
          </cell>
          <cell r="CM6">
            <v>1</v>
          </cell>
          <cell r="CN6">
            <v>1</v>
          </cell>
          <cell r="CO6">
            <v>1</v>
          </cell>
          <cell r="CP6">
            <v>1</v>
          </cell>
          <cell r="CQ6">
            <v>1</v>
          </cell>
          <cell r="CR6">
            <v>1</v>
          </cell>
          <cell r="CS6">
            <v>1</v>
          </cell>
          <cell r="CT6">
            <v>1</v>
          </cell>
          <cell r="CU6">
            <v>1</v>
          </cell>
          <cell r="CV6">
            <v>1</v>
          </cell>
          <cell r="CW6">
            <v>1</v>
          </cell>
          <cell r="CX6">
            <v>1</v>
          </cell>
          <cell r="CY6">
            <v>1</v>
          </cell>
          <cell r="CZ6">
            <v>1</v>
          </cell>
          <cell r="DA6">
            <v>1</v>
          </cell>
          <cell r="DB6">
            <v>1</v>
          </cell>
          <cell r="DC6">
            <v>1</v>
          </cell>
          <cell r="DD6">
            <v>1</v>
          </cell>
          <cell r="DE6">
            <v>1</v>
          </cell>
          <cell r="DF6">
            <v>1</v>
          </cell>
          <cell r="DG6">
            <v>1</v>
          </cell>
          <cell r="DH6">
            <v>1</v>
          </cell>
          <cell r="DI6">
            <v>1</v>
          </cell>
          <cell r="DJ6">
            <v>1</v>
          </cell>
          <cell r="DK6">
            <v>1</v>
          </cell>
          <cell r="DL6">
            <v>1</v>
          </cell>
          <cell r="DM6">
            <v>1</v>
          </cell>
          <cell r="DN6">
            <v>1</v>
          </cell>
          <cell r="DO6">
            <v>1</v>
          </cell>
          <cell r="DP6">
            <v>1</v>
          </cell>
          <cell r="DQ6">
            <v>1</v>
          </cell>
          <cell r="DR6">
            <v>1</v>
          </cell>
          <cell r="DS6">
            <v>1</v>
          </cell>
          <cell r="DT6">
            <v>1</v>
          </cell>
          <cell r="DU6">
            <v>1</v>
          </cell>
          <cell r="DV6">
            <v>1</v>
          </cell>
          <cell r="DW6">
            <v>1</v>
          </cell>
          <cell r="DX6">
            <v>1</v>
          </cell>
          <cell r="DY6">
            <v>1</v>
          </cell>
          <cell r="DZ6">
            <v>1</v>
          </cell>
          <cell r="EA6">
            <v>1</v>
          </cell>
          <cell r="EB6">
            <v>1</v>
          </cell>
          <cell r="EC6">
            <v>1</v>
          </cell>
          <cell r="ED6">
            <v>1</v>
          </cell>
          <cell r="EE6">
            <v>1</v>
          </cell>
          <cell r="EF6">
            <v>1</v>
          </cell>
          <cell r="EG6">
            <v>1</v>
          </cell>
          <cell r="EH6">
            <v>1</v>
          </cell>
          <cell r="EI6">
            <v>1</v>
          </cell>
          <cell r="EJ6">
            <v>1</v>
          </cell>
          <cell r="EK6">
            <v>1</v>
          </cell>
          <cell r="EL6">
            <v>1</v>
          </cell>
          <cell r="EM6">
            <v>1</v>
          </cell>
          <cell r="EN6">
            <v>1</v>
          </cell>
          <cell r="EO6">
            <v>1</v>
          </cell>
          <cell r="EP6">
            <v>1</v>
          </cell>
          <cell r="EQ6">
            <v>1</v>
          </cell>
          <cell r="ER6">
            <v>1</v>
          </cell>
          <cell r="ES6">
            <v>1</v>
          </cell>
          <cell r="ET6">
            <v>1</v>
          </cell>
          <cell r="EU6">
            <v>1</v>
          </cell>
          <cell r="EV6">
            <v>1</v>
          </cell>
          <cell r="EW6">
            <v>1</v>
          </cell>
          <cell r="EX6">
            <v>1</v>
          </cell>
          <cell r="EY6">
            <v>1</v>
          </cell>
          <cell r="EZ6">
            <v>1</v>
          </cell>
          <cell r="FA6">
            <v>1</v>
          </cell>
          <cell r="FB6">
            <v>1</v>
          </cell>
          <cell r="FC6">
            <v>1</v>
          </cell>
          <cell r="FD6">
            <v>1</v>
          </cell>
          <cell r="FE6">
            <v>1</v>
          </cell>
          <cell r="FF6">
            <v>1</v>
          </cell>
          <cell r="FG6">
            <v>1</v>
          </cell>
          <cell r="FH6">
            <v>1</v>
          </cell>
          <cell r="FI6">
            <v>1</v>
          </cell>
          <cell r="FJ6">
            <v>1</v>
          </cell>
          <cell r="FK6">
            <v>1</v>
          </cell>
          <cell r="FL6">
            <v>1</v>
          </cell>
          <cell r="FM6">
            <v>1</v>
          </cell>
          <cell r="FN6">
            <v>1</v>
          </cell>
          <cell r="FO6">
            <v>1</v>
          </cell>
          <cell r="FP6">
            <v>1</v>
          </cell>
          <cell r="FQ6">
            <v>1</v>
          </cell>
          <cell r="FR6">
            <v>1</v>
          </cell>
          <cell r="FS6">
            <v>1</v>
          </cell>
          <cell r="FT6">
            <v>1</v>
          </cell>
          <cell r="FU6">
            <v>1</v>
          </cell>
          <cell r="FV6">
            <v>1</v>
          </cell>
          <cell r="FW6">
            <v>1</v>
          </cell>
          <cell r="FX6">
            <v>1</v>
          </cell>
          <cell r="FY6">
            <v>1</v>
          </cell>
          <cell r="FZ6">
            <v>1</v>
          </cell>
          <cell r="GA6">
            <v>1</v>
          </cell>
          <cell r="GB6">
            <v>1</v>
          </cell>
          <cell r="GC6">
            <v>1</v>
          </cell>
          <cell r="GD6">
            <v>1</v>
          </cell>
          <cell r="GE6">
            <v>1</v>
          </cell>
          <cell r="GF6">
            <v>1</v>
          </cell>
          <cell r="GG6">
            <v>1</v>
          </cell>
          <cell r="GH6">
            <v>1</v>
          </cell>
          <cell r="GI6">
            <v>1</v>
          </cell>
          <cell r="GJ6">
            <v>1</v>
          </cell>
          <cell r="GK6">
            <v>1</v>
          </cell>
          <cell r="GL6">
            <v>1</v>
          </cell>
          <cell r="GM6">
            <v>1</v>
          </cell>
          <cell r="GN6">
            <v>1</v>
          </cell>
          <cell r="GO6">
            <v>1</v>
          </cell>
          <cell r="GP6">
            <v>1</v>
          </cell>
          <cell r="GQ6">
            <v>1</v>
          </cell>
          <cell r="GR6">
            <v>1</v>
          </cell>
          <cell r="GS6">
            <v>1</v>
          </cell>
          <cell r="GT6">
            <v>1</v>
          </cell>
          <cell r="GU6">
            <v>1</v>
          </cell>
          <cell r="GV6">
            <v>1</v>
          </cell>
          <cell r="GW6">
            <v>1</v>
          </cell>
          <cell r="GX6">
            <v>1</v>
          </cell>
          <cell r="GY6">
            <v>1</v>
          </cell>
          <cell r="GZ6">
            <v>1</v>
          </cell>
          <cell r="HA6">
            <v>1</v>
          </cell>
          <cell r="HB6">
            <v>1</v>
          </cell>
          <cell r="HC6">
            <v>1</v>
          </cell>
          <cell r="HD6">
            <v>1</v>
          </cell>
          <cell r="HE6">
            <v>1</v>
          </cell>
          <cell r="HF6">
            <v>1</v>
          </cell>
          <cell r="HG6">
            <v>1</v>
          </cell>
          <cell r="HH6">
            <v>1</v>
          </cell>
          <cell r="HI6">
            <v>1</v>
          </cell>
          <cell r="HJ6">
            <v>1</v>
          </cell>
          <cell r="HK6">
            <v>1</v>
          </cell>
          <cell r="HL6">
            <v>1</v>
          </cell>
          <cell r="HM6">
            <v>1</v>
          </cell>
          <cell r="HN6">
            <v>1</v>
          </cell>
          <cell r="HO6">
            <v>1</v>
          </cell>
          <cell r="HP6">
            <v>1</v>
          </cell>
          <cell r="HQ6">
            <v>1</v>
          </cell>
          <cell r="HR6">
            <v>1</v>
          </cell>
          <cell r="HS6">
            <v>1</v>
          </cell>
          <cell r="HT6">
            <v>1</v>
          </cell>
          <cell r="HU6">
            <v>1</v>
          </cell>
          <cell r="HV6">
            <v>1</v>
          </cell>
          <cell r="HW6">
            <v>1</v>
          </cell>
          <cell r="HX6">
            <v>1</v>
          </cell>
          <cell r="HY6">
            <v>1</v>
          </cell>
          <cell r="HZ6">
            <v>1</v>
          </cell>
          <cell r="IA6">
            <v>1</v>
          </cell>
          <cell r="IB6">
            <v>1</v>
          </cell>
          <cell r="IC6">
            <v>1</v>
          </cell>
          <cell r="ID6">
            <v>1</v>
          </cell>
          <cell r="IE6">
            <v>1</v>
          </cell>
          <cell r="IF6">
            <v>1</v>
          </cell>
          <cell r="IG6">
            <v>1</v>
          </cell>
          <cell r="IH6">
            <v>1</v>
          </cell>
          <cell r="II6">
            <v>1</v>
          </cell>
          <cell r="IJ6">
            <v>1</v>
          </cell>
          <cell r="IK6">
            <v>1</v>
          </cell>
          <cell r="IL6">
            <v>1</v>
          </cell>
          <cell r="IM6">
            <v>1</v>
          </cell>
          <cell r="IN6">
            <v>1</v>
          </cell>
          <cell r="IO6">
            <v>1</v>
          </cell>
          <cell r="IP6">
            <v>1</v>
          </cell>
          <cell r="IQ6">
            <v>1</v>
          </cell>
        </row>
        <row r="7">
          <cell r="B7">
            <v>42036</v>
          </cell>
          <cell r="C7">
            <v>42036</v>
          </cell>
          <cell r="D7">
            <v>42036</v>
          </cell>
          <cell r="E7">
            <v>42036</v>
          </cell>
          <cell r="F7">
            <v>42036</v>
          </cell>
          <cell r="G7">
            <v>42036</v>
          </cell>
          <cell r="H7">
            <v>42036</v>
          </cell>
          <cell r="I7">
            <v>42036</v>
          </cell>
          <cell r="J7">
            <v>42036</v>
          </cell>
          <cell r="K7">
            <v>42036</v>
          </cell>
          <cell r="L7">
            <v>42036</v>
          </cell>
          <cell r="M7">
            <v>42036</v>
          </cell>
          <cell r="N7">
            <v>42036</v>
          </cell>
          <cell r="O7">
            <v>42036</v>
          </cell>
          <cell r="P7">
            <v>42036</v>
          </cell>
          <cell r="Q7">
            <v>42036</v>
          </cell>
          <cell r="R7">
            <v>42036</v>
          </cell>
          <cell r="S7">
            <v>42036</v>
          </cell>
          <cell r="T7">
            <v>42036</v>
          </cell>
          <cell r="U7">
            <v>42036</v>
          </cell>
          <cell r="V7">
            <v>42036</v>
          </cell>
          <cell r="W7">
            <v>42036</v>
          </cell>
          <cell r="X7">
            <v>42036</v>
          </cell>
          <cell r="Y7">
            <v>42036</v>
          </cell>
          <cell r="Z7">
            <v>42036</v>
          </cell>
          <cell r="AA7">
            <v>42036</v>
          </cell>
          <cell r="AB7">
            <v>42036</v>
          </cell>
          <cell r="AC7">
            <v>42036</v>
          </cell>
          <cell r="AD7">
            <v>42036</v>
          </cell>
          <cell r="AE7">
            <v>42036</v>
          </cell>
          <cell r="AF7">
            <v>42036</v>
          </cell>
          <cell r="AG7">
            <v>42036</v>
          </cell>
          <cell r="AH7">
            <v>42036</v>
          </cell>
          <cell r="AI7">
            <v>42036</v>
          </cell>
          <cell r="AJ7">
            <v>42036</v>
          </cell>
          <cell r="AK7">
            <v>42036</v>
          </cell>
          <cell r="AL7">
            <v>42036</v>
          </cell>
          <cell r="AM7">
            <v>42036</v>
          </cell>
          <cell r="AN7">
            <v>42036</v>
          </cell>
          <cell r="AO7">
            <v>42036</v>
          </cell>
          <cell r="AP7">
            <v>42036</v>
          </cell>
          <cell r="AQ7">
            <v>42036</v>
          </cell>
          <cell r="AR7">
            <v>42036</v>
          </cell>
          <cell r="AS7">
            <v>42036</v>
          </cell>
          <cell r="AT7">
            <v>42036</v>
          </cell>
          <cell r="AU7">
            <v>42036</v>
          </cell>
          <cell r="AV7">
            <v>42036</v>
          </cell>
          <cell r="AW7">
            <v>42036</v>
          </cell>
          <cell r="AX7">
            <v>42036</v>
          </cell>
          <cell r="AY7">
            <v>42036</v>
          </cell>
          <cell r="AZ7">
            <v>42036</v>
          </cell>
          <cell r="BA7">
            <v>42036</v>
          </cell>
          <cell r="BB7">
            <v>42036</v>
          </cell>
          <cell r="BC7">
            <v>42036</v>
          </cell>
          <cell r="BD7">
            <v>42036</v>
          </cell>
          <cell r="BE7">
            <v>42036</v>
          </cell>
          <cell r="BF7">
            <v>42036</v>
          </cell>
          <cell r="BG7">
            <v>42036</v>
          </cell>
          <cell r="BH7">
            <v>42036</v>
          </cell>
          <cell r="BI7">
            <v>42036</v>
          </cell>
          <cell r="BJ7">
            <v>42036</v>
          </cell>
          <cell r="BK7">
            <v>42036</v>
          </cell>
          <cell r="BL7">
            <v>42036</v>
          </cell>
          <cell r="BM7">
            <v>42036</v>
          </cell>
          <cell r="BN7">
            <v>42036</v>
          </cell>
          <cell r="BO7">
            <v>42036</v>
          </cell>
          <cell r="BP7">
            <v>42036</v>
          </cell>
          <cell r="BQ7">
            <v>42036</v>
          </cell>
          <cell r="BR7">
            <v>42036</v>
          </cell>
          <cell r="BS7">
            <v>42036</v>
          </cell>
          <cell r="BT7">
            <v>42036</v>
          </cell>
          <cell r="BU7">
            <v>42036</v>
          </cell>
          <cell r="BV7">
            <v>42036</v>
          </cell>
          <cell r="BW7">
            <v>42036</v>
          </cell>
          <cell r="BX7">
            <v>42036</v>
          </cell>
          <cell r="BY7">
            <v>42036</v>
          </cell>
          <cell r="BZ7">
            <v>42036</v>
          </cell>
          <cell r="CA7">
            <v>42036</v>
          </cell>
          <cell r="CB7">
            <v>42036</v>
          </cell>
          <cell r="CC7">
            <v>42036</v>
          </cell>
          <cell r="CD7">
            <v>42036</v>
          </cell>
          <cell r="CE7">
            <v>42036</v>
          </cell>
          <cell r="CF7">
            <v>42036</v>
          </cell>
          <cell r="CG7">
            <v>42036</v>
          </cell>
          <cell r="CH7">
            <v>42036</v>
          </cell>
          <cell r="CI7">
            <v>42036</v>
          </cell>
          <cell r="CJ7">
            <v>42036</v>
          </cell>
          <cell r="CK7">
            <v>42036</v>
          </cell>
          <cell r="CL7">
            <v>42036</v>
          </cell>
          <cell r="CM7">
            <v>42036</v>
          </cell>
          <cell r="CN7">
            <v>42036</v>
          </cell>
          <cell r="CO7">
            <v>42036</v>
          </cell>
          <cell r="CP7">
            <v>42036</v>
          </cell>
          <cell r="CQ7">
            <v>42036</v>
          </cell>
          <cell r="CR7">
            <v>42036</v>
          </cell>
          <cell r="CS7">
            <v>42036</v>
          </cell>
          <cell r="CT7">
            <v>42036</v>
          </cell>
          <cell r="CU7">
            <v>42036</v>
          </cell>
          <cell r="CV7">
            <v>42036</v>
          </cell>
          <cell r="CW7">
            <v>42036</v>
          </cell>
          <cell r="CX7">
            <v>42036</v>
          </cell>
          <cell r="CY7">
            <v>42036</v>
          </cell>
          <cell r="CZ7">
            <v>42036</v>
          </cell>
          <cell r="DA7">
            <v>42036</v>
          </cell>
          <cell r="DB7">
            <v>42036</v>
          </cell>
          <cell r="DC7">
            <v>42036</v>
          </cell>
          <cell r="DD7">
            <v>42036</v>
          </cell>
          <cell r="DE7">
            <v>42036</v>
          </cell>
          <cell r="DF7">
            <v>42036</v>
          </cell>
          <cell r="DG7">
            <v>42036</v>
          </cell>
          <cell r="DH7">
            <v>42036</v>
          </cell>
          <cell r="DI7">
            <v>42036</v>
          </cell>
          <cell r="DJ7">
            <v>42036</v>
          </cell>
          <cell r="DK7">
            <v>42036</v>
          </cell>
          <cell r="DL7">
            <v>42036</v>
          </cell>
          <cell r="DM7">
            <v>42036</v>
          </cell>
          <cell r="DN7">
            <v>42036</v>
          </cell>
          <cell r="DO7">
            <v>42036</v>
          </cell>
          <cell r="DP7">
            <v>42036</v>
          </cell>
          <cell r="DQ7">
            <v>42036</v>
          </cell>
          <cell r="DR7">
            <v>42036</v>
          </cell>
          <cell r="DS7">
            <v>42036</v>
          </cell>
          <cell r="DT7">
            <v>42036</v>
          </cell>
          <cell r="DU7">
            <v>42036</v>
          </cell>
          <cell r="DV7">
            <v>42036</v>
          </cell>
          <cell r="DW7">
            <v>42036</v>
          </cell>
          <cell r="DX7">
            <v>42036</v>
          </cell>
          <cell r="DY7">
            <v>42036</v>
          </cell>
          <cell r="DZ7">
            <v>42036</v>
          </cell>
          <cell r="EA7">
            <v>42036</v>
          </cell>
          <cell r="EB7">
            <v>42036</v>
          </cell>
          <cell r="EC7">
            <v>42036</v>
          </cell>
          <cell r="ED7">
            <v>42036</v>
          </cell>
          <cell r="EE7">
            <v>42036</v>
          </cell>
          <cell r="EF7">
            <v>42036</v>
          </cell>
          <cell r="EG7">
            <v>42036</v>
          </cell>
          <cell r="EH7">
            <v>42036</v>
          </cell>
          <cell r="EI7">
            <v>42036</v>
          </cell>
          <cell r="EJ7">
            <v>42036</v>
          </cell>
          <cell r="EK7">
            <v>42036</v>
          </cell>
          <cell r="EL7">
            <v>42036</v>
          </cell>
          <cell r="EM7">
            <v>42036</v>
          </cell>
          <cell r="EN7">
            <v>42036</v>
          </cell>
          <cell r="EO7">
            <v>42036</v>
          </cell>
          <cell r="EP7">
            <v>42036</v>
          </cell>
          <cell r="EQ7">
            <v>42036</v>
          </cell>
          <cell r="ER7">
            <v>42036</v>
          </cell>
          <cell r="ES7">
            <v>42036</v>
          </cell>
          <cell r="ET7">
            <v>42036</v>
          </cell>
          <cell r="EU7">
            <v>42036</v>
          </cell>
          <cell r="EV7">
            <v>42036</v>
          </cell>
          <cell r="EW7">
            <v>42036</v>
          </cell>
          <cell r="EX7">
            <v>42036</v>
          </cell>
          <cell r="EY7">
            <v>42036</v>
          </cell>
          <cell r="EZ7">
            <v>42036</v>
          </cell>
          <cell r="FA7">
            <v>42036</v>
          </cell>
          <cell r="FB7">
            <v>42036</v>
          </cell>
          <cell r="FC7">
            <v>42036</v>
          </cell>
          <cell r="FD7">
            <v>42036</v>
          </cell>
          <cell r="FE7">
            <v>42036</v>
          </cell>
          <cell r="FF7">
            <v>42036</v>
          </cell>
          <cell r="FG7">
            <v>42036</v>
          </cell>
          <cell r="FH7">
            <v>42036</v>
          </cell>
          <cell r="FI7">
            <v>42036</v>
          </cell>
          <cell r="FJ7">
            <v>42036</v>
          </cell>
          <cell r="FK7">
            <v>42036</v>
          </cell>
          <cell r="FL7">
            <v>42036</v>
          </cell>
          <cell r="FM7">
            <v>42036</v>
          </cell>
          <cell r="FN7">
            <v>42036</v>
          </cell>
          <cell r="FO7">
            <v>42036</v>
          </cell>
          <cell r="FP7">
            <v>42036</v>
          </cell>
          <cell r="FQ7">
            <v>42036</v>
          </cell>
          <cell r="FR7">
            <v>42036</v>
          </cell>
          <cell r="FS7">
            <v>42036</v>
          </cell>
          <cell r="FT7">
            <v>42036</v>
          </cell>
          <cell r="FU7">
            <v>42036</v>
          </cell>
          <cell r="FV7">
            <v>42036</v>
          </cell>
          <cell r="FW7">
            <v>42036</v>
          </cell>
          <cell r="FX7">
            <v>42036</v>
          </cell>
          <cell r="FY7">
            <v>42036</v>
          </cell>
          <cell r="FZ7">
            <v>42036</v>
          </cell>
          <cell r="GA7">
            <v>42036</v>
          </cell>
          <cell r="GB7">
            <v>42036</v>
          </cell>
          <cell r="GC7">
            <v>42036</v>
          </cell>
          <cell r="GD7">
            <v>42036</v>
          </cell>
          <cell r="GE7">
            <v>42036</v>
          </cell>
          <cell r="GF7">
            <v>42036</v>
          </cell>
          <cell r="GG7">
            <v>42036</v>
          </cell>
          <cell r="GH7">
            <v>42036</v>
          </cell>
          <cell r="GI7">
            <v>42036</v>
          </cell>
          <cell r="GJ7">
            <v>42036</v>
          </cell>
          <cell r="GK7">
            <v>42036</v>
          </cell>
          <cell r="GL7">
            <v>42036</v>
          </cell>
          <cell r="GM7">
            <v>42036</v>
          </cell>
          <cell r="GN7">
            <v>42036</v>
          </cell>
          <cell r="GO7">
            <v>42036</v>
          </cell>
          <cell r="GP7">
            <v>42036</v>
          </cell>
          <cell r="GQ7">
            <v>42036</v>
          </cell>
          <cell r="GR7">
            <v>42036</v>
          </cell>
          <cell r="GS7">
            <v>42036</v>
          </cell>
          <cell r="GT7">
            <v>42036</v>
          </cell>
          <cell r="GU7">
            <v>42036</v>
          </cell>
          <cell r="GV7">
            <v>42036</v>
          </cell>
          <cell r="GW7">
            <v>42036</v>
          </cell>
          <cell r="GX7">
            <v>42036</v>
          </cell>
          <cell r="GY7">
            <v>42036</v>
          </cell>
          <cell r="GZ7">
            <v>42036</v>
          </cell>
          <cell r="HA7">
            <v>42036</v>
          </cell>
          <cell r="HB7">
            <v>42036</v>
          </cell>
          <cell r="HC7">
            <v>42036</v>
          </cell>
          <cell r="HD7">
            <v>42036</v>
          </cell>
          <cell r="HE7">
            <v>42036</v>
          </cell>
          <cell r="HF7">
            <v>42036</v>
          </cell>
          <cell r="HG7">
            <v>42036</v>
          </cell>
          <cell r="HH7">
            <v>42036</v>
          </cell>
          <cell r="HI7">
            <v>42036</v>
          </cell>
          <cell r="HJ7">
            <v>42036</v>
          </cell>
          <cell r="HK7">
            <v>42036</v>
          </cell>
          <cell r="HL7">
            <v>42036</v>
          </cell>
          <cell r="HM7">
            <v>42036</v>
          </cell>
          <cell r="HN7">
            <v>42036</v>
          </cell>
          <cell r="HO7">
            <v>42036</v>
          </cell>
          <cell r="HP7">
            <v>42036</v>
          </cell>
          <cell r="HQ7">
            <v>42036</v>
          </cell>
          <cell r="HR7">
            <v>42036</v>
          </cell>
          <cell r="HS7">
            <v>42036</v>
          </cell>
          <cell r="HT7">
            <v>42036</v>
          </cell>
          <cell r="HU7">
            <v>42036</v>
          </cell>
          <cell r="HV7">
            <v>42036</v>
          </cell>
          <cell r="HW7">
            <v>42036</v>
          </cell>
          <cell r="HX7">
            <v>42036</v>
          </cell>
          <cell r="HY7">
            <v>42036</v>
          </cell>
          <cell r="HZ7">
            <v>42036</v>
          </cell>
          <cell r="IA7">
            <v>42036</v>
          </cell>
          <cell r="IB7">
            <v>42036</v>
          </cell>
          <cell r="IC7">
            <v>42036</v>
          </cell>
          <cell r="ID7">
            <v>42036</v>
          </cell>
          <cell r="IE7">
            <v>42036</v>
          </cell>
          <cell r="IF7">
            <v>42036</v>
          </cell>
          <cell r="IG7">
            <v>42036</v>
          </cell>
          <cell r="IH7">
            <v>42036</v>
          </cell>
          <cell r="II7">
            <v>42036</v>
          </cell>
          <cell r="IJ7">
            <v>42036</v>
          </cell>
          <cell r="IK7">
            <v>42036</v>
          </cell>
          <cell r="IL7">
            <v>42036</v>
          </cell>
          <cell r="IM7">
            <v>42036</v>
          </cell>
          <cell r="IN7">
            <v>42036</v>
          </cell>
          <cell r="IO7">
            <v>42036</v>
          </cell>
          <cell r="IP7">
            <v>42036</v>
          </cell>
          <cell r="IQ7">
            <v>42036</v>
          </cell>
        </row>
        <row r="8">
          <cell r="B8">
            <v>44228</v>
          </cell>
          <cell r="C8">
            <v>44228</v>
          </cell>
          <cell r="D8">
            <v>44228</v>
          </cell>
          <cell r="E8">
            <v>44228</v>
          </cell>
          <cell r="F8">
            <v>44228</v>
          </cell>
          <cell r="G8">
            <v>44228</v>
          </cell>
          <cell r="H8">
            <v>44228</v>
          </cell>
          <cell r="I8">
            <v>44228</v>
          </cell>
          <cell r="J8">
            <v>44228</v>
          </cell>
          <cell r="K8">
            <v>44228</v>
          </cell>
          <cell r="L8">
            <v>44228</v>
          </cell>
          <cell r="M8">
            <v>44228</v>
          </cell>
          <cell r="N8">
            <v>44228</v>
          </cell>
          <cell r="O8">
            <v>44228</v>
          </cell>
          <cell r="P8">
            <v>44228</v>
          </cell>
          <cell r="Q8">
            <v>44228</v>
          </cell>
          <cell r="R8">
            <v>44228</v>
          </cell>
          <cell r="S8">
            <v>44228</v>
          </cell>
          <cell r="T8">
            <v>44228</v>
          </cell>
          <cell r="U8">
            <v>44228</v>
          </cell>
          <cell r="V8">
            <v>44228</v>
          </cell>
          <cell r="W8">
            <v>44228</v>
          </cell>
          <cell r="X8">
            <v>44228</v>
          </cell>
          <cell r="Y8">
            <v>44228</v>
          </cell>
          <cell r="Z8">
            <v>44228</v>
          </cell>
          <cell r="AA8">
            <v>44228</v>
          </cell>
          <cell r="AB8">
            <v>44228</v>
          </cell>
          <cell r="AC8">
            <v>44228</v>
          </cell>
          <cell r="AD8">
            <v>44228</v>
          </cell>
          <cell r="AE8">
            <v>44228</v>
          </cell>
          <cell r="AF8">
            <v>44228</v>
          </cell>
          <cell r="AG8">
            <v>44228</v>
          </cell>
          <cell r="AH8">
            <v>44228</v>
          </cell>
          <cell r="AI8">
            <v>44228</v>
          </cell>
          <cell r="AJ8">
            <v>44228</v>
          </cell>
          <cell r="AK8">
            <v>44228</v>
          </cell>
          <cell r="AL8">
            <v>44228</v>
          </cell>
          <cell r="AM8">
            <v>44228</v>
          </cell>
          <cell r="AN8">
            <v>44228</v>
          </cell>
          <cell r="AO8">
            <v>44228</v>
          </cell>
          <cell r="AP8">
            <v>44228</v>
          </cell>
          <cell r="AQ8">
            <v>44228</v>
          </cell>
          <cell r="AR8">
            <v>44228</v>
          </cell>
          <cell r="AS8">
            <v>44228</v>
          </cell>
          <cell r="AT8">
            <v>44228</v>
          </cell>
          <cell r="AU8">
            <v>44228</v>
          </cell>
          <cell r="AV8">
            <v>44228</v>
          </cell>
          <cell r="AW8">
            <v>44228</v>
          </cell>
          <cell r="AX8">
            <v>44228</v>
          </cell>
          <cell r="AY8">
            <v>44228</v>
          </cell>
          <cell r="AZ8">
            <v>44228</v>
          </cell>
          <cell r="BA8">
            <v>44228</v>
          </cell>
          <cell r="BB8">
            <v>44228</v>
          </cell>
          <cell r="BC8">
            <v>44228</v>
          </cell>
          <cell r="BD8">
            <v>44228</v>
          </cell>
          <cell r="BE8">
            <v>44228</v>
          </cell>
          <cell r="BF8">
            <v>44228</v>
          </cell>
          <cell r="BG8">
            <v>44228</v>
          </cell>
          <cell r="BH8">
            <v>44228</v>
          </cell>
          <cell r="BI8">
            <v>44228</v>
          </cell>
          <cell r="BJ8">
            <v>44228</v>
          </cell>
          <cell r="BK8">
            <v>44228</v>
          </cell>
          <cell r="BL8">
            <v>44228</v>
          </cell>
          <cell r="BM8">
            <v>44228</v>
          </cell>
          <cell r="BN8">
            <v>44228</v>
          </cell>
          <cell r="BO8">
            <v>44228</v>
          </cell>
          <cell r="BP8">
            <v>44228</v>
          </cell>
          <cell r="BQ8">
            <v>44228</v>
          </cell>
          <cell r="BR8">
            <v>44228</v>
          </cell>
          <cell r="BS8">
            <v>44228</v>
          </cell>
          <cell r="BT8">
            <v>44228</v>
          </cell>
          <cell r="BU8">
            <v>44228</v>
          </cell>
          <cell r="BV8">
            <v>44228</v>
          </cell>
          <cell r="BW8">
            <v>44228</v>
          </cell>
          <cell r="BX8">
            <v>44228</v>
          </cell>
          <cell r="BY8">
            <v>44228</v>
          </cell>
          <cell r="BZ8">
            <v>44228</v>
          </cell>
          <cell r="CA8">
            <v>44228</v>
          </cell>
          <cell r="CB8">
            <v>44228</v>
          </cell>
          <cell r="CC8">
            <v>44228</v>
          </cell>
          <cell r="CD8">
            <v>44228</v>
          </cell>
          <cell r="CE8">
            <v>44228</v>
          </cell>
          <cell r="CF8">
            <v>44228</v>
          </cell>
          <cell r="CG8">
            <v>44228</v>
          </cell>
          <cell r="CH8">
            <v>44228</v>
          </cell>
          <cell r="CI8">
            <v>44228</v>
          </cell>
          <cell r="CJ8">
            <v>44228</v>
          </cell>
          <cell r="CK8">
            <v>44228</v>
          </cell>
          <cell r="CL8">
            <v>44228</v>
          </cell>
          <cell r="CM8">
            <v>44228</v>
          </cell>
          <cell r="CN8">
            <v>44228</v>
          </cell>
          <cell r="CO8">
            <v>44228</v>
          </cell>
          <cell r="CP8">
            <v>44228</v>
          </cell>
          <cell r="CQ8">
            <v>44228</v>
          </cell>
          <cell r="CR8">
            <v>44228</v>
          </cell>
          <cell r="CS8">
            <v>44228</v>
          </cell>
          <cell r="CT8">
            <v>44228</v>
          </cell>
          <cell r="CU8">
            <v>44228</v>
          </cell>
          <cell r="CV8">
            <v>44228</v>
          </cell>
          <cell r="CW8">
            <v>44228</v>
          </cell>
          <cell r="CX8">
            <v>44228</v>
          </cell>
          <cell r="CY8">
            <v>44228</v>
          </cell>
          <cell r="CZ8">
            <v>44228</v>
          </cell>
          <cell r="DA8">
            <v>44228</v>
          </cell>
          <cell r="DB8">
            <v>44228</v>
          </cell>
          <cell r="DC8">
            <v>44228</v>
          </cell>
          <cell r="DD8">
            <v>44228</v>
          </cell>
          <cell r="DE8">
            <v>44228</v>
          </cell>
          <cell r="DF8">
            <v>44228</v>
          </cell>
          <cell r="DG8">
            <v>44228</v>
          </cell>
          <cell r="DH8">
            <v>44228</v>
          </cell>
          <cell r="DI8">
            <v>44228</v>
          </cell>
          <cell r="DJ8">
            <v>44228</v>
          </cell>
          <cell r="DK8">
            <v>44228</v>
          </cell>
          <cell r="DL8">
            <v>44228</v>
          </cell>
          <cell r="DM8">
            <v>44228</v>
          </cell>
          <cell r="DN8">
            <v>44228</v>
          </cell>
          <cell r="DO8">
            <v>44228</v>
          </cell>
          <cell r="DP8">
            <v>44228</v>
          </cell>
          <cell r="DQ8">
            <v>44228</v>
          </cell>
          <cell r="DR8">
            <v>44228</v>
          </cell>
          <cell r="DS8">
            <v>44228</v>
          </cell>
          <cell r="DT8">
            <v>44228</v>
          </cell>
          <cell r="DU8">
            <v>44228</v>
          </cell>
          <cell r="DV8">
            <v>44228</v>
          </cell>
          <cell r="DW8">
            <v>44228</v>
          </cell>
          <cell r="DX8">
            <v>44228</v>
          </cell>
          <cell r="DY8">
            <v>44228</v>
          </cell>
          <cell r="DZ8">
            <v>44228</v>
          </cell>
          <cell r="EA8">
            <v>44228</v>
          </cell>
          <cell r="EB8">
            <v>44228</v>
          </cell>
          <cell r="EC8">
            <v>44228</v>
          </cell>
          <cell r="ED8">
            <v>44228</v>
          </cell>
          <cell r="EE8">
            <v>44228</v>
          </cell>
          <cell r="EF8">
            <v>44228</v>
          </cell>
          <cell r="EG8">
            <v>44228</v>
          </cell>
          <cell r="EH8">
            <v>44228</v>
          </cell>
          <cell r="EI8">
            <v>44228</v>
          </cell>
          <cell r="EJ8">
            <v>44228</v>
          </cell>
          <cell r="EK8">
            <v>44228</v>
          </cell>
          <cell r="EL8">
            <v>44228</v>
          </cell>
          <cell r="EM8">
            <v>44228</v>
          </cell>
          <cell r="EN8">
            <v>44228</v>
          </cell>
          <cell r="EO8">
            <v>44228</v>
          </cell>
          <cell r="EP8">
            <v>44228</v>
          </cell>
          <cell r="EQ8">
            <v>44228</v>
          </cell>
          <cell r="ER8">
            <v>44228</v>
          </cell>
          <cell r="ES8">
            <v>44228</v>
          </cell>
          <cell r="ET8">
            <v>44228</v>
          </cell>
          <cell r="EU8">
            <v>44228</v>
          </cell>
          <cell r="EV8">
            <v>44228</v>
          </cell>
          <cell r="EW8">
            <v>44228</v>
          </cell>
          <cell r="EX8">
            <v>44228</v>
          </cell>
          <cell r="EY8">
            <v>44228</v>
          </cell>
          <cell r="EZ8">
            <v>44228</v>
          </cell>
          <cell r="FA8">
            <v>44228</v>
          </cell>
          <cell r="FB8">
            <v>44228</v>
          </cell>
          <cell r="FC8">
            <v>44228</v>
          </cell>
          <cell r="FD8">
            <v>44228</v>
          </cell>
          <cell r="FE8">
            <v>44228</v>
          </cell>
          <cell r="FF8">
            <v>44228</v>
          </cell>
          <cell r="FG8">
            <v>44228</v>
          </cell>
          <cell r="FH8">
            <v>44228</v>
          </cell>
          <cell r="FI8">
            <v>44228</v>
          </cell>
          <cell r="FJ8">
            <v>44228</v>
          </cell>
          <cell r="FK8">
            <v>44228</v>
          </cell>
          <cell r="FL8">
            <v>44228</v>
          </cell>
          <cell r="FM8">
            <v>44228</v>
          </cell>
          <cell r="FN8">
            <v>44228</v>
          </cell>
          <cell r="FO8">
            <v>44228</v>
          </cell>
          <cell r="FP8">
            <v>44228</v>
          </cell>
          <cell r="FQ8">
            <v>44228</v>
          </cell>
          <cell r="FR8">
            <v>44228</v>
          </cell>
          <cell r="FS8">
            <v>44228</v>
          </cell>
          <cell r="FT8">
            <v>44228</v>
          </cell>
          <cell r="FU8">
            <v>44228</v>
          </cell>
          <cell r="FV8">
            <v>44228</v>
          </cell>
          <cell r="FW8">
            <v>44228</v>
          </cell>
          <cell r="FX8">
            <v>44228</v>
          </cell>
          <cell r="FY8">
            <v>44228</v>
          </cell>
          <cell r="FZ8">
            <v>44228</v>
          </cell>
          <cell r="GA8">
            <v>44228</v>
          </cell>
          <cell r="GB8">
            <v>44228</v>
          </cell>
          <cell r="GC8">
            <v>44228</v>
          </cell>
          <cell r="GD8">
            <v>44228</v>
          </cell>
          <cell r="GE8">
            <v>44228</v>
          </cell>
          <cell r="GF8">
            <v>44228</v>
          </cell>
          <cell r="GG8">
            <v>44228</v>
          </cell>
          <cell r="GH8">
            <v>44228</v>
          </cell>
          <cell r="GI8">
            <v>44228</v>
          </cell>
          <cell r="GJ8">
            <v>44228</v>
          </cell>
          <cell r="GK8">
            <v>44228</v>
          </cell>
          <cell r="GL8">
            <v>44228</v>
          </cell>
          <cell r="GM8">
            <v>44228</v>
          </cell>
          <cell r="GN8">
            <v>44228</v>
          </cell>
          <cell r="GO8">
            <v>44228</v>
          </cell>
          <cell r="GP8">
            <v>44228</v>
          </cell>
          <cell r="GQ8">
            <v>44228</v>
          </cell>
          <cell r="GR8">
            <v>44228</v>
          </cell>
          <cell r="GS8">
            <v>44228</v>
          </cell>
          <cell r="GT8">
            <v>44228</v>
          </cell>
          <cell r="GU8">
            <v>44228</v>
          </cell>
          <cell r="GV8">
            <v>44228</v>
          </cell>
          <cell r="GW8">
            <v>44228</v>
          </cell>
          <cell r="GX8">
            <v>44228</v>
          </cell>
          <cell r="GY8">
            <v>44228</v>
          </cell>
          <cell r="GZ8">
            <v>44228</v>
          </cell>
          <cell r="HA8">
            <v>44228</v>
          </cell>
          <cell r="HB8">
            <v>44228</v>
          </cell>
          <cell r="HC8">
            <v>44228</v>
          </cell>
          <cell r="HD8">
            <v>44228</v>
          </cell>
          <cell r="HE8">
            <v>44228</v>
          </cell>
          <cell r="HF8">
            <v>44228</v>
          </cell>
          <cell r="HG8">
            <v>44228</v>
          </cell>
          <cell r="HH8">
            <v>44228</v>
          </cell>
          <cell r="HI8">
            <v>44228</v>
          </cell>
          <cell r="HJ8">
            <v>44228</v>
          </cell>
          <cell r="HK8">
            <v>44228</v>
          </cell>
          <cell r="HL8">
            <v>44228</v>
          </cell>
          <cell r="HM8">
            <v>44228</v>
          </cell>
          <cell r="HN8">
            <v>44228</v>
          </cell>
          <cell r="HO8">
            <v>44228</v>
          </cell>
          <cell r="HP8">
            <v>44228</v>
          </cell>
          <cell r="HQ8">
            <v>44228</v>
          </cell>
          <cell r="HR8">
            <v>44228</v>
          </cell>
          <cell r="HS8">
            <v>44228</v>
          </cell>
          <cell r="HT8">
            <v>44228</v>
          </cell>
          <cell r="HU8">
            <v>44228</v>
          </cell>
          <cell r="HV8">
            <v>44228</v>
          </cell>
          <cell r="HW8">
            <v>44228</v>
          </cell>
          <cell r="HX8">
            <v>44228</v>
          </cell>
          <cell r="HY8">
            <v>44228</v>
          </cell>
          <cell r="HZ8">
            <v>44228</v>
          </cell>
          <cell r="IA8">
            <v>44228</v>
          </cell>
          <cell r="IB8">
            <v>44228</v>
          </cell>
          <cell r="IC8">
            <v>44228</v>
          </cell>
          <cell r="ID8">
            <v>44228</v>
          </cell>
          <cell r="IE8">
            <v>44228</v>
          </cell>
          <cell r="IF8">
            <v>44228</v>
          </cell>
          <cell r="IG8">
            <v>44228</v>
          </cell>
          <cell r="IH8">
            <v>44228</v>
          </cell>
          <cell r="II8">
            <v>44228</v>
          </cell>
          <cell r="IJ8">
            <v>44228</v>
          </cell>
          <cell r="IK8">
            <v>44228</v>
          </cell>
          <cell r="IL8">
            <v>44228</v>
          </cell>
          <cell r="IM8">
            <v>44228</v>
          </cell>
          <cell r="IN8">
            <v>44228</v>
          </cell>
          <cell r="IO8">
            <v>44228</v>
          </cell>
          <cell r="IP8">
            <v>44228</v>
          </cell>
          <cell r="IQ8">
            <v>44228</v>
          </cell>
        </row>
        <row r="9">
          <cell r="B9">
            <v>73</v>
          </cell>
          <cell r="C9">
            <v>73</v>
          </cell>
          <cell r="D9">
            <v>73</v>
          </cell>
          <cell r="E9">
            <v>73</v>
          </cell>
          <cell r="F9">
            <v>73</v>
          </cell>
          <cell r="G9">
            <v>73</v>
          </cell>
          <cell r="H9">
            <v>73</v>
          </cell>
          <cell r="I9">
            <v>73</v>
          </cell>
          <cell r="J9">
            <v>73</v>
          </cell>
          <cell r="K9">
            <v>73</v>
          </cell>
          <cell r="L9">
            <v>73</v>
          </cell>
          <cell r="M9">
            <v>73</v>
          </cell>
          <cell r="N9">
            <v>73</v>
          </cell>
          <cell r="O9">
            <v>73</v>
          </cell>
          <cell r="P9">
            <v>73</v>
          </cell>
          <cell r="Q9">
            <v>73</v>
          </cell>
          <cell r="R9">
            <v>73</v>
          </cell>
          <cell r="S9">
            <v>73</v>
          </cell>
          <cell r="T9">
            <v>73</v>
          </cell>
          <cell r="U9">
            <v>73</v>
          </cell>
          <cell r="V9">
            <v>73</v>
          </cell>
          <cell r="W9">
            <v>73</v>
          </cell>
          <cell r="X9">
            <v>73</v>
          </cell>
          <cell r="Y9">
            <v>73</v>
          </cell>
          <cell r="Z9">
            <v>73</v>
          </cell>
          <cell r="AA9">
            <v>73</v>
          </cell>
          <cell r="AB9">
            <v>73</v>
          </cell>
          <cell r="AC9">
            <v>73</v>
          </cell>
          <cell r="AD9">
            <v>73</v>
          </cell>
          <cell r="AE9">
            <v>73</v>
          </cell>
          <cell r="AF9">
            <v>73</v>
          </cell>
          <cell r="AG9">
            <v>73</v>
          </cell>
          <cell r="AH9">
            <v>73</v>
          </cell>
          <cell r="AI9">
            <v>73</v>
          </cell>
          <cell r="AJ9">
            <v>73</v>
          </cell>
          <cell r="AK9">
            <v>73</v>
          </cell>
          <cell r="AL9">
            <v>73</v>
          </cell>
          <cell r="AM9">
            <v>73</v>
          </cell>
          <cell r="AN9">
            <v>73</v>
          </cell>
          <cell r="AO9">
            <v>73</v>
          </cell>
          <cell r="AP9">
            <v>73</v>
          </cell>
          <cell r="AQ9">
            <v>73</v>
          </cell>
          <cell r="AR9">
            <v>73</v>
          </cell>
          <cell r="AS9">
            <v>73</v>
          </cell>
          <cell r="AT9">
            <v>73</v>
          </cell>
          <cell r="AU9">
            <v>73</v>
          </cell>
          <cell r="AV9">
            <v>73</v>
          </cell>
          <cell r="AW9">
            <v>73</v>
          </cell>
          <cell r="AX9">
            <v>73</v>
          </cell>
          <cell r="AY9">
            <v>73</v>
          </cell>
          <cell r="AZ9">
            <v>73</v>
          </cell>
          <cell r="BA9">
            <v>73</v>
          </cell>
          <cell r="BB9">
            <v>73</v>
          </cell>
          <cell r="BC9">
            <v>73</v>
          </cell>
          <cell r="BD9">
            <v>73</v>
          </cell>
          <cell r="BE9">
            <v>73</v>
          </cell>
          <cell r="BF9">
            <v>73</v>
          </cell>
          <cell r="BG9">
            <v>73</v>
          </cell>
          <cell r="BH9">
            <v>73</v>
          </cell>
          <cell r="BI9">
            <v>73</v>
          </cell>
          <cell r="BJ9">
            <v>73</v>
          </cell>
          <cell r="BK9">
            <v>73</v>
          </cell>
          <cell r="BL9">
            <v>73</v>
          </cell>
          <cell r="BM9">
            <v>73</v>
          </cell>
          <cell r="BN9">
            <v>73</v>
          </cell>
          <cell r="BO9">
            <v>73</v>
          </cell>
          <cell r="BP9">
            <v>73</v>
          </cell>
          <cell r="BQ9">
            <v>73</v>
          </cell>
          <cell r="BR9">
            <v>73</v>
          </cell>
          <cell r="BS9">
            <v>73</v>
          </cell>
          <cell r="BT9">
            <v>73</v>
          </cell>
          <cell r="BU9">
            <v>73</v>
          </cell>
          <cell r="BV9">
            <v>73</v>
          </cell>
          <cell r="BW9">
            <v>73</v>
          </cell>
          <cell r="BX9">
            <v>73</v>
          </cell>
          <cell r="BY9">
            <v>73</v>
          </cell>
          <cell r="BZ9">
            <v>73</v>
          </cell>
          <cell r="CA9">
            <v>73</v>
          </cell>
          <cell r="CB9">
            <v>73</v>
          </cell>
          <cell r="CC9">
            <v>73</v>
          </cell>
          <cell r="CD9">
            <v>73</v>
          </cell>
          <cell r="CE9">
            <v>73</v>
          </cell>
          <cell r="CF9">
            <v>73</v>
          </cell>
          <cell r="CG9">
            <v>73</v>
          </cell>
          <cell r="CH9">
            <v>73</v>
          </cell>
          <cell r="CI9">
            <v>73</v>
          </cell>
          <cell r="CJ9">
            <v>73</v>
          </cell>
          <cell r="CK9">
            <v>73</v>
          </cell>
          <cell r="CL9">
            <v>73</v>
          </cell>
          <cell r="CM9">
            <v>73</v>
          </cell>
          <cell r="CN9">
            <v>73</v>
          </cell>
          <cell r="CO9">
            <v>73</v>
          </cell>
          <cell r="CP9">
            <v>73</v>
          </cell>
          <cell r="CQ9">
            <v>73</v>
          </cell>
          <cell r="CR9">
            <v>73</v>
          </cell>
          <cell r="CS9">
            <v>73</v>
          </cell>
          <cell r="CT9">
            <v>73</v>
          </cell>
          <cell r="CU9">
            <v>73</v>
          </cell>
          <cell r="CV9">
            <v>73</v>
          </cell>
          <cell r="CW9">
            <v>73</v>
          </cell>
          <cell r="CX9">
            <v>73</v>
          </cell>
          <cell r="CY9">
            <v>73</v>
          </cell>
          <cell r="CZ9">
            <v>73</v>
          </cell>
          <cell r="DA9">
            <v>73</v>
          </cell>
          <cell r="DB9">
            <v>73</v>
          </cell>
          <cell r="DC9">
            <v>73</v>
          </cell>
          <cell r="DD9">
            <v>73</v>
          </cell>
          <cell r="DE9">
            <v>73</v>
          </cell>
          <cell r="DF9">
            <v>73</v>
          </cell>
          <cell r="DG9">
            <v>73</v>
          </cell>
          <cell r="DH9">
            <v>73</v>
          </cell>
          <cell r="DI9">
            <v>73</v>
          </cell>
          <cell r="DJ9">
            <v>73</v>
          </cell>
          <cell r="DK9">
            <v>73</v>
          </cell>
          <cell r="DL9">
            <v>73</v>
          </cell>
          <cell r="DM9">
            <v>73</v>
          </cell>
          <cell r="DN9">
            <v>73</v>
          </cell>
          <cell r="DO9">
            <v>73</v>
          </cell>
          <cell r="DP9">
            <v>73</v>
          </cell>
          <cell r="DQ9">
            <v>73</v>
          </cell>
          <cell r="DR9">
            <v>73</v>
          </cell>
          <cell r="DS9">
            <v>73</v>
          </cell>
          <cell r="DT9">
            <v>73</v>
          </cell>
          <cell r="DU9">
            <v>73</v>
          </cell>
          <cell r="DV9">
            <v>73</v>
          </cell>
          <cell r="DW9">
            <v>73</v>
          </cell>
          <cell r="DX9">
            <v>73</v>
          </cell>
          <cell r="DY9">
            <v>73</v>
          </cell>
          <cell r="DZ9">
            <v>73</v>
          </cell>
          <cell r="EA9">
            <v>73</v>
          </cell>
          <cell r="EB9">
            <v>73</v>
          </cell>
          <cell r="EC9">
            <v>73</v>
          </cell>
          <cell r="ED9">
            <v>73</v>
          </cell>
          <cell r="EE9">
            <v>73</v>
          </cell>
          <cell r="EF9">
            <v>73</v>
          </cell>
          <cell r="EG9">
            <v>73</v>
          </cell>
          <cell r="EH9">
            <v>73</v>
          </cell>
          <cell r="EI9">
            <v>73</v>
          </cell>
          <cell r="EJ9">
            <v>73</v>
          </cell>
          <cell r="EK9">
            <v>73</v>
          </cell>
          <cell r="EL9">
            <v>73</v>
          </cell>
          <cell r="EM9">
            <v>73</v>
          </cell>
          <cell r="EN9">
            <v>73</v>
          </cell>
          <cell r="EO9">
            <v>73</v>
          </cell>
          <cell r="EP9">
            <v>73</v>
          </cell>
          <cell r="EQ9">
            <v>73</v>
          </cell>
          <cell r="ER9">
            <v>73</v>
          </cell>
          <cell r="ES9">
            <v>73</v>
          </cell>
          <cell r="ET9">
            <v>73</v>
          </cell>
          <cell r="EU9">
            <v>73</v>
          </cell>
          <cell r="EV9">
            <v>73</v>
          </cell>
          <cell r="EW9">
            <v>73</v>
          </cell>
          <cell r="EX9">
            <v>73</v>
          </cell>
          <cell r="EY9">
            <v>73</v>
          </cell>
          <cell r="EZ9">
            <v>73</v>
          </cell>
          <cell r="FA9">
            <v>73</v>
          </cell>
          <cell r="FB9">
            <v>73</v>
          </cell>
          <cell r="FC9">
            <v>73</v>
          </cell>
          <cell r="FD9">
            <v>73</v>
          </cell>
          <cell r="FE9">
            <v>73</v>
          </cell>
          <cell r="FF9">
            <v>73</v>
          </cell>
          <cell r="FG9">
            <v>73</v>
          </cell>
          <cell r="FH9">
            <v>73</v>
          </cell>
          <cell r="FI9">
            <v>73</v>
          </cell>
          <cell r="FJ9">
            <v>73</v>
          </cell>
          <cell r="FK9">
            <v>73</v>
          </cell>
          <cell r="FL9">
            <v>73</v>
          </cell>
          <cell r="FM9">
            <v>73</v>
          </cell>
          <cell r="FN9">
            <v>73</v>
          </cell>
          <cell r="FO9">
            <v>73</v>
          </cell>
          <cell r="FP9">
            <v>73</v>
          </cell>
          <cell r="FQ9">
            <v>73</v>
          </cell>
          <cell r="FR9">
            <v>73</v>
          </cell>
          <cell r="FS9">
            <v>73</v>
          </cell>
          <cell r="FT9">
            <v>73</v>
          </cell>
          <cell r="FU9">
            <v>73</v>
          </cell>
          <cell r="FV9">
            <v>73</v>
          </cell>
          <cell r="FW9">
            <v>73</v>
          </cell>
          <cell r="FX9">
            <v>73</v>
          </cell>
          <cell r="FY9">
            <v>73</v>
          </cell>
          <cell r="FZ9">
            <v>73</v>
          </cell>
          <cell r="GA9">
            <v>73</v>
          </cell>
          <cell r="GB9">
            <v>73</v>
          </cell>
          <cell r="GC9">
            <v>73</v>
          </cell>
          <cell r="GD9">
            <v>73</v>
          </cell>
          <cell r="GE9">
            <v>73</v>
          </cell>
          <cell r="GF9">
            <v>73</v>
          </cell>
          <cell r="GG9">
            <v>73</v>
          </cell>
          <cell r="GH9">
            <v>73</v>
          </cell>
          <cell r="GI9">
            <v>73</v>
          </cell>
          <cell r="GJ9">
            <v>73</v>
          </cell>
          <cell r="GK9">
            <v>73</v>
          </cell>
          <cell r="GL9">
            <v>73</v>
          </cell>
          <cell r="GM9">
            <v>73</v>
          </cell>
          <cell r="GN9">
            <v>73</v>
          </cell>
          <cell r="GO9">
            <v>73</v>
          </cell>
          <cell r="GP9">
            <v>73</v>
          </cell>
          <cell r="GQ9">
            <v>73</v>
          </cell>
          <cell r="GR9">
            <v>73</v>
          </cell>
          <cell r="GS9">
            <v>73</v>
          </cell>
          <cell r="GT9">
            <v>73</v>
          </cell>
          <cell r="GU9">
            <v>73</v>
          </cell>
          <cell r="GV9">
            <v>73</v>
          </cell>
          <cell r="GW9">
            <v>73</v>
          </cell>
          <cell r="GX9">
            <v>73</v>
          </cell>
          <cell r="GY9">
            <v>73</v>
          </cell>
          <cell r="GZ9">
            <v>73</v>
          </cell>
          <cell r="HA9">
            <v>73</v>
          </cell>
          <cell r="HB9">
            <v>73</v>
          </cell>
          <cell r="HC9">
            <v>73</v>
          </cell>
          <cell r="HD9">
            <v>73</v>
          </cell>
          <cell r="HE9">
            <v>73</v>
          </cell>
          <cell r="HF9">
            <v>73</v>
          </cell>
          <cell r="HG9">
            <v>73</v>
          </cell>
          <cell r="HH9">
            <v>73</v>
          </cell>
          <cell r="HI9">
            <v>73</v>
          </cell>
          <cell r="HJ9">
            <v>73</v>
          </cell>
          <cell r="HK9">
            <v>73</v>
          </cell>
          <cell r="HL9">
            <v>73</v>
          </cell>
          <cell r="HM9">
            <v>73</v>
          </cell>
          <cell r="HN9">
            <v>73</v>
          </cell>
          <cell r="HO9">
            <v>73</v>
          </cell>
          <cell r="HP9">
            <v>73</v>
          </cell>
          <cell r="HQ9">
            <v>73</v>
          </cell>
          <cell r="HR9">
            <v>73</v>
          </cell>
          <cell r="HS9">
            <v>73</v>
          </cell>
          <cell r="HT9">
            <v>73</v>
          </cell>
          <cell r="HU9">
            <v>73</v>
          </cell>
          <cell r="HV9">
            <v>73</v>
          </cell>
          <cell r="HW9">
            <v>73</v>
          </cell>
          <cell r="HX9">
            <v>73</v>
          </cell>
          <cell r="HY9">
            <v>73</v>
          </cell>
          <cell r="HZ9">
            <v>73</v>
          </cell>
          <cell r="IA9">
            <v>73</v>
          </cell>
          <cell r="IB9">
            <v>73</v>
          </cell>
          <cell r="IC9">
            <v>73</v>
          </cell>
          <cell r="ID9">
            <v>73</v>
          </cell>
          <cell r="IE9">
            <v>73</v>
          </cell>
          <cell r="IF9">
            <v>73</v>
          </cell>
          <cell r="IG9">
            <v>73</v>
          </cell>
          <cell r="IH9">
            <v>73</v>
          </cell>
          <cell r="II9">
            <v>73</v>
          </cell>
          <cell r="IJ9">
            <v>73</v>
          </cell>
          <cell r="IK9">
            <v>73</v>
          </cell>
          <cell r="IL9">
            <v>73</v>
          </cell>
          <cell r="IM9">
            <v>73</v>
          </cell>
          <cell r="IN9">
            <v>73</v>
          </cell>
          <cell r="IO9">
            <v>73</v>
          </cell>
          <cell r="IP9">
            <v>73</v>
          </cell>
          <cell r="IQ9">
            <v>73</v>
          </cell>
        </row>
        <row r="10">
          <cell r="B10" t="str">
            <v>A126267642F</v>
          </cell>
          <cell r="C10" t="str">
            <v>A126260298C</v>
          </cell>
          <cell r="D10" t="str">
            <v>A126252898J</v>
          </cell>
          <cell r="E10" t="str">
            <v>A126267586X</v>
          </cell>
          <cell r="F10" t="str">
            <v>A126260242T</v>
          </cell>
          <cell r="G10" t="str">
            <v>A126252890R</v>
          </cell>
          <cell r="H10" t="str">
            <v>A126267578X</v>
          </cell>
          <cell r="I10" t="str">
            <v>A126260234T</v>
          </cell>
          <cell r="J10" t="str">
            <v>A126252982X</v>
          </cell>
          <cell r="K10" t="str">
            <v>A126267670R</v>
          </cell>
          <cell r="L10" t="str">
            <v>A126260326A</v>
          </cell>
          <cell r="M10" t="str">
            <v>A126252986J</v>
          </cell>
          <cell r="N10" t="str">
            <v>A126267674X</v>
          </cell>
          <cell r="O10" t="str">
            <v>A126260330T</v>
          </cell>
          <cell r="P10" t="str">
            <v>A126252906W</v>
          </cell>
          <cell r="Q10" t="str">
            <v>A126267594X</v>
          </cell>
          <cell r="R10" t="str">
            <v>A126260250T</v>
          </cell>
          <cell r="S10" t="str">
            <v>A126252886X</v>
          </cell>
          <cell r="T10" t="str">
            <v>A126267574R</v>
          </cell>
          <cell r="U10" t="str">
            <v>A126260230J</v>
          </cell>
          <cell r="V10" t="str">
            <v>A126252926F</v>
          </cell>
          <cell r="W10" t="str">
            <v>A126267614W</v>
          </cell>
          <cell r="X10" t="str">
            <v>A126260270A</v>
          </cell>
          <cell r="Y10" t="str">
            <v>A126252902L</v>
          </cell>
          <cell r="Z10" t="str">
            <v>A126267590R</v>
          </cell>
          <cell r="AA10" t="str">
            <v>A126260246A</v>
          </cell>
          <cell r="AB10" t="str">
            <v>A126252930W</v>
          </cell>
          <cell r="AC10" t="str">
            <v>A126267618F</v>
          </cell>
          <cell r="AD10" t="str">
            <v>A126260274K</v>
          </cell>
          <cell r="AE10" t="str">
            <v>A126252910L</v>
          </cell>
          <cell r="AF10" t="str">
            <v>A126267598J</v>
          </cell>
          <cell r="AG10" t="str">
            <v>A126260254A</v>
          </cell>
          <cell r="AH10" t="str">
            <v>A126252934F</v>
          </cell>
          <cell r="AI10" t="str">
            <v>A126267622W</v>
          </cell>
          <cell r="AJ10" t="str">
            <v>A126260278V</v>
          </cell>
          <cell r="AK10" t="str">
            <v>A126252962R</v>
          </cell>
          <cell r="AL10" t="str">
            <v>A126267650F</v>
          </cell>
          <cell r="AM10" t="str">
            <v>A126260306T</v>
          </cell>
          <cell r="AN10" t="str">
            <v>A126252938R</v>
          </cell>
          <cell r="AO10" t="str">
            <v>A126267626F</v>
          </cell>
          <cell r="AP10" t="str">
            <v>A126260282K</v>
          </cell>
          <cell r="AQ10" t="str">
            <v>A126252914W</v>
          </cell>
          <cell r="AR10" t="str">
            <v>A126267602L</v>
          </cell>
          <cell r="AS10" t="str">
            <v>A126260258K</v>
          </cell>
          <cell r="AT10" t="str">
            <v>A126252990X</v>
          </cell>
          <cell r="AU10" t="str">
            <v>A126267678J</v>
          </cell>
          <cell r="AV10" t="str">
            <v>A126260334A</v>
          </cell>
          <cell r="AW10" t="str">
            <v>A126252966X</v>
          </cell>
          <cell r="AX10" t="str">
            <v>A126267654R</v>
          </cell>
          <cell r="AY10" t="str">
            <v>A126260310J</v>
          </cell>
          <cell r="AZ10" t="str">
            <v>A126252970R</v>
          </cell>
          <cell r="BA10" t="str">
            <v>A126267658X</v>
          </cell>
          <cell r="BB10" t="str">
            <v>A126260314T</v>
          </cell>
          <cell r="BC10" t="str">
            <v>A126253014J</v>
          </cell>
          <cell r="BD10" t="str">
            <v>A126267702W</v>
          </cell>
          <cell r="BE10" t="str">
            <v>A126260358V</v>
          </cell>
          <cell r="BF10" t="str">
            <v>A126256630T</v>
          </cell>
          <cell r="BG10" t="str">
            <v>A126271318F</v>
          </cell>
          <cell r="BH10" t="str">
            <v>A126263974C</v>
          </cell>
          <cell r="BI10" t="str">
            <v>A126256666V</v>
          </cell>
          <cell r="BJ10" t="str">
            <v>A126271354R</v>
          </cell>
          <cell r="BK10" t="str">
            <v>A126264010C</v>
          </cell>
          <cell r="BL10" t="str">
            <v>A126256614T</v>
          </cell>
          <cell r="BM10" t="str">
            <v>A126271302L</v>
          </cell>
          <cell r="BN10" t="str">
            <v>A126263958C</v>
          </cell>
          <cell r="BO10" t="str">
            <v>A126256670K</v>
          </cell>
          <cell r="BP10" t="str">
            <v>A126271358X</v>
          </cell>
          <cell r="BQ10" t="str">
            <v>A126264014L</v>
          </cell>
          <cell r="BR10" t="str">
            <v>A126256674V</v>
          </cell>
          <cell r="BS10" t="str">
            <v>A126271362R</v>
          </cell>
          <cell r="BT10" t="str">
            <v>A126264018W</v>
          </cell>
          <cell r="BU10" t="str">
            <v>A126256618A</v>
          </cell>
          <cell r="BV10" t="str">
            <v>A126271306W</v>
          </cell>
          <cell r="BW10" t="str">
            <v>A126263962V</v>
          </cell>
          <cell r="BX10" t="str">
            <v>A126256622T</v>
          </cell>
          <cell r="BY10" t="str">
            <v>A126271310L</v>
          </cell>
          <cell r="BZ10" t="str">
            <v>A126263966C</v>
          </cell>
          <cell r="CA10" t="str">
            <v>A126256646K</v>
          </cell>
          <cell r="CB10" t="str">
            <v>A126271334F</v>
          </cell>
          <cell r="CC10" t="str">
            <v>A126263990C</v>
          </cell>
          <cell r="CD10" t="str">
            <v>A126256590K</v>
          </cell>
          <cell r="CE10" t="str">
            <v>A126271278X</v>
          </cell>
          <cell r="CF10" t="str">
            <v>A126263934K</v>
          </cell>
          <cell r="CG10" t="str">
            <v>A126256678C</v>
          </cell>
          <cell r="CH10" t="str">
            <v>A126271366X</v>
          </cell>
          <cell r="CI10" t="str">
            <v>A126264022L</v>
          </cell>
          <cell r="CJ10" t="str">
            <v>A126256650A</v>
          </cell>
          <cell r="CK10" t="str">
            <v>A126271338R</v>
          </cell>
          <cell r="CL10" t="str">
            <v>A126263994L</v>
          </cell>
          <cell r="CM10" t="str">
            <v>A126256682V</v>
          </cell>
          <cell r="CN10" t="str">
            <v>A126271370R</v>
          </cell>
          <cell r="CO10" t="str">
            <v>A126264026W</v>
          </cell>
          <cell r="CP10" t="str">
            <v>A126256594V</v>
          </cell>
          <cell r="CQ10" t="str">
            <v>A126271282R</v>
          </cell>
          <cell r="CR10" t="str">
            <v>A126263938V</v>
          </cell>
          <cell r="CS10" t="str">
            <v>A126256554A</v>
          </cell>
          <cell r="CT10" t="str">
            <v>A126271242W</v>
          </cell>
          <cell r="CU10" t="str">
            <v>A126263898L</v>
          </cell>
          <cell r="CV10" t="str">
            <v>A126256566K</v>
          </cell>
          <cell r="CW10" t="str">
            <v>A126271254F</v>
          </cell>
          <cell r="CX10" t="str">
            <v>A126263910T</v>
          </cell>
          <cell r="CY10" t="str">
            <v>A126256626A</v>
          </cell>
          <cell r="CZ10" t="str">
            <v>A126271314W</v>
          </cell>
          <cell r="DA10" t="str">
            <v>A126263970V</v>
          </cell>
          <cell r="DB10" t="str">
            <v>A126256570A</v>
          </cell>
          <cell r="DC10" t="str">
            <v>A126271258R</v>
          </cell>
          <cell r="DD10" t="str">
            <v>A126263914A</v>
          </cell>
          <cell r="DE10" t="str">
            <v>A126256562A</v>
          </cell>
          <cell r="DF10" t="str">
            <v>A126271250W</v>
          </cell>
          <cell r="DG10" t="str">
            <v>A126263906A</v>
          </cell>
          <cell r="DH10" t="str">
            <v>A126256654K</v>
          </cell>
          <cell r="DI10" t="str">
            <v>A126271342F</v>
          </cell>
          <cell r="DJ10" t="str">
            <v>A126263998W</v>
          </cell>
          <cell r="DK10" t="str">
            <v>A126256658V</v>
          </cell>
          <cell r="DL10" t="str">
            <v>A126271346R</v>
          </cell>
          <cell r="DM10" t="str">
            <v>A126264002C</v>
          </cell>
          <cell r="DN10" t="str">
            <v>A126256578V</v>
          </cell>
          <cell r="DO10" t="str">
            <v>A126271266R</v>
          </cell>
          <cell r="DP10" t="str">
            <v>A126263922A</v>
          </cell>
          <cell r="DQ10" t="str">
            <v>A126256558K</v>
          </cell>
          <cell r="DR10" t="str">
            <v>A126271246F</v>
          </cell>
          <cell r="DS10" t="str">
            <v>A126263902T</v>
          </cell>
          <cell r="DT10" t="str">
            <v>A126256598C</v>
          </cell>
          <cell r="DU10" t="str">
            <v>A126271286X</v>
          </cell>
          <cell r="DV10" t="str">
            <v>A126263942K</v>
          </cell>
          <cell r="DW10" t="str">
            <v>A126256574K</v>
          </cell>
          <cell r="DX10" t="str">
            <v>A126271262F</v>
          </cell>
          <cell r="DY10" t="str">
            <v>A126263918K</v>
          </cell>
          <cell r="DZ10" t="str">
            <v>A126256602J</v>
          </cell>
          <cell r="EA10" t="str">
            <v>A126271290R</v>
          </cell>
          <cell r="EB10" t="str">
            <v>A126263946V</v>
          </cell>
          <cell r="EC10" t="str">
            <v>A126256582K</v>
          </cell>
          <cell r="ED10" t="str">
            <v>A126271270F</v>
          </cell>
          <cell r="EE10" t="str">
            <v>A126263926K</v>
          </cell>
          <cell r="EF10" t="str">
            <v>A126256606T</v>
          </cell>
          <cell r="EG10" t="str">
            <v>A126271294X</v>
          </cell>
          <cell r="EH10" t="str">
            <v>A126263950K</v>
          </cell>
          <cell r="EI10" t="str">
            <v>A126256634A</v>
          </cell>
          <cell r="EJ10" t="str">
            <v>A126271322W</v>
          </cell>
          <cell r="EK10" t="str">
            <v>A126263978L</v>
          </cell>
          <cell r="EL10" t="str">
            <v>A126256610J</v>
          </cell>
          <cell r="EM10" t="str">
            <v>A126271298J</v>
          </cell>
          <cell r="EN10" t="str">
            <v>A126263954V</v>
          </cell>
          <cell r="EO10" t="str">
            <v>A126256586V</v>
          </cell>
          <cell r="EP10" t="str">
            <v>A126271274R</v>
          </cell>
          <cell r="EQ10" t="str">
            <v>A126263930A</v>
          </cell>
          <cell r="ER10" t="str">
            <v>A126256662K</v>
          </cell>
          <cell r="ES10" t="str">
            <v>A126271350F</v>
          </cell>
          <cell r="ET10" t="str">
            <v>A126264006L</v>
          </cell>
          <cell r="EU10" t="str">
            <v>A126256638K</v>
          </cell>
          <cell r="EV10" t="str">
            <v>A126271326F</v>
          </cell>
          <cell r="EW10" t="str">
            <v>A126263982C</v>
          </cell>
          <cell r="EX10" t="str">
            <v>A126256642A</v>
          </cell>
          <cell r="EY10" t="str">
            <v>A126271330W</v>
          </cell>
          <cell r="EZ10" t="str">
            <v>A126263986L</v>
          </cell>
          <cell r="FA10" t="str">
            <v>A126256686C</v>
          </cell>
          <cell r="FB10" t="str">
            <v>A126271374X</v>
          </cell>
          <cell r="FC10" t="str">
            <v>A126264030L</v>
          </cell>
          <cell r="FD10" t="str">
            <v>A126257854W</v>
          </cell>
          <cell r="FE10" t="str">
            <v>A126272542T</v>
          </cell>
          <cell r="FF10" t="str">
            <v>A126265198K</v>
          </cell>
          <cell r="FG10" t="str">
            <v>A126257890F</v>
          </cell>
          <cell r="FH10" t="str">
            <v>A126272578V</v>
          </cell>
          <cell r="FI10" t="str">
            <v>A126265234J</v>
          </cell>
          <cell r="FJ10" t="str">
            <v>A126257838W</v>
          </cell>
          <cell r="FK10" t="str">
            <v>A126272526T</v>
          </cell>
          <cell r="FL10" t="str">
            <v>A126265182T</v>
          </cell>
          <cell r="FM10" t="str">
            <v>A126257894R</v>
          </cell>
          <cell r="FN10" t="str">
            <v>A126272582K</v>
          </cell>
          <cell r="FO10" t="str">
            <v>A126265238T</v>
          </cell>
          <cell r="FP10" t="str">
            <v>A126257898X</v>
          </cell>
          <cell r="FQ10" t="str">
            <v>A126272586V</v>
          </cell>
          <cell r="FR10" t="str">
            <v>A126265242J</v>
          </cell>
          <cell r="FS10" t="str">
            <v>A126257842L</v>
          </cell>
          <cell r="FT10" t="str">
            <v>A126272530J</v>
          </cell>
          <cell r="FU10" t="str">
            <v>A126265186A</v>
          </cell>
          <cell r="FV10" t="str">
            <v>A126257846W</v>
          </cell>
          <cell r="FW10" t="str">
            <v>A126272534T</v>
          </cell>
          <cell r="FX10" t="str">
            <v>A126265190T</v>
          </cell>
          <cell r="FY10" t="str">
            <v>A126257870W</v>
          </cell>
          <cell r="FZ10" t="str">
            <v>A126272558K</v>
          </cell>
          <cell r="GA10" t="str">
            <v>A126265214X</v>
          </cell>
          <cell r="GB10" t="str">
            <v>A126257814C</v>
          </cell>
          <cell r="GC10" t="str">
            <v>A126272502X</v>
          </cell>
          <cell r="GD10" t="str">
            <v>A126265158T</v>
          </cell>
          <cell r="GE10" t="str">
            <v>A126257902C</v>
          </cell>
          <cell r="GF10" t="str">
            <v>A126272590K</v>
          </cell>
          <cell r="GG10" t="str">
            <v>A126265246T</v>
          </cell>
          <cell r="GH10" t="str">
            <v>A126257874F</v>
          </cell>
          <cell r="GI10" t="str">
            <v>A126272562A</v>
          </cell>
          <cell r="GJ10" t="str">
            <v>A126265218J</v>
          </cell>
          <cell r="GK10" t="str">
            <v>A126257906L</v>
          </cell>
          <cell r="GL10" t="str">
            <v>A126272594V</v>
          </cell>
          <cell r="GM10" t="str">
            <v>A126265250J</v>
          </cell>
          <cell r="GN10" t="str">
            <v>A126257818L</v>
          </cell>
          <cell r="GO10" t="str">
            <v>A126272506J</v>
          </cell>
          <cell r="GP10" t="str">
            <v>A126265162J</v>
          </cell>
          <cell r="GQ10" t="str">
            <v>A126257778F</v>
          </cell>
          <cell r="GR10" t="str">
            <v>A126272466A</v>
          </cell>
          <cell r="GS10" t="str">
            <v>A126265122R</v>
          </cell>
          <cell r="GT10" t="str">
            <v>A126257790W</v>
          </cell>
          <cell r="GU10" t="str">
            <v>A126272478K</v>
          </cell>
          <cell r="GV10" t="str">
            <v>A126265134X</v>
          </cell>
          <cell r="GW10" t="str">
            <v>A126257850L</v>
          </cell>
          <cell r="GX10" t="str">
            <v>A126272538A</v>
          </cell>
          <cell r="GY10" t="str">
            <v>A126265194A</v>
          </cell>
          <cell r="GZ10" t="str">
            <v>A126257794F</v>
          </cell>
          <cell r="HA10" t="str">
            <v>A126272482A</v>
          </cell>
          <cell r="HB10" t="str">
            <v>A126265138J</v>
          </cell>
          <cell r="HC10" t="str">
            <v>A126257786F</v>
          </cell>
          <cell r="HD10" t="str">
            <v>A126272474A</v>
          </cell>
          <cell r="HE10" t="str">
            <v>A126265130R</v>
          </cell>
          <cell r="HF10" t="str">
            <v>A126257878R</v>
          </cell>
          <cell r="HG10" t="str">
            <v>A126272566K</v>
          </cell>
          <cell r="HH10" t="str">
            <v>A126265222X</v>
          </cell>
          <cell r="HI10" t="str">
            <v>A126257882F</v>
          </cell>
          <cell r="HJ10" t="str">
            <v>A126272570A</v>
          </cell>
          <cell r="HK10" t="str">
            <v>A126265226J</v>
          </cell>
          <cell r="HL10" t="str">
            <v>A126257802V</v>
          </cell>
          <cell r="HM10" t="str">
            <v>A126272490A</v>
          </cell>
          <cell r="HN10" t="str">
            <v>A126265146J</v>
          </cell>
          <cell r="HO10" t="str">
            <v>A126257782W</v>
          </cell>
          <cell r="HP10" t="str">
            <v>A126272470T</v>
          </cell>
          <cell r="HQ10" t="str">
            <v>A126265126X</v>
          </cell>
          <cell r="HR10" t="str">
            <v>A126257822C</v>
          </cell>
          <cell r="HS10" t="str">
            <v>A126272510X</v>
          </cell>
          <cell r="HT10" t="str">
            <v>A126265166T</v>
          </cell>
          <cell r="HU10" t="str">
            <v>A126257798R</v>
          </cell>
          <cell r="HV10" t="str">
            <v>A126272486K</v>
          </cell>
          <cell r="HW10" t="str">
            <v>A126265142X</v>
          </cell>
          <cell r="HX10" t="str">
            <v>A126257826L</v>
          </cell>
          <cell r="HY10" t="str">
            <v>A126272514J</v>
          </cell>
          <cell r="HZ10" t="str">
            <v>A126265170J</v>
          </cell>
          <cell r="IA10" t="str">
            <v>A126257806C</v>
          </cell>
          <cell r="IB10" t="str">
            <v>A126272494K</v>
          </cell>
          <cell r="IC10" t="str">
            <v>A126265150X</v>
          </cell>
          <cell r="ID10" t="str">
            <v>A126257830C</v>
          </cell>
          <cell r="IE10" t="str">
            <v>A126272518T</v>
          </cell>
          <cell r="IF10" t="str">
            <v>A126265174T</v>
          </cell>
          <cell r="IG10" t="str">
            <v>A126257858F</v>
          </cell>
          <cell r="IH10" t="str">
            <v>A126272546A</v>
          </cell>
          <cell r="II10" t="str">
            <v>A126265202R</v>
          </cell>
          <cell r="IJ10" t="str">
            <v>A126257834L</v>
          </cell>
          <cell r="IK10" t="str">
            <v>A126272522J</v>
          </cell>
          <cell r="IL10" t="str">
            <v>A126265178A</v>
          </cell>
          <cell r="IM10" t="str">
            <v>A126257810V</v>
          </cell>
          <cell r="IN10" t="str">
            <v>A126272498V</v>
          </cell>
          <cell r="IO10" t="str">
            <v>A126265154J</v>
          </cell>
          <cell r="IP10" t="str">
            <v>A126257886R</v>
          </cell>
          <cell r="IQ10" t="str">
            <v>A126272574K</v>
          </cell>
        </row>
        <row r="11">
          <cell r="B11">
            <v>111.059</v>
          </cell>
          <cell r="C11">
            <v>122.444</v>
          </cell>
          <cell r="D11">
            <v>1601.7550000000001</v>
          </cell>
          <cell r="E11">
            <v>827.28300000000002</v>
          </cell>
          <cell r="F11">
            <v>774.47199999999998</v>
          </cell>
          <cell r="G11">
            <v>3114.4569999999999</v>
          </cell>
          <cell r="H11">
            <v>1591.963</v>
          </cell>
          <cell r="I11">
            <v>1522.4949999999999</v>
          </cell>
          <cell r="J11">
            <v>695.28</v>
          </cell>
          <cell r="K11">
            <v>344.51400000000001</v>
          </cell>
          <cell r="L11">
            <v>350.76600000000002</v>
          </cell>
          <cell r="M11">
            <v>439.96899999999999</v>
          </cell>
          <cell r="N11">
            <v>209.81100000000001</v>
          </cell>
          <cell r="O11">
            <v>230.15899999999999</v>
          </cell>
          <cell r="P11">
            <v>325.45100000000002</v>
          </cell>
          <cell r="Q11">
            <v>162.83099999999999</v>
          </cell>
          <cell r="R11">
            <v>162.62</v>
          </cell>
          <cell r="S11">
            <v>114.518</v>
          </cell>
          <cell r="T11">
            <v>46.98</v>
          </cell>
          <cell r="U11">
            <v>67.539000000000001</v>
          </cell>
          <cell r="V11">
            <v>102.101</v>
          </cell>
          <cell r="W11">
            <v>46.88</v>
          </cell>
          <cell r="X11">
            <v>55.220999999999997</v>
          </cell>
          <cell r="Y11">
            <v>108.545</v>
          </cell>
          <cell r="Z11">
            <v>62.918999999999997</v>
          </cell>
          <cell r="AA11">
            <v>45.625999999999998</v>
          </cell>
          <cell r="AB11">
            <v>146.76499999999999</v>
          </cell>
          <cell r="AC11">
            <v>71.784000000000006</v>
          </cell>
          <cell r="AD11">
            <v>74.980999999999995</v>
          </cell>
          <cell r="AE11">
            <v>314.13600000000002</v>
          </cell>
          <cell r="AF11">
            <v>147.274</v>
          </cell>
          <cell r="AG11">
            <v>166.86199999999999</v>
          </cell>
          <cell r="AH11">
            <v>174.11600000000001</v>
          </cell>
          <cell r="AI11">
            <v>77.754000000000005</v>
          </cell>
          <cell r="AJ11">
            <v>96.361999999999995</v>
          </cell>
          <cell r="AK11">
            <v>27.221</v>
          </cell>
          <cell r="AL11">
            <v>8.0730000000000004</v>
          </cell>
          <cell r="AM11">
            <v>19.148</v>
          </cell>
          <cell r="AN11">
            <v>140.02000000000001</v>
          </cell>
          <cell r="AO11">
            <v>69.52</v>
          </cell>
          <cell r="AP11">
            <v>70.5</v>
          </cell>
          <cell r="AQ11">
            <v>174.67699999999999</v>
          </cell>
          <cell r="AR11">
            <v>98.488</v>
          </cell>
          <cell r="AS11">
            <v>76.188999999999993</v>
          </cell>
          <cell r="AT11">
            <v>69.653000000000006</v>
          </cell>
          <cell r="AU11">
            <v>40.597999999999999</v>
          </cell>
          <cell r="AV11">
            <v>29.056000000000001</v>
          </cell>
          <cell r="AW11">
            <v>59.387</v>
          </cell>
          <cell r="AX11">
            <v>33.305</v>
          </cell>
          <cell r="AY11">
            <v>26.082000000000001</v>
          </cell>
          <cell r="AZ11">
            <v>18.707000000000001</v>
          </cell>
          <cell r="BA11">
            <v>10.286</v>
          </cell>
          <cell r="BB11">
            <v>8.4209999999999994</v>
          </cell>
          <cell r="BC11">
            <v>115.29</v>
          </cell>
          <cell r="BD11">
            <v>65.182000000000002</v>
          </cell>
          <cell r="BE11">
            <v>50.106999999999999</v>
          </cell>
          <cell r="BF11">
            <v>5285.6769999999997</v>
          </cell>
          <cell r="BG11">
            <v>2887.8319999999999</v>
          </cell>
          <cell r="BH11">
            <v>2397.8449999999998</v>
          </cell>
          <cell r="BI11">
            <v>1005.777</v>
          </cell>
          <cell r="BJ11">
            <v>541.19000000000005</v>
          </cell>
          <cell r="BK11">
            <v>464.58800000000002</v>
          </cell>
          <cell r="BL11">
            <v>258.63900000000001</v>
          </cell>
          <cell r="BM11">
            <v>140.17400000000001</v>
          </cell>
          <cell r="BN11">
            <v>118.465</v>
          </cell>
          <cell r="BO11">
            <v>295.67099999999999</v>
          </cell>
          <cell r="BP11">
            <v>152.38499999999999</v>
          </cell>
          <cell r="BQ11">
            <v>143.286</v>
          </cell>
          <cell r="BR11">
            <v>451.46800000000002</v>
          </cell>
          <cell r="BS11">
            <v>248.63</v>
          </cell>
          <cell r="BT11">
            <v>202.83799999999999</v>
          </cell>
          <cell r="BU11">
            <v>4279.8999999999996</v>
          </cell>
          <cell r="BV11">
            <v>2346.643</v>
          </cell>
          <cell r="BW11">
            <v>1933.2570000000001</v>
          </cell>
          <cell r="BX11">
            <v>2132.5259999999998</v>
          </cell>
          <cell r="BY11">
            <v>1142.8969999999999</v>
          </cell>
          <cell r="BZ11">
            <v>989.62900000000002</v>
          </cell>
          <cell r="CA11">
            <v>566.625</v>
          </cell>
          <cell r="CB11">
            <v>297.40199999999999</v>
          </cell>
          <cell r="CC11">
            <v>269.22199999999998</v>
          </cell>
          <cell r="CD11">
            <v>617.59199999999998</v>
          </cell>
          <cell r="CE11">
            <v>328.19200000000001</v>
          </cell>
          <cell r="CF11">
            <v>289.399</v>
          </cell>
          <cell r="CG11">
            <v>948.30899999999997</v>
          </cell>
          <cell r="CH11">
            <v>517.30200000000002</v>
          </cell>
          <cell r="CI11">
            <v>431.00700000000001</v>
          </cell>
          <cell r="CJ11">
            <v>2147.3739999999998</v>
          </cell>
          <cell r="CK11">
            <v>1203.7460000000001</v>
          </cell>
          <cell r="CL11">
            <v>943.62900000000002</v>
          </cell>
          <cell r="CM11">
            <v>1252.874</v>
          </cell>
          <cell r="CN11">
            <v>684.56899999999996</v>
          </cell>
          <cell r="CO11">
            <v>568.30499999999995</v>
          </cell>
          <cell r="CP11">
            <v>894.5</v>
          </cell>
          <cell r="CQ11">
            <v>519.17600000000004</v>
          </cell>
          <cell r="CR11">
            <v>375.32400000000001</v>
          </cell>
          <cell r="CS11">
            <v>739.33</v>
          </cell>
          <cell r="CT11">
            <v>425.58499999999998</v>
          </cell>
          <cell r="CU11">
            <v>313.745</v>
          </cell>
          <cell r="CV11">
            <v>155.16999999999999</v>
          </cell>
          <cell r="CW11">
            <v>93.590999999999994</v>
          </cell>
          <cell r="CX11">
            <v>61.578000000000003</v>
          </cell>
          <cell r="CY11">
            <v>494.64400000000001</v>
          </cell>
          <cell r="CZ11">
            <v>302.05500000000001</v>
          </cell>
          <cell r="DA11">
            <v>192.589</v>
          </cell>
          <cell r="DB11">
            <v>4791.0330000000004</v>
          </cell>
          <cell r="DC11">
            <v>2585.7779999999998</v>
          </cell>
          <cell r="DD11">
            <v>2205.2559999999999</v>
          </cell>
          <cell r="DE11">
            <v>6636.5029999999997</v>
          </cell>
          <cell r="DF11">
            <v>3295.94</v>
          </cell>
          <cell r="DG11">
            <v>3340.5630000000001</v>
          </cell>
          <cell r="DH11">
            <v>1330.7539999999999</v>
          </cell>
          <cell r="DI11">
            <v>682.09400000000005</v>
          </cell>
          <cell r="DJ11">
            <v>648.66</v>
          </cell>
          <cell r="DK11">
            <v>990.78599999999994</v>
          </cell>
          <cell r="DL11">
            <v>541.52499999999998</v>
          </cell>
          <cell r="DM11">
            <v>449.262</v>
          </cell>
          <cell r="DN11">
            <v>712.72900000000004</v>
          </cell>
          <cell r="DO11">
            <v>409.80799999999999</v>
          </cell>
          <cell r="DP11">
            <v>302.92</v>
          </cell>
          <cell r="DQ11">
            <v>278.05700000000002</v>
          </cell>
          <cell r="DR11">
            <v>131.71600000000001</v>
          </cell>
          <cell r="DS11">
            <v>146.34100000000001</v>
          </cell>
          <cell r="DT11">
            <v>103.205</v>
          </cell>
          <cell r="DU11">
            <v>40.695</v>
          </cell>
          <cell r="DV11">
            <v>62.51</v>
          </cell>
          <cell r="DW11">
            <v>143.05500000000001</v>
          </cell>
          <cell r="DX11">
            <v>86.385000000000005</v>
          </cell>
          <cell r="DY11">
            <v>56.67</v>
          </cell>
          <cell r="DZ11">
            <v>196.91300000000001</v>
          </cell>
          <cell r="EA11">
            <v>54.185000000000002</v>
          </cell>
          <cell r="EB11">
            <v>142.72800000000001</v>
          </cell>
          <cell r="EC11">
            <v>549.726</v>
          </cell>
          <cell r="ED11">
            <v>274.625</v>
          </cell>
          <cell r="EE11">
            <v>275.101</v>
          </cell>
          <cell r="EF11">
            <v>357.803</v>
          </cell>
          <cell r="EG11">
            <v>213.84399999999999</v>
          </cell>
          <cell r="EH11">
            <v>143.959</v>
          </cell>
          <cell r="EI11">
            <v>22.885999999999999</v>
          </cell>
          <cell r="EJ11">
            <v>10.971</v>
          </cell>
          <cell r="EK11">
            <v>11.916</v>
          </cell>
          <cell r="EL11">
            <v>191.922</v>
          </cell>
          <cell r="EM11">
            <v>60.780999999999999</v>
          </cell>
          <cell r="EN11">
            <v>131.142</v>
          </cell>
          <cell r="EO11">
            <v>284.887</v>
          </cell>
          <cell r="EP11">
            <v>167.999</v>
          </cell>
          <cell r="EQ11">
            <v>116.887</v>
          </cell>
          <cell r="ER11">
            <v>148.96100000000001</v>
          </cell>
          <cell r="ES11">
            <v>96.527000000000001</v>
          </cell>
          <cell r="ET11">
            <v>52.433999999999997</v>
          </cell>
          <cell r="EU11">
            <v>136.84100000000001</v>
          </cell>
          <cell r="EV11">
            <v>88.21</v>
          </cell>
          <cell r="EW11">
            <v>48.63</v>
          </cell>
          <cell r="EX11">
            <v>17.678000000000001</v>
          </cell>
          <cell r="EY11">
            <v>5.194</v>
          </cell>
          <cell r="EZ11">
            <v>12.484</v>
          </cell>
          <cell r="FA11">
            <v>148.04599999999999</v>
          </cell>
          <cell r="FB11">
            <v>79.789000000000001</v>
          </cell>
          <cell r="FC11">
            <v>68.257000000000005</v>
          </cell>
          <cell r="FD11">
            <v>4119.8549999999996</v>
          </cell>
          <cell r="FE11">
            <v>2198.152</v>
          </cell>
          <cell r="FF11">
            <v>1921.703</v>
          </cell>
          <cell r="FG11">
            <v>406.31799999999998</v>
          </cell>
          <cell r="FH11">
            <v>222.374</v>
          </cell>
          <cell r="FI11">
            <v>183.94399999999999</v>
          </cell>
          <cell r="FJ11">
            <v>114.47799999999999</v>
          </cell>
          <cell r="FK11">
            <v>66.489000000000004</v>
          </cell>
          <cell r="FL11">
            <v>47.988999999999997</v>
          </cell>
          <cell r="FM11">
            <v>119.88500000000001</v>
          </cell>
          <cell r="FN11">
            <v>68.406000000000006</v>
          </cell>
          <cell r="FO11">
            <v>51.478000000000002</v>
          </cell>
          <cell r="FP11">
            <v>171.95500000000001</v>
          </cell>
          <cell r="FQ11">
            <v>87.478999999999999</v>
          </cell>
          <cell r="FR11">
            <v>84.477000000000004</v>
          </cell>
          <cell r="FS11">
            <v>3713.538</v>
          </cell>
          <cell r="FT11">
            <v>1975.779</v>
          </cell>
          <cell r="FU11">
            <v>1737.759</v>
          </cell>
          <cell r="FV11">
            <v>977.64</v>
          </cell>
          <cell r="FW11">
            <v>505.18700000000001</v>
          </cell>
          <cell r="FX11">
            <v>472.45400000000001</v>
          </cell>
          <cell r="FY11">
            <v>217.215</v>
          </cell>
          <cell r="FZ11">
            <v>116.55200000000001</v>
          </cell>
          <cell r="GA11">
            <v>100.663</v>
          </cell>
          <cell r="GB11">
            <v>283.57400000000001</v>
          </cell>
          <cell r="GC11">
            <v>140.06</v>
          </cell>
          <cell r="GD11">
            <v>143.51300000000001</v>
          </cell>
          <cell r="GE11">
            <v>476.851</v>
          </cell>
          <cell r="GF11">
            <v>248.57400000000001</v>
          </cell>
          <cell r="GG11">
            <v>228.27699999999999</v>
          </cell>
          <cell r="GH11">
            <v>2735.8969999999999</v>
          </cell>
          <cell r="GI11">
            <v>1470.5920000000001</v>
          </cell>
          <cell r="GJ11">
            <v>1265.3050000000001</v>
          </cell>
          <cell r="GK11">
            <v>873.27599999999995</v>
          </cell>
          <cell r="GL11">
            <v>413.13299999999998</v>
          </cell>
          <cell r="GM11">
            <v>460.14299999999997</v>
          </cell>
          <cell r="GN11">
            <v>1862.6210000000001</v>
          </cell>
          <cell r="GO11">
            <v>1057.4590000000001</v>
          </cell>
          <cell r="GP11">
            <v>805.16200000000003</v>
          </cell>
          <cell r="GQ11">
            <v>969.37199999999996</v>
          </cell>
          <cell r="GR11">
            <v>514.50099999999998</v>
          </cell>
          <cell r="GS11">
            <v>454.87099999999998</v>
          </cell>
          <cell r="GT11">
            <v>893.25</v>
          </cell>
          <cell r="GU11">
            <v>542.95899999999995</v>
          </cell>
          <cell r="GV11">
            <v>350.291</v>
          </cell>
          <cell r="GW11">
            <v>190.21100000000001</v>
          </cell>
          <cell r="GX11">
            <v>113.208</v>
          </cell>
          <cell r="GY11">
            <v>77.003</v>
          </cell>
          <cell r="GZ11">
            <v>3929.6439999999998</v>
          </cell>
          <cell r="HA11">
            <v>2084.944</v>
          </cell>
          <cell r="HB11">
            <v>1844.7</v>
          </cell>
          <cell r="HC11">
            <v>5782.1729999999998</v>
          </cell>
          <cell r="HD11">
            <v>2838.88</v>
          </cell>
          <cell r="HE11">
            <v>2943.2939999999999</v>
          </cell>
          <cell r="HF11">
            <v>822.51800000000003</v>
          </cell>
          <cell r="HG11">
            <v>408.15800000000002</v>
          </cell>
          <cell r="HH11">
            <v>414.36099999999999</v>
          </cell>
          <cell r="HI11">
            <v>590.36099999999999</v>
          </cell>
          <cell r="HJ11">
            <v>298.76100000000002</v>
          </cell>
          <cell r="HK11">
            <v>291.60000000000002</v>
          </cell>
          <cell r="HL11">
            <v>345.41300000000001</v>
          </cell>
          <cell r="HM11">
            <v>194.14599999999999</v>
          </cell>
          <cell r="HN11">
            <v>151.268</v>
          </cell>
          <cell r="HO11">
            <v>244.94800000000001</v>
          </cell>
          <cell r="HP11">
            <v>104.61499999999999</v>
          </cell>
          <cell r="HQ11">
            <v>140.333</v>
          </cell>
          <cell r="HR11">
            <v>82.625</v>
          </cell>
          <cell r="HS11">
            <v>30.658999999999999</v>
          </cell>
          <cell r="HT11">
            <v>51.966000000000001</v>
          </cell>
          <cell r="HU11">
            <v>72.055999999999997</v>
          </cell>
          <cell r="HV11">
            <v>43.277999999999999</v>
          </cell>
          <cell r="HW11">
            <v>28.777999999999999</v>
          </cell>
          <cell r="HX11">
            <v>160.101</v>
          </cell>
          <cell r="HY11">
            <v>66.119</v>
          </cell>
          <cell r="HZ11">
            <v>93.981999999999999</v>
          </cell>
          <cell r="IA11">
            <v>205.25800000000001</v>
          </cell>
          <cell r="IB11">
            <v>92.238</v>
          </cell>
          <cell r="IC11">
            <v>113.01900000000001</v>
          </cell>
          <cell r="ID11">
            <v>112.224</v>
          </cell>
          <cell r="IE11">
            <v>58.262</v>
          </cell>
          <cell r="IF11">
            <v>53.962000000000003</v>
          </cell>
          <cell r="IG11">
            <v>13.891</v>
          </cell>
          <cell r="IH11">
            <v>1.722</v>
          </cell>
          <cell r="II11">
            <v>12.17</v>
          </cell>
          <cell r="IJ11">
            <v>93.034000000000006</v>
          </cell>
          <cell r="IK11">
            <v>33.975999999999999</v>
          </cell>
          <cell r="IL11">
            <v>59.057000000000002</v>
          </cell>
          <cell r="IM11">
            <v>217.11099999999999</v>
          </cell>
          <cell r="IN11">
            <v>130.36600000000001</v>
          </cell>
          <cell r="IO11">
            <v>86.744</v>
          </cell>
          <cell r="IP11">
            <v>106.068</v>
          </cell>
          <cell r="IQ11">
            <v>74.350999999999999</v>
          </cell>
        </row>
        <row r="12"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  <cell r="AI12">
            <v>0</v>
          </cell>
          <cell r="AJ12">
            <v>0</v>
          </cell>
          <cell r="AK12">
            <v>0</v>
          </cell>
          <cell r="AL12">
            <v>0</v>
          </cell>
          <cell r="AM12">
            <v>0</v>
          </cell>
          <cell r="AN12">
            <v>0</v>
          </cell>
          <cell r="AO12">
            <v>0</v>
          </cell>
          <cell r="AP12">
            <v>0</v>
          </cell>
          <cell r="AQ12">
            <v>0</v>
          </cell>
          <cell r="AR12">
            <v>0</v>
          </cell>
          <cell r="AS12">
            <v>0</v>
          </cell>
          <cell r="AT12">
            <v>0</v>
          </cell>
          <cell r="AU12">
            <v>0</v>
          </cell>
          <cell r="AV12">
            <v>0</v>
          </cell>
          <cell r="AW12">
            <v>0</v>
          </cell>
          <cell r="AX12">
            <v>0</v>
          </cell>
          <cell r="AY12">
            <v>0</v>
          </cell>
          <cell r="AZ12">
            <v>0</v>
          </cell>
          <cell r="BA12">
            <v>0</v>
          </cell>
          <cell r="BB12">
            <v>0</v>
          </cell>
          <cell r="BC12">
            <v>0</v>
          </cell>
          <cell r="BD12">
            <v>0</v>
          </cell>
          <cell r="BE12">
            <v>0</v>
          </cell>
          <cell r="BF12">
            <v>0</v>
          </cell>
          <cell r="BG12">
            <v>0</v>
          </cell>
          <cell r="BH12">
            <v>0</v>
          </cell>
          <cell r="BI12">
            <v>0</v>
          </cell>
          <cell r="BJ12">
            <v>0</v>
          </cell>
          <cell r="BK12">
            <v>0</v>
          </cell>
          <cell r="BL12">
            <v>0</v>
          </cell>
          <cell r="BM12">
            <v>0</v>
          </cell>
          <cell r="BN12">
            <v>0</v>
          </cell>
          <cell r="BO12">
            <v>0</v>
          </cell>
          <cell r="BP12">
            <v>0</v>
          </cell>
          <cell r="BQ12">
            <v>0</v>
          </cell>
          <cell r="BR12">
            <v>0</v>
          </cell>
          <cell r="BS12">
            <v>0</v>
          </cell>
          <cell r="BT12">
            <v>0</v>
          </cell>
          <cell r="BU12">
            <v>0</v>
          </cell>
          <cell r="BV12">
            <v>0</v>
          </cell>
          <cell r="BW12">
            <v>0</v>
          </cell>
          <cell r="BX12">
            <v>0</v>
          </cell>
          <cell r="BY12">
            <v>0</v>
          </cell>
          <cell r="BZ12">
            <v>0</v>
          </cell>
          <cell r="CA12">
            <v>0</v>
          </cell>
          <cell r="CB12">
            <v>0</v>
          </cell>
          <cell r="CC12">
            <v>0</v>
          </cell>
          <cell r="CD12">
            <v>0</v>
          </cell>
          <cell r="CE12">
            <v>0</v>
          </cell>
          <cell r="CF12">
            <v>0</v>
          </cell>
          <cell r="CG12">
            <v>0</v>
          </cell>
          <cell r="CH12">
            <v>0</v>
          </cell>
          <cell r="CI12">
            <v>0</v>
          </cell>
          <cell r="CJ12">
            <v>0</v>
          </cell>
          <cell r="CK12">
            <v>0</v>
          </cell>
          <cell r="CL12">
            <v>0</v>
          </cell>
          <cell r="CM12">
            <v>0</v>
          </cell>
          <cell r="CN12">
            <v>0</v>
          </cell>
          <cell r="CO12">
            <v>0</v>
          </cell>
          <cell r="CP12">
            <v>0</v>
          </cell>
          <cell r="CQ12">
            <v>0</v>
          </cell>
          <cell r="CR12">
            <v>0</v>
          </cell>
          <cell r="CS12">
            <v>0</v>
          </cell>
          <cell r="CT12">
            <v>0</v>
          </cell>
          <cell r="CU12">
            <v>0</v>
          </cell>
          <cell r="CV12">
            <v>0</v>
          </cell>
          <cell r="CW12">
            <v>0</v>
          </cell>
          <cell r="CX12">
            <v>0</v>
          </cell>
          <cell r="CY12">
            <v>0</v>
          </cell>
          <cell r="CZ12">
            <v>0</v>
          </cell>
          <cell r="DA12">
            <v>0</v>
          </cell>
          <cell r="DB12">
            <v>0</v>
          </cell>
          <cell r="DC12">
            <v>0</v>
          </cell>
          <cell r="DD12">
            <v>0</v>
          </cell>
          <cell r="DE12">
            <v>0</v>
          </cell>
          <cell r="DF12">
            <v>0</v>
          </cell>
          <cell r="DG12">
            <v>0</v>
          </cell>
          <cell r="DH12">
            <v>0</v>
          </cell>
          <cell r="DI12">
            <v>0</v>
          </cell>
          <cell r="DJ12">
            <v>0</v>
          </cell>
          <cell r="DK12">
            <v>0</v>
          </cell>
          <cell r="DL12">
            <v>0</v>
          </cell>
          <cell r="DM12">
            <v>0</v>
          </cell>
          <cell r="DN12">
            <v>0</v>
          </cell>
          <cell r="DO12">
            <v>0</v>
          </cell>
          <cell r="DP12">
            <v>0</v>
          </cell>
          <cell r="DQ12">
            <v>0</v>
          </cell>
          <cell r="DR12">
            <v>0</v>
          </cell>
          <cell r="DS12">
            <v>0</v>
          </cell>
          <cell r="DT12">
            <v>0</v>
          </cell>
          <cell r="DU12">
            <v>0</v>
          </cell>
          <cell r="DV12">
            <v>0</v>
          </cell>
          <cell r="DW12">
            <v>0</v>
          </cell>
          <cell r="DX12">
            <v>0</v>
          </cell>
          <cell r="DY12">
            <v>0</v>
          </cell>
          <cell r="DZ12">
            <v>0</v>
          </cell>
          <cell r="EA12">
            <v>0</v>
          </cell>
          <cell r="EB12">
            <v>0</v>
          </cell>
          <cell r="EC12">
            <v>0</v>
          </cell>
          <cell r="ED12">
            <v>0</v>
          </cell>
          <cell r="EE12">
            <v>0</v>
          </cell>
          <cell r="EF12">
            <v>0</v>
          </cell>
          <cell r="EG12">
            <v>0</v>
          </cell>
          <cell r="EH12">
            <v>0</v>
          </cell>
          <cell r="EI12">
            <v>0</v>
          </cell>
          <cell r="EJ12">
            <v>0</v>
          </cell>
          <cell r="EK12">
            <v>0</v>
          </cell>
          <cell r="EL12">
            <v>0</v>
          </cell>
          <cell r="EM12">
            <v>0</v>
          </cell>
          <cell r="EN12">
            <v>0</v>
          </cell>
          <cell r="EO12">
            <v>0</v>
          </cell>
          <cell r="EP12">
            <v>0</v>
          </cell>
          <cell r="EQ12">
            <v>0</v>
          </cell>
          <cell r="ER12">
            <v>0</v>
          </cell>
          <cell r="ES12">
            <v>0</v>
          </cell>
          <cell r="ET12">
            <v>0</v>
          </cell>
          <cell r="EU12">
            <v>0</v>
          </cell>
          <cell r="EV12">
            <v>0</v>
          </cell>
          <cell r="EW12">
            <v>0</v>
          </cell>
          <cell r="EX12">
            <v>0</v>
          </cell>
          <cell r="EY12">
            <v>0</v>
          </cell>
          <cell r="EZ12">
            <v>0</v>
          </cell>
          <cell r="FA12">
            <v>0</v>
          </cell>
          <cell r="FB12">
            <v>0</v>
          </cell>
          <cell r="FC12">
            <v>0</v>
          </cell>
          <cell r="FD12">
            <v>0</v>
          </cell>
          <cell r="FE12">
            <v>0</v>
          </cell>
          <cell r="FF12">
            <v>0</v>
          </cell>
          <cell r="FG12">
            <v>0</v>
          </cell>
          <cell r="FH12">
            <v>0</v>
          </cell>
          <cell r="FI12">
            <v>0</v>
          </cell>
          <cell r="FJ12">
            <v>0</v>
          </cell>
          <cell r="FK12">
            <v>0</v>
          </cell>
          <cell r="FL12">
            <v>0</v>
          </cell>
          <cell r="FM12">
            <v>0</v>
          </cell>
          <cell r="FN12">
            <v>0</v>
          </cell>
          <cell r="FO12">
            <v>0</v>
          </cell>
          <cell r="FP12">
            <v>0</v>
          </cell>
          <cell r="FQ12">
            <v>0</v>
          </cell>
          <cell r="FR12">
            <v>0</v>
          </cell>
          <cell r="FS12">
            <v>0</v>
          </cell>
          <cell r="FT12">
            <v>0</v>
          </cell>
          <cell r="FU12">
            <v>0</v>
          </cell>
          <cell r="FV12">
            <v>0</v>
          </cell>
          <cell r="FW12">
            <v>0</v>
          </cell>
          <cell r="FX12">
            <v>0</v>
          </cell>
          <cell r="FY12">
            <v>0</v>
          </cell>
          <cell r="FZ12">
            <v>0</v>
          </cell>
          <cell r="GA12">
            <v>0</v>
          </cell>
          <cell r="GB12">
            <v>0</v>
          </cell>
          <cell r="GC12">
            <v>0</v>
          </cell>
          <cell r="GD12">
            <v>0</v>
          </cell>
          <cell r="GE12">
            <v>0</v>
          </cell>
          <cell r="GF12">
            <v>0</v>
          </cell>
          <cell r="GG12">
            <v>0</v>
          </cell>
          <cell r="GH12">
            <v>0</v>
          </cell>
          <cell r="GI12">
            <v>0</v>
          </cell>
          <cell r="GJ12">
            <v>0</v>
          </cell>
          <cell r="GK12">
            <v>0</v>
          </cell>
          <cell r="GL12">
            <v>0</v>
          </cell>
          <cell r="GM12">
            <v>0</v>
          </cell>
          <cell r="GN12">
            <v>0</v>
          </cell>
          <cell r="GO12">
            <v>0</v>
          </cell>
          <cell r="GP12">
            <v>0</v>
          </cell>
          <cell r="GQ12">
            <v>0</v>
          </cell>
          <cell r="GR12">
            <v>0</v>
          </cell>
          <cell r="GS12">
            <v>0</v>
          </cell>
          <cell r="GT12">
            <v>0</v>
          </cell>
          <cell r="GU12">
            <v>0</v>
          </cell>
          <cell r="GV12">
            <v>0</v>
          </cell>
          <cell r="GW12">
            <v>0</v>
          </cell>
          <cell r="GX12">
            <v>0</v>
          </cell>
          <cell r="GY12">
            <v>0</v>
          </cell>
          <cell r="GZ12">
            <v>0</v>
          </cell>
          <cell r="HA12">
            <v>0</v>
          </cell>
          <cell r="HB12">
            <v>0</v>
          </cell>
          <cell r="HC12">
            <v>0</v>
          </cell>
          <cell r="HD12">
            <v>0</v>
          </cell>
          <cell r="HE12">
            <v>0</v>
          </cell>
          <cell r="HF12">
            <v>0</v>
          </cell>
          <cell r="HG12">
            <v>0</v>
          </cell>
          <cell r="HH12">
            <v>0</v>
          </cell>
          <cell r="HI12">
            <v>0</v>
          </cell>
          <cell r="HJ12">
            <v>0</v>
          </cell>
          <cell r="HK12">
            <v>0</v>
          </cell>
          <cell r="HL12">
            <v>0</v>
          </cell>
          <cell r="HM12">
            <v>0</v>
          </cell>
          <cell r="HN12">
            <v>0</v>
          </cell>
          <cell r="HO12">
            <v>0</v>
          </cell>
          <cell r="HP12">
            <v>0</v>
          </cell>
          <cell r="HQ12">
            <v>0</v>
          </cell>
          <cell r="HR12">
            <v>0</v>
          </cell>
          <cell r="HS12">
            <v>0</v>
          </cell>
          <cell r="HT12">
            <v>0</v>
          </cell>
          <cell r="HU12">
            <v>0</v>
          </cell>
          <cell r="HV12">
            <v>0</v>
          </cell>
          <cell r="HW12">
            <v>0</v>
          </cell>
          <cell r="HX12">
            <v>0</v>
          </cell>
          <cell r="HY12">
            <v>0</v>
          </cell>
          <cell r="HZ12">
            <v>0</v>
          </cell>
          <cell r="IA12">
            <v>0</v>
          </cell>
          <cell r="IB12">
            <v>0</v>
          </cell>
          <cell r="IC12">
            <v>0</v>
          </cell>
          <cell r="ID12">
            <v>0</v>
          </cell>
          <cell r="IE12">
            <v>0</v>
          </cell>
          <cell r="IF12">
            <v>0</v>
          </cell>
          <cell r="IG12">
            <v>0</v>
          </cell>
          <cell r="IH12">
            <v>0</v>
          </cell>
          <cell r="II12">
            <v>0</v>
          </cell>
          <cell r="IJ12">
            <v>0</v>
          </cell>
          <cell r="IK12">
            <v>0</v>
          </cell>
          <cell r="IL12">
            <v>0</v>
          </cell>
          <cell r="IM12">
            <v>0</v>
          </cell>
          <cell r="IN12">
            <v>0</v>
          </cell>
          <cell r="IO12">
            <v>0</v>
          </cell>
          <cell r="IP12">
            <v>0</v>
          </cell>
          <cell r="IQ12">
            <v>0</v>
          </cell>
        </row>
        <row r="13">
          <cell r="B13">
            <v>0</v>
          </cell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0</v>
          </cell>
          <cell r="AJ13">
            <v>0</v>
          </cell>
          <cell r="AK13">
            <v>0</v>
          </cell>
          <cell r="AL13">
            <v>0</v>
          </cell>
          <cell r="AM13">
            <v>0</v>
          </cell>
          <cell r="AN13">
            <v>0</v>
          </cell>
          <cell r="AO13">
            <v>0</v>
          </cell>
          <cell r="AP13">
            <v>0</v>
          </cell>
          <cell r="AQ13">
            <v>0</v>
          </cell>
          <cell r="AR13">
            <v>0</v>
          </cell>
          <cell r="AS13">
            <v>0</v>
          </cell>
          <cell r="AT13">
            <v>0</v>
          </cell>
          <cell r="AU13">
            <v>0</v>
          </cell>
          <cell r="AV13">
            <v>0</v>
          </cell>
          <cell r="AW13">
            <v>0</v>
          </cell>
          <cell r="AX13">
            <v>0</v>
          </cell>
          <cell r="AY13">
            <v>0</v>
          </cell>
          <cell r="AZ13">
            <v>0</v>
          </cell>
          <cell r="BA13">
            <v>0</v>
          </cell>
          <cell r="BB13">
            <v>0</v>
          </cell>
          <cell r="BC13">
            <v>0</v>
          </cell>
          <cell r="BD13">
            <v>0</v>
          </cell>
          <cell r="BE13">
            <v>0</v>
          </cell>
          <cell r="BF13">
            <v>0</v>
          </cell>
          <cell r="BG13">
            <v>0</v>
          </cell>
          <cell r="BH13">
            <v>0</v>
          </cell>
          <cell r="BI13">
            <v>0</v>
          </cell>
          <cell r="BJ13">
            <v>0</v>
          </cell>
          <cell r="BK13">
            <v>0</v>
          </cell>
          <cell r="BL13">
            <v>0</v>
          </cell>
          <cell r="BM13">
            <v>0</v>
          </cell>
          <cell r="BN13">
            <v>0</v>
          </cell>
          <cell r="BO13">
            <v>0</v>
          </cell>
          <cell r="BP13">
            <v>0</v>
          </cell>
          <cell r="BQ13">
            <v>0</v>
          </cell>
          <cell r="BR13">
            <v>0</v>
          </cell>
          <cell r="BS13">
            <v>0</v>
          </cell>
          <cell r="BT13">
            <v>0</v>
          </cell>
          <cell r="BU13">
            <v>0</v>
          </cell>
          <cell r="BV13">
            <v>0</v>
          </cell>
          <cell r="BW13">
            <v>0</v>
          </cell>
          <cell r="BX13">
            <v>0</v>
          </cell>
          <cell r="BY13">
            <v>0</v>
          </cell>
          <cell r="BZ13">
            <v>0</v>
          </cell>
          <cell r="CA13">
            <v>0</v>
          </cell>
          <cell r="CB13">
            <v>0</v>
          </cell>
          <cell r="CC13">
            <v>0</v>
          </cell>
          <cell r="CD13">
            <v>0</v>
          </cell>
          <cell r="CE13">
            <v>0</v>
          </cell>
          <cell r="CF13">
            <v>0</v>
          </cell>
          <cell r="CG13">
            <v>0</v>
          </cell>
          <cell r="CH13">
            <v>0</v>
          </cell>
          <cell r="CI13">
            <v>0</v>
          </cell>
          <cell r="CJ13">
            <v>0</v>
          </cell>
          <cell r="CK13">
            <v>0</v>
          </cell>
          <cell r="CL13">
            <v>0</v>
          </cell>
          <cell r="CM13">
            <v>0</v>
          </cell>
          <cell r="CN13">
            <v>0</v>
          </cell>
          <cell r="CO13">
            <v>0</v>
          </cell>
          <cell r="CP13">
            <v>0</v>
          </cell>
          <cell r="CQ13">
            <v>0</v>
          </cell>
          <cell r="CR13">
            <v>0</v>
          </cell>
          <cell r="CS13">
            <v>0</v>
          </cell>
          <cell r="CT13">
            <v>0</v>
          </cell>
          <cell r="CU13">
            <v>0</v>
          </cell>
          <cell r="CV13">
            <v>0</v>
          </cell>
          <cell r="CW13">
            <v>0</v>
          </cell>
          <cell r="CX13">
            <v>0</v>
          </cell>
          <cell r="CY13">
            <v>0</v>
          </cell>
          <cell r="CZ13">
            <v>0</v>
          </cell>
          <cell r="DA13">
            <v>0</v>
          </cell>
          <cell r="DB13">
            <v>0</v>
          </cell>
          <cell r="DC13">
            <v>0</v>
          </cell>
          <cell r="DD13">
            <v>0</v>
          </cell>
          <cell r="DE13">
            <v>0</v>
          </cell>
          <cell r="DF13">
            <v>0</v>
          </cell>
          <cell r="DG13">
            <v>0</v>
          </cell>
          <cell r="DH13">
            <v>0</v>
          </cell>
          <cell r="DI13">
            <v>0</v>
          </cell>
          <cell r="DJ13">
            <v>0</v>
          </cell>
          <cell r="DK13">
            <v>0</v>
          </cell>
          <cell r="DL13">
            <v>0</v>
          </cell>
          <cell r="DM13">
            <v>0</v>
          </cell>
          <cell r="DN13">
            <v>0</v>
          </cell>
          <cell r="DO13">
            <v>0</v>
          </cell>
          <cell r="DP13">
            <v>0</v>
          </cell>
          <cell r="DQ13">
            <v>0</v>
          </cell>
          <cell r="DR13">
            <v>0</v>
          </cell>
          <cell r="DS13">
            <v>0</v>
          </cell>
          <cell r="DT13">
            <v>0</v>
          </cell>
          <cell r="DU13">
            <v>0</v>
          </cell>
          <cell r="DV13">
            <v>0</v>
          </cell>
          <cell r="DW13">
            <v>0</v>
          </cell>
          <cell r="DX13">
            <v>0</v>
          </cell>
          <cell r="DY13">
            <v>0</v>
          </cell>
          <cell r="DZ13">
            <v>0</v>
          </cell>
          <cell r="EA13">
            <v>0</v>
          </cell>
          <cell r="EB13">
            <v>0</v>
          </cell>
          <cell r="EC13">
            <v>0</v>
          </cell>
          <cell r="ED13">
            <v>0</v>
          </cell>
          <cell r="EE13">
            <v>0</v>
          </cell>
          <cell r="EF13">
            <v>0</v>
          </cell>
          <cell r="EG13">
            <v>0</v>
          </cell>
          <cell r="EH13">
            <v>0</v>
          </cell>
          <cell r="EI13">
            <v>0</v>
          </cell>
          <cell r="EJ13">
            <v>0</v>
          </cell>
          <cell r="EK13">
            <v>0</v>
          </cell>
          <cell r="EL13">
            <v>0</v>
          </cell>
          <cell r="EM13">
            <v>0</v>
          </cell>
          <cell r="EN13">
            <v>0</v>
          </cell>
          <cell r="EO13">
            <v>0</v>
          </cell>
          <cell r="EP13">
            <v>0</v>
          </cell>
          <cell r="EQ13">
            <v>0</v>
          </cell>
          <cell r="ER13">
            <v>0</v>
          </cell>
          <cell r="ES13">
            <v>0</v>
          </cell>
          <cell r="ET13">
            <v>0</v>
          </cell>
          <cell r="EU13">
            <v>0</v>
          </cell>
          <cell r="EV13">
            <v>0</v>
          </cell>
          <cell r="EW13">
            <v>0</v>
          </cell>
          <cell r="EX13">
            <v>0</v>
          </cell>
          <cell r="EY13">
            <v>0</v>
          </cell>
          <cell r="EZ13">
            <v>0</v>
          </cell>
          <cell r="FA13">
            <v>0</v>
          </cell>
          <cell r="FB13">
            <v>0</v>
          </cell>
          <cell r="FC13">
            <v>0</v>
          </cell>
          <cell r="FD13">
            <v>0</v>
          </cell>
          <cell r="FE13">
            <v>0</v>
          </cell>
          <cell r="FF13">
            <v>0</v>
          </cell>
          <cell r="FG13">
            <v>0</v>
          </cell>
          <cell r="FH13">
            <v>0</v>
          </cell>
          <cell r="FI13">
            <v>0</v>
          </cell>
          <cell r="FJ13">
            <v>0</v>
          </cell>
          <cell r="FK13">
            <v>0</v>
          </cell>
          <cell r="FL13">
            <v>0</v>
          </cell>
          <cell r="FM13">
            <v>0</v>
          </cell>
          <cell r="FN13">
            <v>0</v>
          </cell>
          <cell r="FO13">
            <v>0</v>
          </cell>
          <cell r="FP13">
            <v>0</v>
          </cell>
          <cell r="FQ13">
            <v>0</v>
          </cell>
          <cell r="FR13">
            <v>0</v>
          </cell>
          <cell r="FS13">
            <v>0</v>
          </cell>
          <cell r="FT13">
            <v>0</v>
          </cell>
          <cell r="FU13">
            <v>0</v>
          </cell>
          <cell r="FV13">
            <v>0</v>
          </cell>
          <cell r="FW13">
            <v>0</v>
          </cell>
          <cell r="FX13">
            <v>0</v>
          </cell>
          <cell r="FY13">
            <v>0</v>
          </cell>
          <cell r="FZ13">
            <v>0</v>
          </cell>
          <cell r="GA13">
            <v>0</v>
          </cell>
          <cell r="GB13">
            <v>0</v>
          </cell>
          <cell r="GC13">
            <v>0</v>
          </cell>
          <cell r="GD13">
            <v>0</v>
          </cell>
          <cell r="GE13">
            <v>0</v>
          </cell>
          <cell r="GF13">
            <v>0</v>
          </cell>
          <cell r="GG13">
            <v>0</v>
          </cell>
          <cell r="GH13">
            <v>0</v>
          </cell>
          <cell r="GI13">
            <v>0</v>
          </cell>
          <cell r="GJ13">
            <v>0</v>
          </cell>
          <cell r="GK13">
            <v>0</v>
          </cell>
          <cell r="GL13">
            <v>0</v>
          </cell>
          <cell r="GM13">
            <v>0</v>
          </cell>
          <cell r="GN13">
            <v>0</v>
          </cell>
          <cell r="GO13">
            <v>0</v>
          </cell>
          <cell r="GP13">
            <v>0</v>
          </cell>
          <cell r="GQ13">
            <v>0</v>
          </cell>
          <cell r="GR13">
            <v>0</v>
          </cell>
          <cell r="GS13">
            <v>0</v>
          </cell>
          <cell r="GT13">
            <v>0</v>
          </cell>
          <cell r="GU13">
            <v>0</v>
          </cell>
          <cell r="GV13">
            <v>0</v>
          </cell>
          <cell r="GW13">
            <v>0</v>
          </cell>
          <cell r="GX13">
            <v>0</v>
          </cell>
          <cell r="GY13">
            <v>0</v>
          </cell>
          <cell r="GZ13">
            <v>0</v>
          </cell>
          <cell r="HA13">
            <v>0</v>
          </cell>
          <cell r="HB13">
            <v>0</v>
          </cell>
          <cell r="HC13">
            <v>0</v>
          </cell>
          <cell r="HD13">
            <v>0</v>
          </cell>
          <cell r="HE13">
            <v>0</v>
          </cell>
          <cell r="HF13">
            <v>0</v>
          </cell>
          <cell r="HG13">
            <v>0</v>
          </cell>
          <cell r="HH13">
            <v>0</v>
          </cell>
          <cell r="HI13">
            <v>0</v>
          </cell>
          <cell r="HJ13">
            <v>0</v>
          </cell>
          <cell r="HK13">
            <v>0</v>
          </cell>
          <cell r="HL13">
            <v>0</v>
          </cell>
          <cell r="HM13">
            <v>0</v>
          </cell>
          <cell r="HN13">
            <v>0</v>
          </cell>
          <cell r="HO13">
            <v>0</v>
          </cell>
          <cell r="HP13">
            <v>0</v>
          </cell>
          <cell r="HQ13">
            <v>0</v>
          </cell>
          <cell r="HR13">
            <v>0</v>
          </cell>
          <cell r="HS13">
            <v>0</v>
          </cell>
          <cell r="HT13">
            <v>0</v>
          </cell>
          <cell r="HU13">
            <v>0</v>
          </cell>
          <cell r="HV13">
            <v>0</v>
          </cell>
          <cell r="HW13">
            <v>0</v>
          </cell>
          <cell r="HX13">
            <v>0</v>
          </cell>
          <cell r="HY13">
            <v>0</v>
          </cell>
          <cell r="HZ13">
            <v>0</v>
          </cell>
          <cell r="IA13">
            <v>0</v>
          </cell>
          <cell r="IB13">
            <v>0</v>
          </cell>
          <cell r="IC13">
            <v>0</v>
          </cell>
          <cell r="ID13">
            <v>0</v>
          </cell>
          <cell r="IE13">
            <v>0</v>
          </cell>
          <cell r="IF13">
            <v>0</v>
          </cell>
          <cell r="IG13">
            <v>0</v>
          </cell>
          <cell r="IH13">
            <v>0</v>
          </cell>
          <cell r="II13">
            <v>0</v>
          </cell>
          <cell r="IJ13">
            <v>0</v>
          </cell>
          <cell r="IK13">
            <v>0</v>
          </cell>
          <cell r="IL13">
            <v>0</v>
          </cell>
          <cell r="IM13">
            <v>0</v>
          </cell>
          <cell r="IN13">
            <v>0</v>
          </cell>
          <cell r="IO13">
            <v>0</v>
          </cell>
          <cell r="IP13">
            <v>0</v>
          </cell>
          <cell r="IQ13">
            <v>0</v>
          </cell>
        </row>
        <row r="14">
          <cell r="B14">
            <v>0</v>
          </cell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I14">
            <v>0</v>
          </cell>
          <cell r="AJ14">
            <v>0</v>
          </cell>
          <cell r="AK14">
            <v>0</v>
          </cell>
          <cell r="AL14">
            <v>0</v>
          </cell>
          <cell r="AM14">
            <v>0</v>
          </cell>
          <cell r="AN14">
            <v>0</v>
          </cell>
          <cell r="AO14">
            <v>0</v>
          </cell>
          <cell r="AP14">
            <v>0</v>
          </cell>
          <cell r="AQ14">
            <v>0</v>
          </cell>
          <cell r="AR14">
            <v>0</v>
          </cell>
          <cell r="AS14">
            <v>0</v>
          </cell>
          <cell r="AT14">
            <v>0</v>
          </cell>
          <cell r="AU14">
            <v>0</v>
          </cell>
          <cell r="AV14">
            <v>0</v>
          </cell>
          <cell r="AW14">
            <v>0</v>
          </cell>
          <cell r="AX14">
            <v>0</v>
          </cell>
          <cell r="AY14">
            <v>0</v>
          </cell>
          <cell r="AZ14">
            <v>0</v>
          </cell>
          <cell r="BA14">
            <v>0</v>
          </cell>
          <cell r="BB14">
            <v>0</v>
          </cell>
          <cell r="BC14">
            <v>0</v>
          </cell>
          <cell r="BD14">
            <v>0</v>
          </cell>
          <cell r="BE14">
            <v>0</v>
          </cell>
          <cell r="BF14">
            <v>0</v>
          </cell>
          <cell r="BG14">
            <v>0</v>
          </cell>
          <cell r="BH14">
            <v>0</v>
          </cell>
          <cell r="BI14">
            <v>0</v>
          </cell>
          <cell r="BJ14">
            <v>0</v>
          </cell>
          <cell r="BK14">
            <v>0</v>
          </cell>
          <cell r="BL14">
            <v>0</v>
          </cell>
          <cell r="BM14">
            <v>0</v>
          </cell>
          <cell r="BN14">
            <v>0</v>
          </cell>
          <cell r="BO14">
            <v>0</v>
          </cell>
          <cell r="BP14">
            <v>0</v>
          </cell>
          <cell r="BQ14">
            <v>0</v>
          </cell>
          <cell r="BR14">
            <v>0</v>
          </cell>
          <cell r="BS14">
            <v>0</v>
          </cell>
          <cell r="BT14">
            <v>0</v>
          </cell>
          <cell r="BU14">
            <v>0</v>
          </cell>
          <cell r="BV14">
            <v>0</v>
          </cell>
          <cell r="BW14">
            <v>0</v>
          </cell>
          <cell r="BX14">
            <v>0</v>
          </cell>
          <cell r="BY14">
            <v>0</v>
          </cell>
          <cell r="BZ14">
            <v>0</v>
          </cell>
          <cell r="CA14">
            <v>0</v>
          </cell>
          <cell r="CB14">
            <v>0</v>
          </cell>
          <cell r="CC14">
            <v>0</v>
          </cell>
          <cell r="CD14">
            <v>0</v>
          </cell>
          <cell r="CE14">
            <v>0</v>
          </cell>
          <cell r="CF14">
            <v>0</v>
          </cell>
          <cell r="CG14">
            <v>0</v>
          </cell>
          <cell r="CH14">
            <v>0</v>
          </cell>
          <cell r="CI14">
            <v>0</v>
          </cell>
          <cell r="CJ14">
            <v>0</v>
          </cell>
          <cell r="CK14">
            <v>0</v>
          </cell>
          <cell r="CL14">
            <v>0</v>
          </cell>
          <cell r="CM14">
            <v>0</v>
          </cell>
          <cell r="CN14">
            <v>0</v>
          </cell>
          <cell r="CO14">
            <v>0</v>
          </cell>
          <cell r="CP14">
            <v>0</v>
          </cell>
          <cell r="CQ14">
            <v>0</v>
          </cell>
          <cell r="CR14">
            <v>0</v>
          </cell>
          <cell r="CS14">
            <v>0</v>
          </cell>
          <cell r="CT14">
            <v>0</v>
          </cell>
          <cell r="CU14">
            <v>0</v>
          </cell>
          <cell r="CV14">
            <v>0</v>
          </cell>
          <cell r="CW14">
            <v>0</v>
          </cell>
          <cell r="CX14">
            <v>0</v>
          </cell>
          <cell r="CY14">
            <v>0</v>
          </cell>
          <cell r="CZ14">
            <v>0</v>
          </cell>
          <cell r="DA14">
            <v>0</v>
          </cell>
          <cell r="DB14">
            <v>0</v>
          </cell>
          <cell r="DC14">
            <v>0</v>
          </cell>
          <cell r="DD14">
            <v>0</v>
          </cell>
          <cell r="DE14">
            <v>0</v>
          </cell>
          <cell r="DF14">
            <v>0</v>
          </cell>
          <cell r="DG14">
            <v>0</v>
          </cell>
          <cell r="DH14">
            <v>0</v>
          </cell>
          <cell r="DI14">
            <v>0</v>
          </cell>
          <cell r="DJ14">
            <v>0</v>
          </cell>
          <cell r="DK14">
            <v>0</v>
          </cell>
          <cell r="DL14">
            <v>0</v>
          </cell>
          <cell r="DM14">
            <v>0</v>
          </cell>
          <cell r="DN14">
            <v>0</v>
          </cell>
          <cell r="DO14">
            <v>0</v>
          </cell>
          <cell r="DP14">
            <v>0</v>
          </cell>
          <cell r="DQ14">
            <v>0</v>
          </cell>
          <cell r="DR14">
            <v>0</v>
          </cell>
          <cell r="DS14">
            <v>0</v>
          </cell>
          <cell r="DT14">
            <v>0</v>
          </cell>
          <cell r="DU14">
            <v>0</v>
          </cell>
          <cell r="DV14">
            <v>0</v>
          </cell>
          <cell r="DW14">
            <v>0</v>
          </cell>
          <cell r="DX14">
            <v>0</v>
          </cell>
          <cell r="DY14">
            <v>0</v>
          </cell>
          <cell r="DZ14">
            <v>0</v>
          </cell>
          <cell r="EA14">
            <v>0</v>
          </cell>
          <cell r="EB14">
            <v>0</v>
          </cell>
          <cell r="EC14">
            <v>0</v>
          </cell>
          <cell r="ED14">
            <v>0</v>
          </cell>
          <cell r="EE14">
            <v>0</v>
          </cell>
          <cell r="EF14">
            <v>0</v>
          </cell>
          <cell r="EG14">
            <v>0</v>
          </cell>
          <cell r="EH14">
            <v>0</v>
          </cell>
          <cell r="EI14">
            <v>0</v>
          </cell>
          <cell r="EJ14">
            <v>0</v>
          </cell>
          <cell r="EK14">
            <v>0</v>
          </cell>
          <cell r="EL14">
            <v>0</v>
          </cell>
          <cell r="EM14">
            <v>0</v>
          </cell>
          <cell r="EN14">
            <v>0</v>
          </cell>
          <cell r="EO14">
            <v>0</v>
          </cell>
          <cell r="EP14">
            <v>0</v>
          </cell>
          <cell r="EQ14">
            <v>0</v>
          </cell>
          <cell r="ER14">
            <v>0</v>
          </cell>
          <cell r="ES14">
            <v>0</v>
          </cell>
          <cell r="ET14">
            <v>0</v>
          </cell>
          <cell r="EU14">
            <v>0</v>
          </cell>
          <cell r="EV14">
            <v>0</v>
          </cell>
          <cell r="EW14">
            <v>0</v>
          </cell>
          <cell r="EX14">
            <v>0</v>
          </cell>
          <cell r="EY14">
            <v>0</v>
          </cell>
          <cell r="EZ14">
            <v>0</v>
          </cell>
          <cell r="FA14">
            <v>0</v>
          </cell>
          <cell r="FB14">
            <v>0</v>
          </cell>
          <cell r="FC14">
            <v>0</v>
          </cell>
          <cell r="FD14">
            <v>0</v>
          </cell>
          <cell r="FE14">
            <v>0</v>
          </cell>
          <cell r="FF14">
            <v>0</v>
          </cell>
          <cell r="FG14">
            <v>0</v>
          </cell>
          <cell r="FH14">
            <v>0</v>
          </cell>
          <cell r="FI14">
            <v>0</v>
          </cell>
          <cell r="FJ14">
            <v>0</v>
          </cell>
          <cell r="FK14">
            <v>0</v>
          </cell>
          <cell r="FL14">
            <v>0</v>
          </cell>
          <cell r="FM14">
            <v>0</v>
          </cell>
          <cell r="FN14">
            <v>0</v>
          </cell>
          <cell r="FO14">
            <v>0</v>
          </cell>
          <cell r="FP14">
            <v>0</v>
          </cell>
          <cell r="FQ14">
            <v>0</v>
          </cell>
          <cell r="FR14">
            <v>0</v>
          </cell>
          <cell r="FS14">
            <v>0</v>
          </cell>
          <cell r="FT14">
            <v>0</v>
          </cell>
          <cell r="FU14">
            <v>0</v>
          </cell>
          <cell r="FV14">
            <v>0</v>
          </cell>
          <cell r="FW14">
            <v>0</v>
          </cell>
          <cell r="FX14">
            <v>0</v>
          </cell>
          <cell r="FY14">
            <v>0</v>
          </cell>
          <cell r="FZ14">
            <v>0</v>
          </cell>
          <cell r="GA14">
            <v>0</v>
          </cell>
          <cell r="GB14">
            <v>0</v>
          </cell>
          <cell r="GC14">
            <v>0</v>
          </cell>
          <cell r="GD14">
            <v>0</v>
          </cell>
          <cell r="GE14">
            <v>0</v>
          </cell>
          <cell r="GF14">
            <v>0</v>
          </cell>
          <cell r="GG14">
            <v>0</v>
          </cell>
          <cell r="GH14">
            <v>0</v>
          </cell>
          <cell r="GI14">
            <v>0</v>
          </cell>
          <cell r="GJ14">
            <v>0</v>
          </cell>
          <cell r="GK14">
            <v>0</v>
          </cell>
          <cell r="GL14">
            <v>0</v>
          </cell>
          <cell r="GM14">
            <v>0</v>
          </cell>
          <cell r="GN14">
            <v>0</v>
          </cell>
          <cell r="GO14">
            <v>0</v>
          </cell>
          <cell r="GP14">
            <v>0</v>
          </cell>
          <cell r="GQ14">
            <v>0</v>
          </cell>
          <cell r="GR14">
            <v>0</v>
          </cell>
          <cell r="GS14">
            <v>0</v>
          </cell>
          <cell r="GT14">
            <v>0</v>
          </cell>
          <cell r="GU14">
            <v>0</v>
          </cell>
          <cell r="GV14">
            <v>0</v>
          </cell>
          <cell r="GW14">
            <v>0</v>
          </cell>
          <cell r="GX14">
            <v>0</v>
          </cell>
          <cell r="GY14">
            <v>0</v>
          </cell>
          <cell r="GZ14">
            <v>0</v>
          </cell>
          <cell r="HA14">
            <v>0</v>
          </cell>
          <cell r="HB14">
            <v>0</v>
          </cell>
          <cell r="HC14">
            <v>0</v>
          </cell>
          <cell r="HD14">
            <v>0</v>
          </cell>
          <cell r="HE14">
            <v>0</v>
          </cell>
          <cell r="HF14">
            <v>0</v>
          </cell>
          <cell r="HG14">
            <v>0</v>
          </cell>
          <cell r="HH14">
            <v>0</v>
          </cell>
          <cell r="HI14">
            <v>0</v>
          </cell>
          <cell r="HJ14">
            <v>0</v>
          </cell>
          <cell r="HK14">
            <v>0</v>
          </cell>
          <cell r="HL14">
            <v>0</v>
          </cell>
          <cell r="HM14">
            <v>0</v>
          </cell>
          <cell r="HN14">
            <v>0</v>
          </cell>
          <cell r="HO14">
            <v>0</v>
          </cell>
          <cell r="HP14">
            <v>0</v>
          </cell>
          <cell r="HQ14">
            <v>0</v>
          </cell>
          <cell r="HR14">
            <v>0</v>
          </cell>
          <cell r="HS14">
            <v>0</v>
          </cell>
          <cell r="HT14">
            <v>0</v>
          </cell>
          <cell r="HU14">
            <v>0</v>
          </cell>
          <cell r="HV14">
            <v>0</v>
          </cell>
          <cell r="HW14">
            <v>0</v>
          </cell>
          <cell r="HX14">
            <v>0</v>
          </cell>
          <cell r="HY14">
            <v>0</v>
          </cell>
          <cell r="HZ14">
            <v>0</v>
          </cell>
          <cell r="IA14">
            <v>0</v>
          </cell>
          <cell r="IB14">
            <v>0</v>
          </cell>
          <cell r="IC14">
            <v>0</v>
          </cell>
          <cell r="ID14">
            <v>0</v>
          </cell>
          <cell r="IE14">
            <v>0</v>
          </cell>
          <cell r="IF14">
            <v>0</v>
          </cell>
          <cell r="IG14">
            <v>0</v>
          </cell>
          <cell r="IH14">
            <v>0</v>
          </cell>
          <cell r="II14">
            <v>0</v>
          </cell>
          <cell r="IJ14">
            <v>0</v>
          </cell>
          <cell r="IK14">
            <v>0</v>
          </cell>
          <cell r="IL14">
            <v>0</v>
          </cell>
          <cell r="IM14">
            <v>0</v>
          </cell>
          <cell r="IN14">
            <v>0</v>
          </cell>
          <cell r="IO14">
            <v>0</v>
          </cell>
          <cell r="IP14">
            <v>0</v>
          </cell>
          <cell r="IQ14">
            <v>0</v>
          </cell>
        </row>
        <row r="15">
          <cell r="B15">
            <v>0</v>
          </cell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Q15">
            <v>0</v>
          </cell>
          <cell r="AR15">
            <v>0</v>
          </cell>
          <cell r="AS15">
            <v>0</v>
          </cell>
          <cell r="AT15">
            <v>0</v>
          </cell>
          <cell r="AU15">
            <v>0</v>
          </cell>
          <cell r="AV15">
            <v>0</v>
          </cell>
          <cell r="AW15">
            <v>0</v>
          </cell>
          <cell r="AX15">
            <v>0</v>
          </cell>
          <cell r="AY15">
            <v>0</v>
          </cell>
          <cell r="AZ15">
            <v>0</v>
          </cell>
          <cell r="BA15">
            <v>0</v>
          </cell>
          <cell r="BB15">
            <v>0</v>
          </cell>
          <cell r="BC15">
            <v>0</v>
          </cell>
          <cell r="BD15">
            <v>0</v>
          </cell>
          <cell r="BE15">
            <v>0</v>
          </cell>
          <cell r="BF15">
            <v>0</v>
          </cell>
          <cell r="BG15">
            <v>0</v>
          </cell>
          <cell r="BH15">
            <v>0</v>
          </cell>
          <cell r="BI15">
            <v>0</v>
          </cell>
          <cell r="BJ15">
            <v>0</v>
          </cell>
          <cell r="BK15">
            <v>0</v>
          </cell>
          <cell r="BL15">
            <v>0</v>
          </cell>
          <cell r="BM15">
            <v>0</v>
          </cell>
          <cell r="BN15">
            <v>0</v>
          </cell>
          <cell r="BO15">
            <v>0</v>
          </cell>
          <cell r="BP15">
            <v>0</v>
          </cell>
          <cell r="BQ15">
            <v>0</v>
          </cell>
          <cell r="BR15">
            <v>0</v>
          </cell>
          <cell r="BS15">
            <v>0</v>
          </cell>
          <cell r="BT15">
            <v>0</v>
          </cell>
          <cell r="BU15">
            <v>0</v>
          </cell>
          <cell r="BV15">
            <v>0</v>
          </cell>
          <cell r="BW15">
            <v>0</v>
          </cell>
          <cell r="BX15">
            <v>0</v>
          </cell>
          <cell r="BY15">
            <v>0</v>
          </cell>
          <cell r="BZ15">
            <v>0</v>
          </cell>
          <cell r="CA15">
            <v>0</v>
          </cell>
          <cell r="CB15">
            <v>0</v>
          </cell>
          <cell r="CC15">
            <v>0</v>
          </cell>
          <cell r="CD15">
            <v>0</v>
          </cell>
          <cell r="CE15">
            <v>0</v>
          </cell>
          <cell r="CF15">
            <v>0</v>
          </cell>
          <cell r="CG15">
            <v>0</v>
          </cell>
          <cell r="CH15">
            <v>0</v>
          </cell>
          <cell r="CI15">
            <v>0</v>
          </cell>
          <cell r="CJ15">
            <v>0</v>
          </cell>
          <cell r="CK15">
            <v>0</v>
          </cell>
          <cell r="CL15">
            <v>0</v>
          </cell>
          <cell r="CM15">
            <v>0</v>
          </cell>
          <cell r="CN15">
            <v>0</v>
          </cell>
          <cell r="CO15">
            <v>0</v>
          </cell>
          <cell r="CP15">
            <v>0</v>
          </cell>
          <cell r="CQ15">
            <v>0</v>
          </cell>
          <cell r="CR15">
            <v>0</v>
          </cell>
          <cell r="CS15">
            <v>0</v>
          </cell>
          <cell r="CT15">
            <v>0</v>
          </cell>
          <cell r="CU15">
            <v>0</v>
          </cell>
          <cell r="CV15">
            <v>0</v>
          </cell>
          <cell r="CW15">
            <v>0</v>
          </cell>
          <cell r="CX15">
            <v>0</v>
          </cell>
          <cell r="CY15">
            <v>0</v>
          </cell>
          <cell r="CZ15">
            <v>0</v>
          </cell>
          <cell r="DA15">
            <v>0</v>
          </cell>
          <cell r="DB15">
            <v>0</v>
          </cell>
          <cell r="DC15">
            <v>0</v>
          </cell>
          <cell r="DD15">
            <v>0</v>
          </cell>
          <cell r="DE15">
            <v>0</v>
          </cell>
          <cell r="DF15">
            <v>0</v>
          </cell>
          <cell r="DG15">
            <v>0</v>
          </cell>
          <cell r="DH15">
            <v>0</v>
          </cell>
          <cell r="DI15">
            <v>0</v>
          </cell>
          <cell r="DJ15">
            <v>0</v>
          </cell>
          <cell r="DK15">
            <v>0</v>
          </cell>
          <cell r="DL15">
            <v>0</v>
          </cell>
          <cell r="DM15">
            <v>0</v>
          </cell>
          <cell r="DN15">
            <v>0</v>
          </cell>
          <cell r="DO15">
            <v>0</v>
          </cell>
          <cell r="DP15">
            <v>0</v>
          </cell>
          <cell r="DQ15">
            <v>0</v>
          </cell>
          <cell r="DR15">
            <v>0</v>
          </cell>
          <cell r="DS15">
            <v>0</v>
          </cell>
          <cell r="DT15">
            <v>0</v>
          </cell>
          <cell r="DU15">
            <v>0</v>
          </cell>
          <cell r="DV15">
            <v>0</v>
          </cell>
          <cell r="DW15">
            <v>0</v>
          </cell>
          <cell r="DX15">
            <v>0</v>
          </cell>
          <cell r="DY15">
            <v>0</v>
          </cell>
          <cell r="DZ15">
            <v>0</v>
          </cell>
          <cell r="EA15">
            <v>0</v>
          </cell>
          <cell r="EB15">
            <v>0</v>
          </cell>
          <cell r="EC15">
            <v>0</v>
          </cell>
          <cell r="ED15">
            <v>0</v>
          </cell>
          <cell r="EE15">
            <v>0</v>
          </cell>
          <cell r="EF15">
            <v>0</v>
          </cell>
          <cell r="EG15">
            <v>0</v>
          </cell>
          <cell r="EH15">
            <v>0</v>
          </cell>
          <cell r="EI15">
            <v>0</v>
          </cell>
          <cell r="EJ15">
            <v>0</v>
          </cell>
          <cell r="EK15">
            <v>0</v>
          </cell>
          <cell r="EL15">
            <v>0</v>
          </cell>
          <cell r="EM15">
            <v>0</v>
          </cell>
          <cell r="EN15">
            <v>0</v>
          </cell>
          <cell r="EO15">
            <v>0</v>
          </cell>
          <cell r="EP15">
            <v>0</v>
          </cell>
          <cell r="EQ15">
            <v>0</v>
          </cell>
          <cell r="ER15">
            <v>0</v>
          </cell>
          <cell r="ES15">
            <v>0</v>
          </cell>
          <cell r="ET15">
            <v>0</v>
          </cell>
          <cell r="EU15">
            <v>0</v>
          </cell>
          <cell r="EV15">
            <v>0</v>
          </cell>
          <cell r="EW15">
            <v>0</v>
          </cell>
          <cell r="EX15">
            <v>0</v>
          </cell>
          <cell r="EY15">
            <v>0</v>
          </cell>
          <cell r="EZ15">
            <v>0</v>
          </cell>
          <cell r="FA15">
            <v>0</v>
          </cell>
          <cell r="FB15">
            <v>0</v>
          </cell>
          <cell r="FC15">
            <v>0</v>
          </cell>
          <cell r="FD15">
            <v>0</v>
          </cell>
          <cell r="FE15">
            <v>0</v>
          </cell>
          <cell r="FF15">
            <v>0</v>
          </cell>
          <cell r="FG15">
            <v>0</v>
          </cell>
          <cell r="FH15">
            <v>0</v>
          </cell>
          <cell r="FI15">
            <v>0</v>
          </cell>
          <cell r="FJ15">
            <v>0</v>
          </cell>
          <cell r="FK15">
            <v>0</v>
          </cell>
          <cell r="FL15">
            <v>0</v>
          </cell>
          <cell r="FM15">
            <v>0</v>
          </cell>
          <cell r="FN15">
            <v>0</v>
          </cell>
          <cell r="FO15">
            <v>0</v>
          </cell>
          <cell r="FP15">
            <v>0</v>
          </cell>
          <cell r="FQ15">
            <v>0</v>
          </cell>
          <cell r="FR15">
            <v>0</v>
          </cell>
          <cell r="FS15">
            <v>0</v>
          </cell>
          <cell r="FT15">
            <v>0</v>
          </cell>
          <cell r="FU15">
            <v>0</v>
          </cell>
          <cell r="FV15">
            <v>0</v>
          </cell>
          <cell r="FW15">
            <v>0</v>
          </cell>
          <cell r="FX15">
            <v>0</v>
          </cell>
          <cell r="FY15">
            <v>0</v>
          </cell>
          <cell r="FZ15">
            <v>0</v>
          </cell>
          <cell r="GA15">
            <v>0</v>
          </cell>
          <cell r="GB15">
            <v>0</v>
          </cell>
          <cell r="GC15">
            <v>0</v>
          </cell>
          <cell r="GD15">
            <v>0</v>
          </cell>
          <cell r="GE15">
            <v>0</v>
          </cell>
          <cell r="GF15">
            <v>0</v>
          </cell>
          <cell r="GG15">
            <v>0</v>
          </cell>
          <cell r="GH15">
            <v>0</v>
          </cell>
          <cell r="GI15">
            <v>0</v>
          </cell>
          <cell r="GJ15">
            <v>0</v>
          </cell>
          <cell r="GK15">
            <v>0</v>
          </cell>
          <cell r="GL15">
            <v>0</v>
          </cell>
          <cell r="GM15">
            <v>0</v>
          </cell>
          <cell r="GN15">
            <v>0</v>
          </cell>
          <cell r="GO15">
            <v>0</v>
          </cell>
          <cell r="GP15">
            <v>0</v>
          </cell>
          <cell r="GQ15">
            <v>0</v>
          </cell>
          <cell r="GR15">
            <v>0</v>
          </cell>
          <cell r="GS15">
            <v>0</v>
          </cell>
          <cell r="GT15">
            <v>0</v>
          </cell>
          <cell r="GU15">
            <v>0</v>
          </cell>
          <cell r="GV15">
            <v>0</v>
          </cell>
          <cell r="GW15">
            <v>0</v>
          </cell>
          <cell r="GX15">
            <v>0</v>
          </cell>
          <cell r="GY15">
            <v>0</v>
          </cell>
          <cell r="GZ15">
            <v>0</v>
          </cell>
          <cell r="HA15">
            <v>0</v>
          </cell>
          <cell r="HB15">
            <v>0</v>
          </cell>
          <cell r="HC15">
            <v>0</v>
          </cell>
          <cell r="HD15">
            <v>0</v>
          </cell>
          <cell r="HE15">
            <v>0</v>
          </cell>
          <cell r="HF15">
            <v>0</v>
          </cell>
          <cell r="HG15">
            <v>0</v>
          </cell>
          <cell r="HH15">
            <v>0</v>
          </cell>
          <cell r="HI15">
            <v>0</v>
          </cell>
          <cell r="HJ15">
            <v>0</v>
          </cell>
          <cell r="HK15">
            <v>0</v>
          </cell>
          <cell r="HL15">
            <v>0</v>
          </cell>
          <cell r="HM15">
            <v>0</v>
          </cell>
          <cell r="HN15">
            <v>0</v>
          </cell>
          <cell r="HO15">
            <v>0</v>
          </cell>
          <cell r="HP15">
            <v>0</v>
          </cell>
          <cell r="HQ15">
            <v>0</v>
          </cell>
          <cell r="HR15">
            <v>0</v>
          </cell>
          <cell r="HS15">
            <v>0</v>
          </cell>
          <cell r="HT15">
            <v>0</v>
          </cell>
          <cell r="HU15">
            <v>0</v>
          </cell>
          <cell r="HV15">
            <v>0</v>
          </cell>
          <cell r="HW15">
            <v>0</v>
          </cell>
          <cell r="HX15">
            <v>0</v>
          </cell>
          <cell r="HY15">
            <v>0</v>
          </cell>
          <cell r="HZ15">
            <v>0</v>
          </cell>
          <cell r="IA15">
            <v>0</v>
          </cell>
          <cell r="IB15">
            <v>0</v>
          </cell>
          <cell r="IC15">
            <v>0</v>
          </cell>
          <cell r="ID15">
            <v>0</v>
          </cell>
          <cell r="IE15">
            <v>0</v>
          </cell>
          <cell r="IF15">
            <v>0</v>
          </cell>
          <cell r="IG15">
            <v>0</v>
          </cell>
          <cell r="IH15">
            <v>0</v>
          </cell>
          <cell r="II15">
            <v>0</v>
          </cell>
          <cell r="IJ15">
            <v>0</v>
          </cell>
          <cell r="IK15">
            <v>0</v>
          </cell>
          <cell r="IL15">
            <v>0</v>
          </cell>
          <cell r="IM15">
            <v>0</v>
          </cell>
          <cell r="IN15">
            <v>0</v>
          </cell>
          <cell r="IO15">
            <v>0</v>
          </cell>
          <cell r="IP15">
            <v>0</v>
          </cell>
          <cell r="IQ15">
            <v>0</v>
          </cell>
        </row>
        <row r="16">
          <cell r="B16">
            <v>0</v>
          </cell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0</v>
          </cell>
          <cell r="AJ16">
            <v>0</v>
          </cell>
          <cell r="AK16">
            <v>0</v>
          </cell>
          <cell r="AL16">
            <v>0</v>
          </cell>
          <cell r="AM16">
            <v>0</v>
          </cell>
          <cell r="AN16">
            <v>0</v>
          </cell>
          <cell r="AO16">
            <v>0</v>
          </cell>
          <cell r="AP16">
            <v>0</v>
          </cell>
          <cell r="AQ16">
            <v>0</v>
          </cell>
          <cell r="AR16">
            <v>0</v>
          </cell>
          <cell r="AS16">
            <v>0</v>
          </cell>
          <cell r="AT16">
            <v>0</v>
          </cell>
          <cell r="AU16">
            <v>0</v>
          </cell>
          <cell r="AV16">
            <v>0</v>
          </cell>
          <cell r="AW16">
            <v>0</v>
          </cell>
          <cell r="AX16">
            <v>0</v>
          </cell>
          <cell r="AY16">
            <v>0</v>
          </cell>
          <cell r="AZ16">
            <v>0</v>
          </cell>
          <cell r="BA16">
            <v>0</v>
          </cell>
          <cell r="BB16">
            <v>0</v>
          </cell>
          <cell r="BC16">
            <v>0</v>
          </cell>
          <cell r="BD16">
            <v>0</v>
          </cell>
          <cell r="BE16">
            <v>0</v>
          </cell>
          <cell r="BF16">
            <v>0</v>
          </cell>
          <cell r="BG16">
            <v>0</v>
          </cell>
          <cell r="BH16">
            <v>0</v>
          </cell>
          <cell r="BI16">
            <v>0</v>
          </cell>
          <cell r="BJ16">
            <v>0</v>
          </cell>
          <cell r="BK16">
            <v>0</v>
          </cell>
          <cell r="BL16">
            <v>0</v>
          </cell>
          <cell r="BM16">
            <v>0</v>
          </cell>
          <cell r="BN16">
            <v>0</v>
          </cell>
          <cell r="BO16">
            <v>0</v>
          </cell>
          <cell r="BP16">
            <v>0</v>
          </cell>
          <cell r="BQ16">
            <v>0</v>
          </cell>
          <cell r="BR16">
            <v>0</v>
          </cell>
          <cell r="BS16">
            <v>0</v>
          </cell>
          <cell r="BT16">
            <v>0</v>
          </cell>
          <cell r="BU16">
            <v>0</v>
          </cell>
          <cell r="BV16">
            <v>0</v>
          </cell>
          <cell r="BW16">
            <v>0</v>
          </cell>
          <cell r="BX16">
            <v>0</v>
          </cell>
          <cell r="BY16">
            <v>0</v>
          </cell>
          <cell r="BZ16">
            <v>0</v>
          </cell>
          <cell r="CA16">
            <v>0</v>
          </cell>
          <cell r="CB16">
            <v>0</v>
          </cell>
          <cell r="CC16">
            <v>0</v>
          </cell>
          <cell r="CD16">
            <v>0</v>
          </cell>
          <cell r="CE16">
            <v>0</v>
          </cell>
          <cell r="CF16">
            <v>0</v>
          </cell>
          <cell r="CG16">
            <v>0</v>
          </cell>
          <cell r="CH16">
            <v>0</v>
          </cell>
          <cell r="CI16">
            <v>0</v>
          </cell>
          <cell r="CJ16">
            <v>0</v>
          </cell>
          <cell r="CK16">
            <v>0</v>
          </cell>
          <cell r="CL16">
            <v>0</v>
          </cell>
          <cell r="CM16">
            <v>0</v>
          </cell>
          <cell r="CN16">
            <v>0</v>
          </cell>
          <cell r="CO16">
            <v>0</v>
          </cell>
          <cell r="CP16">
            <v>0</v>
          </cell>
          <cell r="CQ16">
            <v>0</v>
          </cell>
          <cell r="CR16">
            <v>0</v>
          </cell>
          <cell r="CS16">
            <v>0</v>
          </cell>
          <cell r="CT16">
            <v>0</v>
          </cell>
          <cell r="CU16">
            <v>0</v>
          </cell>
          <cell r="CV16">
            <v>0</v>
          </cell>
          <cell r="CW16">
            <v>0</v>
          </cell>
          <cell r="CX16">
            <v>0</v>
          </cell>
          <cell r="CY16">
            <v>0</v>
          </cell>
          <cell r="CZ16">
            <v>0</v>
          </cell>
          <cell r="DA16">
            <v>0</v>
          </cell>
          <cell r="DB16">
            <v>0</v>
          </cell>
          <cell r="DC16">
            <v>0</v>
          </cell>
          <cell r="DD16">
            <v>0</v>
          </cell>
          <cell r="DE16">
            <v>0</v>
          </cell>
          <cell r="DF16">
            <v>0</v>
          </cell>
          <cell r="DG16">
            <v>0</v>
          </cell>
          <cell r="DH16">
            <v>0</v>
          </cell>
          <cell r="DI16">
            <v>0</v>
          </cell>
          <cell r="DJ16">
            <v>0</v>
          </cell>
          <cell r="DK16">
            <v>0</v>
          </cell>
          <cell r="DL16">
            <v>0</v>
          </cell>
          <cell r="DM16">
            <v>0</v>
          </cell>
          <cell r="DN16">
            <v>0</v>
          </cell>
          <cell r="DO16">
            <v>0</v>
          </cell>
          <cell r="DP16">
            <v>0</v>
          </cell>
          <cell r="DQ16">
            <v>0</v>
          </cell>
          <cell r="DR16">
            <v>0</v>
          </cell>
          <cell r="DS16">
            <v>0</v>
          </cell>
          <cell r="DT16">
            <v>0</v>
          </cell>
          <cell r="DU16">
            <v>0</v>
          </cell>
          <cell r="DV16">
            <v>0</v>
          </cell>
          <cell r="DW16">
            <v>0</v>
          </cell>
          <cell r="DX16">
            <v>0</v>
          </cell>
          <cell r="DY16">
            <v>0</v>
          </cell>
          <cell r="DZ16">
            <v>0</v>
          </cell>
          <cell r="EA16">
            <v>0</v>
          </cell>
          <cell r="EB16">
            <v>0</v>
          </cell>
          <cell r="EC16">
            <v>0</v>
          </cell>
          <cell r="ED16">
            <v>0</v>
          </cell>
          <cell r="EE16">
            <v>0</v>
          </cell>
          <cell r="EF16">
            <v>0</v>
          </cell>
          <cell r="EG16">
            <v>0</v>
          </cell>
          <cell r="EH16">
            <v>0</v>
          </cell>
          <cell r="EI16">
            <v>0</v>
          </cell>
          <cell r="EJ16">
            <v>0</v>
          </cell>
          <cell r="EK16">
            <v>0</v>
          </cell>
          <cell r="EL16">
            <v>0</v>
          </cell>
          <cell r="EM16">
            <v>0</v>
          </cell>
          <cell r="EN16">
            <v>0</v>
          </cell>
          <cell r="EO16">
            <v>0</v>
          </cell>
          <cell r="EP16">
            <v>0</v>
          </cell>
          <cell r="EQ16">
            <v>0</v>
          </cell>
          <cell r="ER16">
            <v>0</v>
          </cell>
          <cell r="ES16">
            <v>0</v>
          </cell>
          <cell r="ET16">
            <v>0</v>
          </cell>
          <cell r="EU16">
            <v>0</v>
          </cell>
          <cell r="EV16">
            <v>0</v>
          </cell>
          <cell r="EW16">
            <v>0</v>
          </cell>
          <cell r="EX16">
            <v>0</v>
          </cell>
          <cell r="EY16">
            <v>0</v>
          </cell>
          <cell r="EZ16">
            <v>0</v>
          </cell>
          <cell r="FA16">
            <v>0</v>
          </cell>
          <cell r="FB16">
            <v>0</v>
          </cell>
          <cell r="FC16">
            <v>0</v>
          </cell>
          <cell r="FD16">
            <v>0</v>
          </cell>
          <cell r="FE16">
            <v>0</v>
          </cell>
          <cell r="FF16">
            <v>0</v>
          </cell>
          <cell r="FG16">
            <v>0</v>
          </cell>
          <cell r="FH16">
            <v>0</v>
          </cell>
          <cell r="FI16">
            <v>0</v>
          </cell>
          <cell r="FJ16">
            <v>0</v>
          </cell>
          <cell r="FK16">
            <v>0</v>
          </cell>
          <cell r="FL16">
            <v>0</v>
          </cell>
          <cell r="FM16">
            <v>0</v>
          </cell>
          <cell r="FN16">
            <v>0</v>
          </cell>
          <cell r="FO16">
            <v>0</v>
          </cell>
          <cell r="FP16">
            <v>0</v>
          </cell>
          <cell r="FQ16">
            <v>0</v>
          </cell>
          <cell r="FR16">
            <v>0</v>
          </cell>
          <cell r="FS16">
            <v>0</v>
          </cell>
          <cell r="FT16">
            <v>0</v>
          </cell>
          <cell r="FU16">
            <v>0</v>
          </cell>
          <cell r="FV16">
            <v>0</v>
          </cell>
          <cell r="FW16">
            <v>0</v>
          </cell>
          <cell r="FX16">
            <v>0</v>
          </cell>
          <cell r="FY16">
            <v>0</v>
          </cell>
          <cell r="FZ16">
            <v>0</v>
          </cell>
          <cell r="GA16">
            <v>0</v>
          </cell>
          <cell r="GB16">
            <v>0</v>
          </cell>
          <cell r="GC16">
            <v>0</v>
          </cell>
          <cell r="GD16">
            <v>0</v>
          </cell>
          <cell r="GE16">
            <v>0</v>
          </cell>
          <cell r="GF16">
            <v>0</v>
          </cell>
          <cell r="GG16">
            <v>0</v>
          </cell>
          <cell r="GH16">
            <v>0</v>
          </cell>
          <cell r="GI16">
            <v>0</v>
          </cell>
          <cell r="GJ16">
            <v>0</v>
          </cell>
          <cell r="GK16">
            <v>0</v>
          </cell>
          <cell r="GL16">
            <v>0</v>
          </cell>
          <cell r="GM16">
            <v>0</v>
          </cell>
          <cell r="GN16">
            <v>0</v>
          </cell>
          <cell r="GO16">
            <v>0</v>
          </cell>
          <cell r="GP16">
            <v>0</v>
          </cell>
          <cell r="GQ16">
            <v>0</v>
          </cell>
          <cell r="GR16">
            <v>0</v>
          </cell>
          <cell r="GS16">
            <v>0</v>
          </cell>
          <cell r="GT16">
            <v>0</v>
          </cell>
          <cell r="GU16">
            <v>0</v>
          </cell>
          <cell r="GV16">
            <v>0</v>
          </cell>
          <cell r="GW16">
            <v>0</v>
          </cell>
          <cell r="GX16">
            <v>0</v>
          </cell>
          <cell r="GY16">
            <v>0</v>
          </cell>
          <cell r="GZ16">
            <v>0</v>
          </cell>
          <cell r="HA16">
            <v>0</v>
          </cell>
          <cell r="HB16">
            <v>0</v>
          </cell>
          <cell r="HC16">
            <v>0</v>
          </cell>
          <cell r="HD16">
            <v>0</v>
          </cell>
          <cell r="HE16">
            <v>0</v>
          </cell>
          <cell r="HF16">
            <v>0</v>
          </cell>
          <cell r="HG16">
            <v>0</v>
          </cell>
          <cell r="HH16">
            <v>0</v>
          </cell>
          <cell r="HI16">
            <v>0</v>
          </cell>
          <cell r="HJ16">
            <v>0</v>
          </cell>
          <cell r="HK16">
            <v>0</v>
          </cell>
          <cell r="HL16">
            <v>0</v>
          </cell>
          <cell r="HM16">
            <v>0</v>
          </cell>
          <cell r="HN16">
            <v>0</v>
          </cell>
          <cell r="HO16">
            <v>0</v>
          </cell>
          <cell r="HP16">
            <v>0</v>
          </cell>
          <cell r="HQ16">
            <v>0</v>
          </cell>
          <cell r="HR16">
            <v>0</v>
          </cell>
          <cell r="HS16">
            <v>0</v>
          </cell>
          <cell r="HT16">
            <v>0</v>
          </cell>
          <cell r="HU16">
            <v>0</v>
          </cell>
          <cell r="HV16">
            <v>0</v>
          </cell>
          <cell r="HW16">
            <v>0</v>
          </cell>
          <cell r="HX16">
            <v>0</v>
          </cell>
          <cell r="HY16">
            <v>0</v>
          </cell>
          <cell r="HZ16">
            <v>0</v>
          </cell>
          <cell r="IA16">
            <v>0</v>
          </cell>
          <cell r="IB16">
            <v>0</v>
          </cell>
          <cell r="IC16">
            <v>0</v>
          </cell>
          <cell r="ID16">
            <v>0</v>
          </cell>
          <cell r="IE16">
            <v>0</v>
          </cell>
          <cell r="IF16">
            <v>0</v>
          </cell>
          <cell r="IG16">
            <v>0</v>
          </cell>
          <cell r="IH16">
            <v>0</v>
          </cell>
          <cell r="II16">
            <v>0</v>
          </cell>
          <cell r="IJ16">
            <v>0</v>
          </cell>
          <cell r="IK16">
            <v>0</v>
          </cell>
          <cell r="IL16">
            <v>0</v>
          </cell>
          <cell r="IM16">
            <v>0</v>
          </cell>
          <cell r="IN16">
            <v>0</v>
          </cell>
          <cell r="IO16">
            <v>0</v>
          </cell>
          <cell r="IP16">
            <v>0</v>
          </cell>
          <cell r="IQ16">
            <v>0</v>
          </cell>
        </row>
        <row r="17">
          <cell r="B17">
            <v>0</v>
          </cell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0</v>
          </cell>
          <cell r="AJ17">
            <v>0</v>
          </cell>
          <cell r="AK17">
            <v>0</v>
          </cell>
          <cell r="AL17">
            <v>0</v>
          </cell>
          <cell r="AM17">
            <v>0</v>
          </cell>
          <cell r="AN17">
            <v>0</v>
          </cell>
          <cell r="AO17">
            <v>0</v>
          </cell>
          <cell r="AP17">
            <v>0</v>
          </cell>
          <cell r="AQ17">
            <v>0</v>
          </cell>
          <cell r="AR17">
            <v>0</v>
          </cell>
          <cell r="AS17">
            <v>0</v>
          </cell>
          <cell r="AT17">
            <v>0</v>
          </cell>
          <cell r="AU17">
            <v>0</v>
          </cell>
          <cell r="AV17">
            <v>0</v>
          </cell>
          <cell r="AW17">
            <v>0</v>
          </cell>
          <cell r="AX17">
            <v>0</v>
          </cell>
          <cell r="AY17">
            <v>0</v>
          </cell>
          <cell r="AZ17">
            <v>0</v>
          </cell>
          <cell r="BA17">
            <v>0</v>
          </cell>
          <cell r="BB17">
            <v>0</v>
          </cell>
          <cell r="BC17">
            <v>0</v>
          </cell>
          <cell r="BD17">
            <v>0</v>
          </cell>
          <cell r="BE17">
            <v>0</v>
          </cell>
          <cell r="BF17">
            <v>0</v>
          </cell>
          <cell r="BG17">
            <v>0</v>
          </cell>
          <cell r="BH17">
            <v>0</v>
          </cell>
          <cell r="BI17">
            <v>0</v>
          </cell>
          <cell r="BJ17">
            <v>0</v>
          </cell>
          <cell r="BK17">
            <v>0</v>
          </cell>
          <cell r="BL17">
            <v>0</v>
          </cell>
          <cell r="BM17">
            <v>0</v>
          </cell>
          <cell r="BN17">
            <v>0</v>
          </cell>
          <cell r="BO17">
            <v>0</v>
          </cell>
          <cell r="BP17">
            <v>0</v>
          </cell>
          <cell r="BQ17">
            <v>0</v>
          </cell>
          <cell r="BR17">
            <v>0</v>
          </cell>
          <cell r="BS17">
            <v>0</v>
          </cell>
          <cell r="BT17">
            <v>0</v>
          </cell>
          <cell r="BU17">
            <v>0</v>
          </cell>
          <cell r="BV17">
            <v>0</v>
          </cell>
          <cell r="BW17">
            <v>0</v>
          </cell>
          <cell r="BX17">
            <v>0</v>
          </cell>
          <cell r="BY17">
            <v>0</v>
          </cell>
          <cell r="BZ17">
            <v>0</v>
          </cell>
          <cell r="CA17">
            <v>0</v>
          </cell>
          <cell r="CB17">
            <v>0</v>
          </cell>
          <cell r="CC17">
            <v>0</v>
          </cell>
          <cell r="CD17">
            <v>0</v>
          </cell>
          <cell r="CE17">
            <v>0</v>
          </cell>
          <cell r="CF17">
            <v>0</v>
          </cell>
          <cell r="CG17">
            <v>0</v>
          </cell>
          <cell r="CH17">
            <v>0</v>
          </cell>
          <cell r="CI17">
            <v>0</v>
          </cell>
          <cell r="CJ17">
            <v>0</v>
          </cell>
          <cell r="CK17">
            <v>0</v>
          </cell>
          <cell r="CL17">
            <v>0</v>
          </cell>
          <cell r="CM17">
            <v>0</v>
          </cell>
          <cell r="CN17">
            <v>0</v>
          </cell>
          <cell r="CO17">
            <v>0</v>
          </cell>
          <cell r="CP17">
            <v>0</v>
          </cell>
          <cell r="CQ17">
            <v>0</v>
          </cell>
          <cell r="CR17">
            <v>0</v>
          </cell>
          <cell r="CS17">
            <v>0</v>
          </cell>
          <cell r="CT17">
            <v>0</v>
          </cell>
          <cell r="CU17">
            <v>0</v>
          </cell>
          <cell r="CV17">
            <v>0</v>
          </cell>
          <cell r="CW17">
            <v>0</v>
          </cell>
          <cell r="CX17">
            <v>0</v>
          </cell>
          <cell r="CY17">
            <v>0</v>
          </cell>
          <cell r="CZ17">
            <v>0</v>
          </cell>
          <cell r="DA17">
            <v>0</v>
          </cell>
          <cell r="DB17">
            <v>0</v>
          </cell>
          <cell r="DC17">
            <v>0</v>
          </cell>
          <cell r="DD17">
            <v>0</v>
          </cell>
          <cell r="DE17">
            <v>0</v>
          </cell>
          <cell r="DF17">
            <v>0</v>
          </cell>
          <cell r="DG17">
            <v>0</v>
          </cell>
          <cell r="DH17">
            <v>0</v>
          </cell>
          <cell r="DI17">
            <v>0</v>
          </cell>
          <cell r="DJ17">
            <v>0</v>
          </cell>
          <cell r="DK17">
            <v>0</v>
          </cell>
          <cell r="DL17">
            <v>0</v>
          </cell>
          <cell r="DM17">
            <v>0</v>
          </cell>
          <cell r="DN17">
            <v>0</v>
          </cell>
          <cell r="DO17">
            <v>0</v>
          </cell>
          <cell r="DP17">
            <v>0</v>
          </cell>
          <cell r="DQ17">
            <v>0</v>
          </cell>
          <cell r="DR17">
            <v>0</v>
          </cell>
          <cell r="DS17">
            <v>0</v>
          </cell>
          <cell r="DT17">
            <v>0</v>
          </cell>
          <cell r="DU17">
            <v>0</v>
          </cell>
          <cell r="DV17">
            <v>0</v>
          </cell>
          <cell r="DW17">
            <v>0</v>
          </cell>
          <cell r="DX17">
            <v>0</v>
          </cell>
          <cell r="DY17">
            <v>0</v>
          </cell>
          <cell r="DZ17">
            <v>0</v>
          </cell>
          <cell r="EA17">
            <v>0</v>
          </cell>
          <cell r="EB17">
            <v>0</v>
          </cell>
          <cell r="EC17">
            <v>0</v>
          </cell>
          <cell r="ED17">
            <v>0</v>
          </cell>
          <cell r="EE17">
            <v>0</v>
          </cell>
          <cell r="EF17">
            <v>0</v>
          </cell>
          <cell r="EG17">
            <v>0</v>
          </cell>
          <cell r="EH17">
            <v>0</v>
          </cell>
          <cell r="EI17">
            <v>0</v>
          </cell>
          <cell r="EJ17">
            <v>0</v>
          </cell>
          <cell r="EK17">
            <v>0</v>
          </cell>
          <cell r="EL17">
            <v>0</v>
          </cell>
          <cell r="EM17">
            <v>0</v>
          </cell>
          <cell r="EN17">
            <v>0</v>
          </cell>
          <cell r="EO17">
            <v>0</v>
          </cell>
          <cell r="EP17">
            <v>0</v>
          </cell>
          <cell r="EQ17">
            <v>0</v>
          </cell>
          <cell r="ER17">
            <v>0</v>
          </cell>
          <cell r="ES17">
            <v>0</v>
          </cell>
          <cell r="ET17">
            <v>0</v>
          </cell>
          <cell r="EU17">
            <v>0</v>
          </cell>
          <cell r="EV17">
            <v>0</v>
          </cell>
          <cell r="EW17">
            <v>0</v>
          </cell>
          <cell r="EX17">
            <v>0</v>
          </cell>
          <cell r="EY17">
            <v>0</v>
          </cell>
          <cell r="EZ17">
            <v>0</v>
          </cell>
          <cell r="FA17">
            <v>0</v>
          </cell>
          <cell r="FB17">
            <v>0</v>
          </cell>
          <cell r="FC17">
            <v>0</v>
          </cell>
          <cell r="FD17">
            <v>0</v>
          </cell>
          <cell r="FE17">
            <v>0</v>
          </cell>
          <cell r="FF17">
            <v>0</v>
          </cell>
          <cell r="FG17">
            <v>0</v>
          </cell>
          <cell r="FH17">
            <v>0</v>
          </cell>
          <cell r="FI17">
            <v>0</v>
          </cell>
          <cell r="FJ17">
            <v>0</v>
          </cell>
          <cell r="FK17">
            <v>0</v>
          </cell>
          <cell r="FL17">
            <v>0</v>
          </cell>
          <cell r="FM17">
            <v>0</v>
          </cell>
          <cell r="FN17">
            <v>0</v>
          </cell>
          <cell r="FO17">
            <v>0</v>
          </cell>
          <cell r="FP17">
            <v>0</v>
          </cell>
          <cell r="FQ17">
            <v>0</v>
          </cell>
          <cell r="FR17">
            <v>0</v>
          </cell>
          <cell r="FS17">
            <v>0</v>
          </cell>
          <cell r="FT17">
            <v>0</v>
          </cell>
          <cell r="FU17">
            <v>0</v>
          </cell>
          <cell r="FV17">
            <v>0</v>
          </cell>
          <cell r="FW17">
            <v>0</v>
          </cell>
          <cell r="FX17">
            <v>0</v>
          </cell>
          <cell r="FY17">
            <v>0</v>
          </cell>
          <cell r="FZ17">
            <v>0</v>
          </cell>
          <cell r="GA17">
            <v>0</v>
          </cell>
          <cell r="GB17">
            <v>0</v>
          </cell>
          <cell r="GC17">
            <v>0</v>
          </cell>
          <cell r="GD17">
            <v>0</v>
          </cell>
          <cell r="GE17">
            <v>0</v>
          </cell>
          <cell r="GF17">
            <v>0</v>
          </cell>
          <cell r="GG17">
            <v>0</v>
          </cell>
          <cell r="GH17">
            <v>0</v>
          </cell>
          <cell r="GI17">
            <v>0</v>
          </cell>
          <cell r="GJ17">
            <v>0</v>
          </cell>
          <cell r="GK17">
            <v>0</v>
          </cell>
          <cell r="GL17">
            <v>0</v>
          </cell>
          <cell r="GM17">
            <v>0</v>
          </cell>
          <cell r="GN17">
            <v>0</v>
          </cell>
          <cell r="GO17">
            <v>0</v>
          </cell>
          <cell r="GP17">
            <v>0</v>
          </cell>
          <cell r="GQ17">
            <v>0</v>
          </cell>
          <cell r="GR17">
            <v>0</v>
          </cell>
          <cell r="GS17">
            <v>0</v>
          </cell>
          <cell r="GT17">
            <v>0</v>
          </cell>
          <cell r="GU17">
            <v>0</v>
          </cell>
          <cell r="GV17">
            <v>0</v>
          </cell>
          <cell r="GW17">
            <v>0</v>
          </cell>
          <cell r="GX17">
            <v>0</v>
          </cell>
          <cell r="GY17">
            <v>0</v>
          </cell>
          <cell r="GZ17">
            <v>0</v>
          </cell>
          <cell r="HA17">
            <v>0</v>
          </cell>
          <cell r="HB17">
            <v>0</v>
          </cell>
          <cell r="HC17">
            <v>0</v>
          </cell>
          <cell r="HD17">
            <v>0</v>
          </cell>
          <cell r="HE17">
            <v>0</v>
          </cell>
          <cell r="HF17">
            <v>0</v>
          </cell>
          <cell r="HG17">
            <v>0</v>
          </cell>
          <cell r="HH17">
            <v>0</v>
          </cell>
          <cell r="HI17">
            <v>0</v>
          </cell>
          <cell r="HJ17">
            <v>0</v>
          </cell>
          <cell r="HK17">
            <v>0</v>
          </cell>
          <cell r="HL17">
            <v>0</v>
          </cell>
          <cell r="HM17">
            <v>0</v>
          </cell>
          <cell r="HN17">
            <v>0</v>
          </cell>
          <cell r="HO17">
            <v>0</v>
          </cell>
          <cell r="HP17">
            <v>0</v>
          </cell>
          <cell r="HQ17">
            <v>0</v>
          </cell>
          <cell r="HR17">
            <v>0</v>
          </cell>
          <cell r="HS17">
            <v>0</v>
          </cell>
          <cell r="HT17">
            <v>0</v>
          </cell>
          <cell r="HU17">
            <v>0</v>
          </cell>
          <cell r="HV17">
            <v>0</v>
          </cell>
          <cell r="HW17">
            <v>0</v>
          </cell>
          <cell r="HX17">
            <v>0</v>
          </cell>
          <cell r="HY17">
            <v>0</v>
          </cell>
          <cell r="HZ17">
            <v>0</v>
          </cell>
          <cell r="IA17">
            <v>0</v>
          </cell>
          <cell r="IB17">
            <v>0</v>
          </cell>
          <cell r="IC17">
            <v>0</v>
          </cell>
          <cell r="ID17">
            <v>0</v>
          </cell>
          <cell r="IE17">
            <v>0</v>
          </cell>
          <cell r="IF17">
            <v>0</v>
          </cell>
          <cell r="IG17">
            <v>0</v>
          </cell>
          <cell r="IH17">
            <v>0</v>
          </cell>
          <cell r="II17">
            <v>0</v>
          </cell>
          <cell r="IJ17">
            <v>0</v>
          </cell>
          <cell r="IK17">
            <v>0</v>
          </cell>
          <cell r="IL17">
            <v>0</v>
          </cell>
          <cell r="IM17">
            <v>0</v>
          </cell>
          <cell r="IN17">
            <v>0</v>
          </cell>
          <cell r="IO17">
            <v>0</v>
          </cell>
          <cell r="IP17">
            <v>0</v>
          </cell>
          <cell r="IQ17">
            <v>0</v>
          </cell>
        </row>
        <row r="18">
          <cell r="B18">
            <v>0</v>
          </cell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0</v>
          </cell>
          <cell r="AJ18">
            <v>0</v>
          </cell>
          <cell r="AK18">
            <v>0</v>
          </cell>
          <cell r="AL18">
            <v>0</v>
          </cell>
          <cell r="AM18">
            <v>0</v>
          </cell>
          <cell r="AN18">
            <v>0</v>
          </cell>
          <cell r="AO18">
            <v>0</v>
          </cell>
          <cell r="AP18">
            <v>0</v>
          </cell>
          <cell r="AQ18">
            <v>0</v>
          </cell>
          <cell r="AR18">
            <v>0</v>
          </cell>
          <cell r="AS18">
            <v>0</v>
          </cell>
          <cell r="AT18">
            <v>0</v>
          </cell>
          <cell r="AU18">
            <v>0</v>
          </cell>
          <cell r="AV18">
            <v>0</v>
          </cell>
          <cell r="AW18">
            <v>0</v>
          </cell>
          <cell r="AX18">
            <v>0</v>
          </cell>
          <cell r="AY18">
            <v>0</v>
          </cell>
          <cell r="AZ18">
            <v>0</v>
          </cell>
          <cell r="BA18">
            <v>0</v>
          </cell>
          <cell r="BB18">
            <v>0</v>
          </cell>
          <cell r="BC18">
            <v>0</v>
          </cell>
          <cell r="BD18">
            <v>0</v>
          </cell>
          <cell r="BE18">
            <v>0</v>
          </cell>
          <cell r="BF18">
            <v>0</v>
          </cell>
          <cell r="BG18">
            <v>0</v>
          </cell>
          <cell r="BH18">
            <v>0</v>
          </cell>
          <cell r="BI18">
            <v>0</v>
          </cell>
          <cell r="BJ18">
            <v>0</v>
          </cell>
          <cell r="BK18">
            <v>0</v>
          </cell>
          <cell r="BL18">
            <v>0</v>
          </cell>
          <cell r="BM18">
            <v>0</v>
          </cell>
          <cell r="BN18">
            <v>0</v>
          </cell>
          <cell r="BO18">
            <v>0</v>
          </cell>
          <cell r="BP18">
            <v>0</v>
          </cell>
          <cell r="BQ18">
            <v>0</v>
          </cell>
          <cell r="BR18">
            <v>0</v>
          </cell>
          <cell r="BS18">
            <v>0</v>
          </cell>
          <cell r="BT18">
            <v>0</v>
          </cell>
          <cell r="BU18">
            <v>0</v>
          </cell>
          <cell r="BV18">
            <v>0</v>
          </cell>
          <cell r="BW18">
            <v>0</v>
          </cell>
          <cell r="BX18">
            <v>0</v>
          </cell>
          <cell r="BY18">
            <v>0</v>
          </cell>
          <cell r="BZ18">
            <v>0</v>
          </cell>
          <cell r="CA18">
            <v>0</v>
          </cell>
          <cell r="CB18">
            <v>0</v>
          </cell>
          <cell r="CC18">
            <v>0</v>
          </cell>
          <cell r="CD18">
            <v>0</v>
          </cell>
          <cell r="CE18">
            <v>0</v>
          </cell>
          <cell r="CF18">
            <v>0</v>
          </cell>
          <cell r="CG18">
            <v>0</v>
          </cell>
          <cell r="CH18">
            <v>0</v>
          </cell>
          <cell r="CI18">
            <v>0</v>
          </cell>
          <cell r="CJ18">
            <v>0</v>
          </cell>
          <cell r="CK18">
            <v>0</v>
          </cell>
          <cell r="CL18">
            <v>0</v>
          </cell>
          <cell r="CM18">
            <v>0</v>
          </cell>
          <cell r="CN18">
            <v>0</v>
          </cell>
          <cell r="CO18">
            <v>0</v>
          </cell>
          <cell r="CP18">
            <v>0</v>
          </cell>
          <cell r="CQ18">
            <v>0</v>
          </cell>
          <cell r="CR18">
            <v>0</v>
          </cell>
          <cell r="CS18">
            <v>0</v>
          </cell>
          <cell r="CT18">
            <v>0</v>
          </cell>
          <cell r="CU18">
            <v>0</v>
          </cell>
          <cell r="CV18">
            <v>0</v>
          </cell>
          <cell r="CW18">
            <v>0</v>
          </cell>
          <cell r="CX18">
            <v>0</v>
          </cell>
          <cell r="CY18">
            <v>0</v>
          </cell>
          <cell r="CZ18">
            <v>0</v>
          </cell>
          <cell r="DA18">
            <v>0</v>
          </cell>
          <cell r="DB18">
            <v>0</v>
          </cell>
          <cell r="DC18">
            <v>0</v>
          </cell>
          <cell r="DD18">
            <v>0</v>
          </cell>
          <cell r="DE18">
            <v>0</v>
          </cell>
          <cell r="DF18">
            <v>0</v>
          </cell>
          <cell r="DG18">
            <v>0</v>
          </cell>
          <cell r="DH18">
            <v>0</v>
          </cell>
          <cell r="DI18">
            <v>0</v>
          </cell>
          <cell r="DJ18">
            <v>0</v>
          </cell>
          <cell r="DK18">
            <v>0</v>
          </cell>
          <cell r="DL18">
            <v>0</v>
          </cell>
          <cell r="DM18">
            <v>0</v>
          </cell>
          <cell r="DN18">
            <v>0</v>
          </cell>
          <cell r="DO18">
            <v>0</v>
          </cell>
          <cell r="DP18">
            <v>0</v>
          </cell>
          <cell r="DQ18">
            <v>0</v>
          </cell>
          <cell r="DR18">
            <v>0</v>
          </cell>
          <cell r="DS18">
            <v>0</v>
          </cell>
          <cell r="DT18">
            <v>0</v>
          </cell>
          <cell r="DU18">
            <v>0</v>
          </cell>
          <cell r="DV18">
            <v>0</v>
          </cell>
          <cell r="DW18">
            <v>0</v>
          </cell>
          <cell r="DX18">
            <v>0</v>
          </cell>
          <cell r="DY18">
            <v>0</v>
          </cell>
          <cell r="DZ18">
            <v>0</v>
          </cell>
          <cell r="EA18">
            <v>0</v>
          </cell>
          <cell r="EB18">
            <v>0</v>
          </cell>
          <cell r="EC18">
            <v>0</v>
          </cell>
          <cell r="ED18">
            <v>0</v>
          </cell>
          <cell r="EE18">
            <v>0</v>
          </cell>
          <cell r="EF18">
            <v>0</v>
          </cell>
          <cell r="EG18">
            <v>0</v>
          </cell>
          <cell r="EH18">
            <v>0</v>
          </cell>
          <cell r="EI18">
            <v>0</v>
          </cell>
          <cell r="EJ18">
            <v>0</v>
          </cell>
          <cell r="EK18">
            <v>0</v>
          </cell>
          <cell r="EL18">
            <v>0</v>
          </cell>
          <cell r="EM18">
            <v>0</v>
          </cell>
          <cell r="EN18">
            <v>0</v>
          </cell>
          <cell r="EO18">
            <v>0</v>
          </cell>
          <cell r="EP18">
            <v>0</v>
          </cell>
          <cell r="EQ18">
            <v>0</v>
          </cell>
          <cell r="ER18">
            <v>0</v>
          </cell>
          <cell r="ES18">
            <v>0</v>
          </cell>
          <cell r="ET18">
            <v>0</v>
          </cell>
          <cell r="EU18">
            <v>0</v>
          </cell>
          <cell r="EV18">
            <v>0</v>
          </cell>
          <cell r="EW18">
            <v>0</v>
          </cell>
          <cell r="EX18">
            <v>0</v>
          </cell>
          <cell r="EY18">
            <v>0</v>
          </cell>
          <cell r="EZ18">
            <v>0</v>
          </cell>
          <cell r="FA18">
            <v>0</v>
          </cell>
          <cell r="FB18">
            <v>0</v>
          </cell>
          <cell r="FC18">
            <v>0</v>
          </cell>
          <cell r="FD18">
            <v>0</v>
          </cell>
          <cell r="FE18">
            <v>0</v>
          </cell>
          <cell r="FF18">
            <v>0</v>
          </cell>
          <cell r="FG18">
            <v>0</v>
          </cell>
          <cell r="FH18">
            <v>0</v>
          </cell>
          <cell r="FI18">
            <v>0</v>
          </cell>
          <cell r="FJ18">
            <v>0</v>
          </cell>
          <cell r="FK18">
            <v>0</v>
          </cell>
          <cell r="FL18">
            <v>0</v>
          </cell>
          <cell r="FM18">
            <v>0</v>
          </cell>
          <cell r="FN18">
            <v>0</v>
          </cell>
          <cell r="FO18">
            <v>0</v>
          </cell>
          <cell r="FP18">
            <v>0</v>
          </cell>
          <cell r="FQ18">
            <v>0</v>
          </cell>
          <cell r="FR18">
            <v>0</v>
          </cell>
          <cell r="FS18">
            <v>0</v>
          </cell>
          <cell r="FT18">
            <v>0</v>
          </cell>
          <cell r="FU18">
            <v>0</v>
          </cell>
          <cell r="FV18">
            <v>0</v>
          </cell>
          <cell r="FW18">
            <v>0</v>
          </cell>
          <cell r="FX18">
            <v>0</v>
          </cell>
          <cell r="FY18">
            <v>0</v>
          </cell>
          <cell r="FZ18">
            <v>0</v>
          </cell>
          <cell r="GA18">
            <v>0</v>
          </cell>
          <cell r="GB18">
            <v>0</v>
          </cell>
          <cell r="GC18">
            <v>0</v>
          </cell>
          <cell r="GD18">
            <v>0</v>
          </cell>
          <cell r="GE18">
            <v>0</v>
          </cell>
          <cell r="GF18">
            <v>0</v>
          </cell>
          <cell r="GG18">
            <v>0</v>
          </cell>
          <cell r="GH18">
            <v>0</v>
          </cell>
          <cell r="GI18">
            <v>0</v>
          </cell>
          <cell r="GJ18">
            <v>0</v>
          </cell>
          <cell r="GK18">
            <v>0</v>
          </cell>
          <cell r="GL18">
            <v>0</v>
          </cell>
          <cell r="GM18">
            <v>0</v>
          </cell>
          <cell r="GN18">
            <v>0</v>
          </cell>
          <cell r="GO18">
            <v>0</v>
          </cell>
          <cell r="GP18">
            <v>0</v>
          </cell>
          <cell r="GQ18">
            <v>0</v>
          </cell>
          <cell r="GR18">
            <v>0</v>
          </cell>
          <cell r="GS18">
            <v>0</v>
          </cell>
          <cell r="GT18">
            <v>0</v>
          </cell>
          <cell r="GU18">
            <v>0</v>
          </cell>
          <cell r="GV18">
            <v>0</v>
          </cell>
          <cell r="GW18">
            <v>0</v>
          </cell>
          <cell r="GX18">
            <v>0</v>
          </cell>
          <cell r="GY18">
            <v>0</v>
          </cell>
          <cell r="GZ18">
            <v>0</v>
          </cell>
          <cell r="HA18">
            <v>0</v>
          </cell>
          <cell r="HB18">
            <v>0</v>
          </cell>
          <cell r="HC18">
            <v>0</v>
          </cell>
          <cell r="HD18">
            <v>0</v>
          </cell>
          <cell r="HE18">
            <v>0</v>
          </cell>
          <cell r="HF18">
            <v>0</v>
          </cell>
          <cell r="HG18">
            <v>0</v>
          </cell>
          <cell r="HH18">
            <v>0</v>
          </cell>
          <cell r="HI18">
            <v>0</v>
          </cell>
          <cell r="HJ18">
            <v>0</v>
          </cell>
          <cell r="HK18">
            <v>0</v>
          </cell>
          <cell r="HL18">
            <v>0</v>
          </cell>
          <cell r="HM18">
            <v>0</v>
          </cell>
          <cell r="HN18">
            <v>0</v>
          </cell>
          <cell r="HO18">
            <v>0</v>
          </cell>
          <cell r="HP18">
            <v>0</v>
          </cell>
          <cell r="HQ18">
            <v>0</v>
          </cell>
          <cell r="HR18">
            <v>0</v>
          </cell>
          <cell r="HS18">
            <v>0</v>
          </cell>
          <cell r="HT18">
            <v>0</v>
          </cell>
          <cell r="HU18">
            <v>0</v>
          </cell>
          <cell r="HV18">
            <v>0</v>
          </cell>
          <cell r="HW18">
            <v>0</v>
          </cell>
          <cell r="HX18">
            <v>0</v>
          </cell>
          <cell r="HY18">
            <v>0</v>
          </cell>
          <cell r="HZ18">
            <v>0</v>
          </cell>
          <cell r="IA18">
            <v>0</v>
          </cell>
          <cell r="IB18">
            <v>0</v>
          </cell>
          <cell r="IC18">
            <v>0</v>
          </cell>
          <cell r="ID18">
            <v>0</v>
          </cell>
          <cell r="IE18">
            <v>0</v>
          </cell>
          <cell r="IF18">
            <v>0</v>
          </cell>
          <cell r="IG18">
            <v>0</v>
          </cell>
          <cell r="IH18">
            <v>0</v>
          </cell>
          <cell r="II18">
            <v>0</v>
          </cell>
          <cell r="IJ18">
            <v>0</v>
          </cell>
          <cell r="IK18">
            <v>0</v>
          </cell>
          <cell r="IL18">
            <v>0</v>
          </cell>
          <cell r="IM18">
            <v>0</v>
          </cell>
          <cell r="IN18">
            <v>0</v>
          </cell>
          <cell r="IO18">
            <v>0</v>
          </cell>
          <cell r="IP18">
            <v>0</v>
          </cell>
          <cell r="IQ18">
            <v>0</v>
          </cell>
        </row>
        <row r="19">
          <cell r="B19">
            <v>0</v>
          </cell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0</v>
          </cell>
          <cell r="AJ19">
            <v>0</v>
          </cell>
          <cell r="AK19">
            <v>0</v>
          </cell>
          <cell r="AL19">
            <v>0</v>
          </cell>
          <cell r="AM19">
            <v>0</v>
          </cell>
          <cell r="AN19">
            <v>0</v>
          </cell>
          <cell r="AO19">
            <v>0</v>
          </cell>
          <cell r="AP19">
            <v>0</v>
          </cell>
          <cell r="AQ19">
            <v>0</v>
          </cell>
          <cell r="AR19">
            <v>0</v>
          </cell>
          <cell r="AS19">
            <v>0</v>
          </cell>
          <cell r="AT19">
            <v>0</v>
          </cell>
          <cell r="AU19">
            <v>0</v>
          </cell>
          <cell r="AV19">
            <v>0</v>
          </cell>
          <cell r="AW19">
            <v>0</v>
          </cell>
          <cell r="AX19">
            <v>0</v>
          </cell>
          <cell r="AY19">
            <v>0</v>
          </cell>
          <cell r="AZ19">
            <v>0</v>
          </cell>
          <cell r="BA19">
            <v>0</v>
          </cell>
          <cell r="BB19">
            <v>0</v>
          </cell>
          <cell r="BC19">
            <v>0</v>
          </cell>
          <cell r="BD19">
            <v>0</v>
          </cell>
          <cell r="BE19">
            <v>0</v>
          </cell>
          <cell r="BF19">
            <v>0</v>
          </cell>
          <cell r="BG19">
            <v>0</v>
          </cell>
          <cell r="BH19">
            <v>0</v>
          </cell>
          <cell r="BI19">
            <v>0</v>
          </cell>
          <cell r="BJ19">
            <v>0</v>
          </cell>
          <cell r="BK19">
            <v>0</v>
          </cell>
          <cell r="BL19">
            <v>0</v>
          </cell>
          <cell r="BM19">
            <v>0</v>
          </cell>
          <cell r="BN19">
            <v>0</v>
          </cell>
          <cell r="BO19">
            <v>0</v>
          </cell>
          <cell r="BP19">
            <v>0</v>
          </cell>
          <cell r="BQ19">
            <v>0</v>
          </cell>
          <cell r="BR19">
            <v>0</v>
          </cell>
          <cell r="BS19">
            <v>0</v>
          </cell>
          <cell r="BT19">
            <v>0</v>
          </cell>
          <cell r="BU19">
            <v>0</v>
          </cell>
          <cell r="BV19">
            <v>0</v>
          </cell>
          <cell r="BW19">
            <v>0</v>
          </cell>
          <cell r="BX19">
            <v>0</v>
          </cell>
          <cell r="BY19">
            <v>0</v>
          </cell>
          <cell r="BZ19">
            <v>0</v>
          </cell>
          <cell r="CA19">
            <v>0</v>
          </cell>
          <cell r="CB19">
            <v>0</v>
          </cell>
          <cell r="CC19">
            <v>0</v>
          </cell>
          <cell r="CD19">
            <v>0</v>
          </cell>
          <cell r="CE19">
            <v>0</v>
          </cell>
          <cell r="CF19">
            <v>0</v>
          </cell>
          <cell r="CG19">
            <v>0</v>
          </cell>
          <cell r="CH19">
            <v>0</v>
          </cell>
          <cell r="CI19">
            <v>0</v>
          </cell>
          <cell r="CJ19">
            <v>0</v>
          </cell>
          <cell r="CK19">
            <v>0</v>
          </cell>
          <cell r="CL19">
            <v>0</v>
          </cell>
          <cell r="CM19">
            <v>0</v>
          </cell>
          <cell r="CN19">
            <v>0</v>
          </cell>
          <cell r="CO19">
            <v>0</v>
          </cell>
          <cell r="CP19">
            <v>0</v>
          </cell>
          <cell r="CQ19">
            <v>0</v>
          </cell>
          <cell r="CR19">
            <v>0</v>
          </cell>
          <cell r="CS19">
            <v>0</v>
          </cell>
          <cell r="CT19">
            <v>0</v>
          </cell>
          <cell r="CU19">
            <v>0</v>
          </cell>
          <cell r="CV19">
            <v>0</v>
          </cell>
          <cell r="CW19">
            <v>0</v>
          </cell>
          <cell r="CX19">
            <v>0</v>
          </cell>
          <cell r="CY19">
            <v>0</v>
          </cell>
          <cell r="CZ19">
            <v>0</v>
          </cell>
          <cell r="DA19">
            <v>0</v>
          </cell>
          <cell r="DB19">
            <v>0</v>
          </cell>
          <cell r="DC19">
            <v>0</v>
          </cell>
          <cell r="DD19">
            <v>0</v>
          </cell>
          <cell r="DE19">
            <v>0</v>
          </cell>
          <cell r="DF19">
            <v>0</v>
          </cell>
          <cell r="DG19">
            <v>0</v>
          </cell>
          <cell r="DH19">
            <v>0</v>
          </cell>
          <cell r="DI19">
            <v>0</v>
          </cell>
          <cell r="DJ19">
            <v>0</v>
          </cell>
          <cell r="DK19">
            <v>0</v>
          </cell>
          <cell r="DL19">
            <v>0</v>
          </cell>
          <cell r="DM19">
            <v>0</v>
          </cell>
          <cell r="DN19">
            <v>0</v>
          </cell>
          <cell r="DO19">
            <v>0</v>
          </cell>
          <cell r="DP19">
            <v>0</v>
          </cell>
          <cell r="DQ19">
            <v>0</v>
          </cell>
          <cell r="DR19">
            <v>0</v>
          </cell>
          <cell r="DS19">
            <v>0</v>
          </cell>
          <cell r="DT19">
            <v>0</v>
          </cell>
          <cell r="DU19">
            <v>0</v>
          </cell>
          <cell r="DV19">
            <v>0</v>
          </cell>
          <cell r="DW19">
            <v>0</v>
          </cell>
          <cell r="DX19">
            <v>0</v>
          </cell>
          <cell r="DY19">
            <v>0</v>
          </cell>
          <cell r="DZ19">
            <v>0</v>
          </cell>
          <cell r="EA19">
            <v>0</v>
          </cell>
          <cell r="EB19">
            <v>0</v>
          </cell>
          <cell r="EC19">
            <v>0</v>
          </cell>
          <cell r="ED19">
            <v>0</v>
          </cell>
          <cell r="EE19">
            <v>0</v>
          </cell>
          <cell r="EF19">
            <v>0</v>
          </cell>
          <cell r="EG19">
            <v>0</v>
          </cell>
          <cell r="EH19">
            <v>0</v>
          </cell>
          <cell r="EI19">
            <v>0</v>
          </cell>
          <cell r="EJ19">
            <v>0</v>
          </cell>
          <cell r="EK19">
            <v>0</v>
          </cell>
          <cell r="EL19">
            <v>0</v>
          </cell>
          <cell r="EM19">
            <v>0</v>
          </cell>
          <cell r="EN19">
            <v>0</v>
          </cell>
          <cell r="EO19">
            <v>0</v>
          </cell>
          <cell r="EP19">
            <v>0</v>
          </cell>
          <cell r="EQ19">
            <v>0</v>
          </cell>
          <cell r="ER19">
            <v>0</v>
          </cell>
          <cell r="ES19">
            <v>0</v>
          </cell>
          <cell r="ET19">
            <v>0</v>
          </cell>
          <cell r="EU19">
            <v>0</v>
          </cell>
          <cell r="EV19">
            <v>0</v>
          </cell>
          <cell r="EW19">
            <v>0</v>
          </cell>
          <cell r="EX19">
            <v>0</v>
          </cell>
          <cell r="EY19">
            <v>0</v>
          </cell>
          <cell r="EZ19">
            <v>0</v>
          </cell>
          <cell r="FA19">
            <v>0</v>
          </cell>
          <cell r="FB19">
            <v>0</v>
          </cell>
          <cell r="FC19">
            <v>0</v>
          </cell>
          <cell r="FD19">
            <v>0</v>
          </cell>
          <cell r="FE19">
            <v>0</v>
          </cell>
          <cell r="FF19">
            <v>0</v>
          </cell>
          <cell r="FG19">
            <v>0</v>
          </cell>
          <cell r="FH19">
            <v>0</v>
          </cell>
          <cell r="FI19">
            <v>0</v>
          </cell>
          <cell r="FJ19">
            <v>0</v>
          </cell>
          <cell r="FK19">
            <v>0</v>
          </cell>
          <cell r="FL19">
            <v>0</v>
          </cell>
          <cell r="FM19">
            <v>0</v>
          </cell>
          <cell r="FN19">
            <v>0</v>
          </cell>
          <cell r="FO19">
            <v>0</v>
          </cell>
          <cell r="FP19">
            <v>0</v>
          </cell>
          <cell r="FQ19">
            <v>0</v>
          </cell>
          <cell r="FR19">
            <v>0</v>
          </cell>
          <cell r="FS19">
            <v>0</v>
          </cell>
          <cell r="FT19">
            <v>0</v>
          </cell>
          <cell r="FU19">
            <v>0</v>
          </cell>
          <cell r="FV19">
            <v>0</v>
          </cell>
          <cell r="FW19">
            <v>0</v>
          </cell>
          <cell r="FX19">
            <v>0</v>
          </cell>
          <cell r="FY19">
            <v>0</v>
          </cell>
          <cell r="FZ19">
            <v>0</v>
          </cell>
          <cell r="GA19">
            <v>0</v>
          </cell>
          <cell r="GB19">
            <v>0</v>
          </cell>
          <cell r="GC19">
            <v>0</v>
          </cell>
          <cell r="GD19">
            <v>0</v>
          </cell>
          <cell r="GE19">
            <v>0</v>
          </cell>
          <cell r="GF19">
            <v>0</v>
          </cell>
          <cell r="GG19">
            <v>0</v>
          </cell>
          <cell r="GH19">
            <v>0</v>
          </cell>
          <cell r="GI19">
            <v>0</v>
          </cell>
          <cell r="GJ19">
            <v>0</v>
          </cell>
          <cell r="GK19">
            <v>0</v>
          </cell>
          <cell r="GL19">
            <v>0</v>
          </cell>
          <cell r="GM19">
            <v>0</v>
          </cell>
          <cell r="GN19">
            <v>0</v>
          </cell>
          <cell r="GO19">
            <v>0</v>
          </cell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GZ19">
            <v>0</v>
          </cell>
          <cell r="HA19">
            <v>0</v>
          </cell>
          <cell r="HB19">
            <v>0</v>
          </cell>
          <cell r="HC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  <cell r="HL19">
            <v>0</v>
          </cell>
          <cell r="HM19">
            <v>0</v>
          </cell>
          <cell r="HN19">
            <v>0</v>
          </cell>
          <cell r="HO19">
            <v>0</v>
          </cell>
          <cell r="HP19">
            <v>0</v>
          </cell>
          <cell r="HQ19">
            <v>0</v>
          </cell>
          <cell r="HR19">
            <v>0</v>
          </cell>
          <cell r="HS19">
            <v>0</v>
          </cell>
          <cell r="HT19">
            <v>0</v>
          </cell>
          <cell r="HU19">
            <v>0</v>
          </cell>
          <cell r="HV19">
            <v>0</v>
          </cell>
          <cell r="HW19">
            <v>0</v>
          </cell>
          <cell r="HX19">
            <v>0</v>
          </cell>
          <cell r="HY19">
            <v>0</v>
          </cell>
          <cell r="HZ19">
            <v>0</v>
          </cell>
          <cell r="IA19">
            <v>0</v>
          </cell>
          <cell r="IB19">
            <v>0</v>
          </cell>
          <cell r="IC19">
            <v>0</v>
          </cell>
          <cell r="ID19">
            <v>0</v>
          </cell>
          <cell r="IE19">
            <v>0</v>
          </cell>
          <cell r="IF19">
            <v>0</v>
          </cell>
          <cell r="IG19">
            <v>0</v>
          </cell>
          <cell r="IH19">
            <v>0</v>
          </cell>
          <cell r="II19">
            <v>0</v>
          </cell>
          <cell r="IJ19">
            <v>0</v>
          </cell>
          <cell r="IK19">
            <v>0</v>
          </cell>
          <cell r="IL19">
            <v>0</v>
          </cell>
          <cell r="IM19">
            <v>0</v>
          </cell>
          <cell r="IN19">
            <v>0</v>
          </cell>
          <cell r="IO19">
            <v>0</v>
          </cell>
          <cell r="IP19">
            <v>0</v>
          </cell>
          <cell r="IQ19">
            <v>0</v>
          </cell>
        </row>
        <row r="20">
          <cell r="B20">
            <v>0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N20">
            <v>0</v>
          </cell>
          <cell r="AO20">
            <v>0</v>
          </cell>
          <cell r="AP20">
            <v>0</v>
          </cell>
          <cell r="AQ20">
            <v>0</v>
          </cell>
          <cell r="AR20">
            <v>0</v>
          </cell>
          <cell r="AS20">
            <v>0</v>
          </cell>
          <cell r="AT20">
            <v>0</v>
          </cell>
          <cell r="AU20">
            <v>0</v>
          </cell>
          <cell r="AV20">
            <v>0</v>
          </cell>
          <cell r="AW20">
            <v>0</v>
          </cell>
          <cell r="AX20">
            <v>0</v>
          </cell>
          <cell r="AY20">
            <v>0</v>
          </cell>
          <cell r="AZ20">
            <v>0</v>
          </cell>
          <cell r="BA20">
            <v>0</v>
          </cell>
          <cell r="BB20">
            <v>0</v>
          </cell>
          <cell r="BC20">
            <v>0</v>
          </cell>
          <cell r="BD20">
            <v>0</v>
          </cell>
          <cell r="BE20">
            <v>0</v>
          </cell>
          <cell r="BF20">
            <v>0</v>
          </cell>
          <cell r="BG20">
            <v>0</v>
          </cell>
          <cell r="BH20">
            <v>0</v>
          </cell>
          <cell r="BI20">
            <v>0</v>
          </cell>
          <cell r="BJ20">
            <v>0</v>
          </cell>
          <cell r="BK20">
            <v>0</v>
          </cell>
          <cell r="BL20">
            <v>0</v>
          </cell>
          <cell r="BM20">
            <v>0</v>
          </cell>
          <cell r="BN20">
            <v>0</v>
          </cell>
          <cell r="BO20">
            <v>0</v>
          </cell>
          <cell r="BP20">
            <v>0</v>
          </cell>
          <cell r="BQ20">
            <v>0</v>
          </cell>
          <cell r="BR20">
            <v>0</v>
          </cell>
          <cell r="BS20">
            <v>0</v>
          </cell>
          <cell r="BT20">
            <v>0</v>
          </cell>
          <cell r="BU20">
            <v>0</v>
          </cell>
          <cell r="BV20">
            <v>0</v>
          </cell>
          <cell r="BW20">
            <v>0</v>
          </cell>
          <cell r="BX20">
            <v>0</v>
          </cell>
          <cell r="BY20">
            <v>0</v>
          </cell>
          <cell r="BZ20">
            <v>0</v>
          </cell>
          <cell r="CA20">
            <v>0</v>
          </cell>
          <cell r="CB20">
            <v>0</v>
          </cell>
          <cell r="CC20">
            <v>0</v>
          </cell>
          <cell r="CD20">
            <v>0</v>
          </cell>
          <cell r="CE20">
            <v>0</v>
          </cell>
          <cell r="CF20">
            <v>0</v>
          </cell>
          <cell r="CG20">
            <v>0</v>
          </cell>
          <cell r="CH20">
            <v>0</v>
          </cell>
          <cell r="CI20">
            <v>0</v>
          </cell>
          <cell r="CJ20">
            <v>0</v>
          </cell>
          <cell r="CK20">
            <v>0</v>
          </cell>
          <cell r="CL20">
            <v>0</v>
          </cell>
          <cell r="CM20">
            <v>0</v>
          </cell>
          <cell r="CN20">
            <v>0</v>
          </cell>
          <cell r="CO20">
            <v>0</v>
          </cell>
          <cell r="CP20">
            <v>0</v>
          </cell>
          <cell r="CQ20">
            <v>0</v>
          </cell>
          <cell r="CR20">
            <v>0</v>
          </cell>
          <cell r="CS20">
            <v>0</v>
          </cell>
          <cell r="CT20">
            <v>0</v>
          </cell>
          <cell r="CU20">
            <v>0</v>
          </cell>
          <cell r="CV20">
            <v>0</v>
          </cell>
          <cell r="CW20">
            <v>0</v>
          </cell>
          <cell r="CX20">
            <v>0</v>
          </cell>
          <cell r="CY20">
            <v>0</v>
          </cell>
          <cell r="CZ20">
            <v>0</v>
          </cell>
          <cell r="DA20">
            <v>0</v>
          </cell>
          <cell r="DB20">
            <v>0</v>
          </cell>
          <cell r="DC20">
            <v>0</v>
          </cell>
          <cell r="DD20">
            <v>0</v>
          </cell>
          <cell r="DE20">
            <v>0</v>
          </cell>
          <cell r="DF20">
            <v>0</v>
          </cell>
          <cell r="DG20">
            <v>0</v>
          </cell>
          <cell r="DH20">
            <v>0</v>
          </cell>
          <cell r="DI20">
            <v>0</v>
          </cell>
          <cell r="DJ20">
            <v>0</v>
          </cell>
          <cell r="DK20">
            <v>0</v>
          </cell>
          <cell r="DL20">
            <v>0</v>
          </cell>
          <cell r="DM20">
            <v>0</v>
          </cell>
          <cell r="DN20">
            <v>0</v>
          </cell>
          <cell r="DO20">
            <v>0</v>
          </cell>
          <cell r="DP20">
            <v>0</v>
          </cell>
          <cell r="DQ20">
            <v>0</v>
          </cell>
          <cell r="DR20">
            <v>0</v>
          </cell>
          <cell r="DS20">
            <v>0</v>
          </cell>
          <cell r="DT20">
            <v>0</v>
          </cell>
          <cell r="DU20">
            <v>0</v>
          </cell>
          <cell r="DV20">
            <v>0</v>
          </cell>
          <cell r="DW20">
            <v>0</v>
          </cell>
          <cell r="DX20">
            <v>0</v>
          </cell>
          <cell r="DY20">
            <v>0</v>
          </cell>
          <cell r="DZ20">
            <v>0</v>
          </cell>
          <cell r="EA20">
            <v>0</v>
          </cell>
          <cell r="EB20">
            <v>0</v>
          </cell>
          <cell r="EC20">
            <v>0</v>
          </cell>
          <cell r="ED20">
            <v>0</v>
          </cell>
          <cell r="EE20">
            <v>0</v>
          </cell>
          <cell r="EF20">
            <v>0</v>
          </cell>
          <cell r="EG20">
            <v>0</v>
          </cell>
          <cell r="EH20">
            <v>0</v>
          </cell>
          <cell r="EI20">
            <v>0</v>
          </cell>
          <cell r="EJ20">
            <v>0</v>
          </cell>
          <cell r="EK20">
            <v>0</v>
          </cell>
          <cell r="EL20">
            <v>0</v>
          </cell>
          <cell r="EM20">
            <v>0</v>
          </cell>
          <cell r="EN20">
            <v>0</v>
          </cell>
          <cell r="EO20">
            <v>0</v>
          </cell>
          <cell r="EP20">
            <v>0</v>
          </cell>
          <cell r="EQ20">
            <v>0</v>
          </cell>
          <cell r="ER20">
            <v>0</v>
          </cell>
          <cell r="ES20">
            <v>0</v>
          </cell>
          <cell r="ET20">
            <v>0</v>
          </cell>
          <cell r="EU20">
            <v>0</v>
          </cell>
          <cell r="EV20">
            <v>0</v>
          </cell>
          <cell r="EW20">
            <v>0</v>
          </cell>
          <cell r="EX20">
            <v>0</v>
          </cell>
          <cell r="EY20">
            <v>0</v>
          </cell>
          <cell r="EZ20">
            <v>0</v>
          </cell>
          <cell r="FA20">
            <v>0</v>
          </cell>
          <cell r="FB20">
            <v>0</v>
          </cell>
          <cell r="FC20">
            <v>0</v>
          </cell>
          <cell r="FD20">
            <v>0</v>
          </cell>
          <cell r="FE20">
            <v>0</v>
          </cell>
          <cell r="FF20">
            <v>0</v>
          </cell>
          <cell r="FG20">
            <v>0</v>
          </cell>
          <cell r="FH20">
            <v>0</v>
          </cell>
          <cell r="FI20">
            <v>0</v>
          </cell>
          <cell r="FJ20">
            <v>0</v>
          </cell>
          <cell r="FK20">
            <v>0</v>
          </cell>
          <cell r="FL20">
            <v>0</v>
          </cell>
          <cell r="FM20">
            <v>0</v>
          </cell>
          <cell r="FN20">
            <v>0</v>
          </cell>
          <cell r="FO20">
            <v>0</v>
          </cell>
          <cell r="FP20">
            <v>0</v>
          </cell>
          <cell r="FQ20">
            <v>0</v>
          </cell>
          <cell r="FR20">
            <v>0</v>
          </cell>
          <cell r="FS20">
            <v>0</v>
          </cell>
          <cell r="FT20">
            <v>0</v>
          </cell>
          <cell r="FU20">
            <v>0</v>
          </cell>
          <cell r="FV20">
            <v>0</v>
          </cell>
          <cell r="FW20">
            <v>0</v>
          </cell>
          <cell r="FX20">
            <v>0</v>
          </cell>
          <cell r="FY20">
            <v>0</v>
          </cell>
          <cell r="FZ20">
            <v>0</v>
          </cell>
          <cell r="GA20">
            <v>0</v>
          </cell>
          <cell r="GB20">
            <v>0</v>
          </cell>
          <cell r="GC20">
            <v>0</v>
          </cell>
          <cell r="GD20">
            <v>0</v>
          </cell>
          <cell r="GE20">
            <v>0</v>
          </cell>
          <cell r="GF20">
            <v>0</v>
          </cell>
          <cell r="GG20">
            <v>0</v>
          </cell>
          <cell r="GH20">
            <v>0</v>
          </cell>
          <cell r="GI20">
            <v>0</v>
          </cell>
          <cell r="GJ20">
            <v>0</v>
          </cell>
          <cell r="GK20">
            <v>0</v>
          </cell>
          <cell r="GL20">
            <v>0</v>
          </cell>
          <cell r="GM20">
            <v>0</v>
          </cell>
          <cell r="GN20">
            <v>0</v>
          </cell>
          <cell r="GO20">
            <v>0</v>
          </cell>
          <cell r="GP20">
            <v>0</v>
          </cell>
          <cell r="GQ20">
            <v>0</v>
          </cell>
          <cell r="GR20">
            <v>0</v>
          </cell>
          <cell r="GS20">
            <v>0</v>
          </cell>
          <cell r="GT20">
            <v>0</v>
          </cell>
          <cell r="GU20">
            <v>0</v>
          </cell>
          <cell r="GV20">
            <v>0</v>
          </cell>
          <cell r="GW20">
            <v>0</v>
          </cell>
          <cell r="GX20">
            <v>0</v>
          </cell>
          <cell r="GY20">
            <v>0</v>
          </cell>
          <cell r="GZ20">
            <v>0</v>
          </cell>
          <cell r="HA20">
            <v>0</v>
          </cell>
          <cell r="HB20">
            <v>0</v>
          </cell>
          <cell r="HC20">
            <v>0</v>
          </cell>
          <cell r="HD20">
            <v>0</v>
          </cell>
          <cell r="HE20">
            <v>0</v>
          </cell>
          <cell r="HF20">
            <v>0</v>
          </cell>
          <cell r="HG20">
            <v>0</v>
          </cell>
          <cell r="HH20">
            <v>0</v>
          </cell>
          <cell r="HI20">
            <v>0</v>
          </cell>
          <cell r="HJ20">
            <v>0</v>
          </cell>
          <cell r="HK20">
            <v>0</v>
          </cell>
          <cell r="HL20">
            <v>0</v>
          </cell>
          <cell r="HM20">
            <v>0</v>
          </cell>
          <cell r="HN20">
            <v>0</v>
          </cell>
          <cell r="HO20">
            <v>0</v>
          </cell>
          <cell r="HP20">
            <v>0</v>
          </cell>
          <cell r="HQ20">
            <v>0</v>
          </cell>
          <cell r="HR20">
            <v>0</v>
          </cell>
          <cell r="HS20">
            <v>0</v>
          </cell>
          <cell r="HT20">
            <v>0</v>
          </cell>
          <cell r="HU20">
            <v>0</v>
          </cell>
          <cell r="HV20">
            <v>0</v>
          </cell>
          <cell r="HW20">
            <v>0</v>
          </cell>
          <cell r="HX20">
            <v>0</v>
          </cell>
          <cell r="HY20">
            <v>0</v>
          </cell>
          <cell r="HZ20">
            <v>0</v>
          </cell>
          <cell r="IA20">
            <v>0</v>
          </cell>
          <cell r="IB20">
            <v>0</v>
          </cell>
          <cell r="IC20">
            <v>0</v>
          </cell>
          <cell r="ID20">
            <v>0</v>
          </cell>
          <cell r="IE20">
            <v>0</v>
          </cell>
          <cell r="IF20">
            <v>0</v>
          </cell>
          <cell r="IG20">
            <v>0</v>
          </cell>
          <cell r="IH20">
            <v>0</v>
          </cell>
          <cell r="II20">
            <v>0</v>
          </cell>
          <cell r="IJ20">
            <v>0</v>
          </cell>
          <cell r="IK20">
            <v>0</v>
          </cell>
          <cell r="IL20">
            <v>0</v>
          </cell>
          <cell r="IM20">
            <v>0</v>
          </cell>
          <cell r="IN20">
            <v>0</v>
          </cell>
          <cell r="IO20">
            <v>0</v>
          </cell>
          <cell r="IP20">
            <v>0</v>
          </cell>
          <cell r="IQ20">
            <v>0</v>
          </cell>
        </row>
        <row r="21">
          <cell r="B21">
            <v>0</v>
          </cell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0</v>
          </cell>
          <cell r="AJ21">
            <v>0</v>
          </cell>
          <cell r="AK21">
            <v>0</v>
          </cell>
          <cell r="AL21">
            <v>0</v>
          </cell>
          <cell r="AM21">
            <v>0</v>
          </cell>
          <cell r="AN21">
            <v>0</v>
          </cell>
          <cell r="AO21">
            <v>0</v>
          </cell>
          <cell r="AP21">
            <v>0</v>
          </cell>
          <cell r="AQ21">
            <v>0</v>
          </cell>
          <cell r="AR21">
            <v>0</v>
          </cell>
          <cell r="AS21">
            <v>0</v>
          </cell>
          <cell r="AT21">
            <v>0</v>
          </cell>
          <cell r="AU21">
            <v>0</v>
          </cell>
          <cell r="AV21">
            <v>0</v>
          </cell>
          <cell r="AW21">
            <v>0</v>
          </cell>
          <cell r="AX21">
            <v>0</v>
          </cell>
          <cell r="AY21">
            <v>0</v>
          </cell>
          <cell r="AZ21">
            <v>0</v>
          </cell>
          <cell r="BA21">
            <v>0</v>
          </cell>
          <cell r="BB21">
            <v>0</v>
          </cell>
          <cell r="BC21">
            <v>0</v>
          </cell>
          <cell r="BD21">
            <v>0</v>
          </cell>
          <cell r="BE21">
            <v>0</v>
          </cell>
          <cell r="BF21">
            <v>0</v>
          </cell>
          <cell r="BG21">
            <v>0</v>
          </cell>
          <cell r="BH21">
            <v>0</v>
          </cell>
          <cell r="BI21">
            <v>0</v>
          </cell>
          <cell r="BJ21">
            <v>0</v>
          </cell>
          <cell r="BK21">
            <v>0</v>
          </cell>
          <cell r="BL21">
            <v>0</v>
          </cell>
          <cell r="BM21">
            <v>0</v>
          </cell>
          <cell r="BN21">
            <v>0</v>
          </cell>
          <cell r="BO21">
            <v>0</v>
          </cell>
          <cell r="BP21">
            <v>0</v>
          </cell>
          <cell r="BQ21">
            <v>0</v>
          </cell>
          <cell r="BR21">
            <v>0</v>
          </cell>
          <cell r="BS21">
            <v>0</v>
          </cell>
          <cell r="BT21">
            <v>0</v>
          </cell>
          <cell r="BU21">
            <v>0</v>
          </cell>
          <cell r="BV21">
            <v>0</v>
          </cell>
          <cell r="BW21">
            <v>0</v>
          </cell>
          <cell r="BX21">
            <v>0</v>
          </cell>
          <cell r="BY21">
            <v>0</v>
          </cell>
          <cell r="BZ21">
            <v>0</v>
          </cell>
          <cell r="CA21">
            <v>0</v>
          </cell>
          <cell r="CB21">
            <v>0</v>
          </cell>
          <cell r="CC21">
            <v>0</v>
          </cell>
          <cell r="CD21">
            <v>0</v>
          </cell>
          <cell r="CE21">
            <v>0</v>
          </cell>
          <cell r="CF21">
            <v>0</v>
          </cell>
          <cell r="CG21">
            <v>0</v>
          </cell>
          <cell r="CH21">
            <v>0</v>
          </cell>
          <cell r="CI21">
            <v>0</v>
          </cell>
          <cell r="CJ21">
            <v>0</v>
          </cell>
          <cell r="CK21">
            <v>0</v>
          </cell>
          <cell r="CL21">
            <v>0</v>
          </cell>
          <cell r="CM21">
            <v>0</v>
          </cell>
          <cell r="CN21">
            <v>0</v>
          </cell>
          <cell r="CO21">
            <v>0</v>
          </cell>
          <cell r="CP21">
            <v>0</v>
          </cell>
          <cell r="CQ21">
            <v>0</v>
          </cell>
          <cell r="CR21">
            <v>0</v>
          </cell>
          <cell r="CS21">
            <v>0</v>
          </cell>
          <cell r="CT21">
            <v>0</v>
          </cell>
          <cell r="CU21">
            <v>0</v>
          </cell>
          <cell r="CV21">
            <v>0</v>
          </cell>
          <cell r="CW21">
            <v>0</v>
          </cell>
          <cell r="CX21">
            <v>0</v>
          </cell>
          <cell r="CY21">
            <v>0</v>
          </cell>
          <cell r="CZ21">
            <v>0</v>
          </cell>
          <cell r="DA21">
            <v>0</v>
          </cell>
          <cell r="DB21">
            <v>0</v>
          </cell>
          <cell r="DC21">
            <v>0</v>
          </cell>
          <cell r="DD21">
            <v>0</v>
          </cell>
          <cell r="DE21">
            <v>0</v>
          </cell>
          <cell r="DF21">
            <v>0</v>
          </cell>
          <cell r="DG21">
            <v>0</v>
          </cell>
          <cell r="DH21">
            <v>0</v>
          </cell>
          <cell r="DI21">
            <v>0</v>
          </cell>
          <cell r="DJ21">
            <v>0</v>
          </cell>
          <cell r="DK21">
            <v>0</v>
          </cell>
          <cell r="DL21">
            <v>0</v>
          </cell>
          <cell r="DM21">
            <v>0</v>
          </cell>
          <cell r="DN21">
            <v>0</v>
          </cell>
          <cell r="DO21">
            <v>0</v>
          </cell>
          <cell r="DP21">
            <v>0</v>
          </cell>
          <cell r="DQ21">
            <v>0</v>
          </cell>
          <cell r="DR21">
            <v>0</v>
          </cell>
          <cell r="DS21">
            <v>0</v>
          </cell>
          <cell r="DT21">
            <v>0</v>
          </cell>
          <cell r="DU21">
            <v>0</v>
          </cell>
          <cell r="DV21">
            <v>0</v>
          </cell>
          <cell r="DW21">
            <v>0</v>
          </cell>
          <cell r="DX21">
            <v>0</v>
          </cell>
          <cell r="DY21">
            <v>0</v>
          </cell>
          <cell r="DZ21">
            <v>0</v>
          </cell>
          <cell r="EA21">
            <v>0</v>
          </cell>
          <cell r="EB21">
            <v>0</v>
          </cell>
          <cell r="EC21">
            <v>0</v>
          </cell>
          <cell r="ED21">
            <v>0</v>
          </cell>
          <cell r="EE21">
            <v>0</v>
          </cell>
          <cell r="EF21">
            <v>0</v>
          </cell>
          <cell r="EG21">
            <v>0</v>
          </cell>
          <cell r="EH21">
            <v>0</v>
          </cell>
          <cell r="EI21">
            <v>0</v>
          </cell>
          <cell r="EJ21">
            <v>0</v>
          </cell>
          <cell r="EK21">
            <v>0</v>
          </cell>
          <cell r="EL21">
            <v>0</v>
          </cell>
          <cell r="EM21">
            <v>0</v>
          </cell>
          <cell r="EN21">
            <v>0</v>
          </cell>
          <cell r="EO21">
            <v>0</v>
          </cell>
          <cell r="EP21">
            <v>0</v>
          </cell>
          <cell r="EQ21">
            <v>0</v>
          </cell>
          <cell r="ER21">
            <v>0</v>
          </cell>
          <cell r="ES21">
            <v>0</v>
          </cell>
          <cell r="ET21">
            <v>0</v>
          </cell>
          <cell r="EU21">
            <v>0</v>
          </cell>
          <cell r="EV21">
            <v>0</v>
          </cell>
          <cell r="EW21">
            <v>0</v>
          </cell>
          <cell r="EX21">
            <v>0</v>
          </cell>
          <cell r="EY21">
            <v>0</v>
          </cell>
          <cell r="EZ21">
            <v>0</v>
          </cell>
          <cell r="FA21">
            <v>0</v>
          </cell>
          <cell r="FB21">
            <v>0</v>
          </cell>
          <cell r="FC21">
            <v>0</v>
          </cell>
          <cell r="FD21">
            <v>0</v>
          </cell>
          <cell r="FE21">
            <v>0</v>
          </cell>
          <cell r="FF21">
            <v>0</v>
          </cell>
          <cell r="FG21">
            <v>0</v>
          </cell>
          <cell r="FH21">
            <v>0</v>
          </cell>
          <cell r="FI21">
            <v>0</v>
          </cell>
          <cell r="FJ21">
            <v>0</v>
          </cell>
          <cell r="FK21">
            <v>0</v>
          </cell>
          <cell r="FL21">
            <v>0</v>
          </cell>
          <cell r="FM21">
            <v>0</v>
          </cell>
          <cell r="FN21">
            <v>0</v>
          </cell>
          <cell r="FO21">
            <v>0</v>
          </cell>
          <cell r="FP21">
            <v>0</v>
          </cell>
          <cell r="FQ21">
            <v>0</v>
          </cell>
          <cell r="FR21">
            <v>0</v>
          </cell>
          <cell r="FS21">
            <v>0</v>
          </cell>
          <cell r="FT21">
            <v>0</v>
          </cell>
          <cell r="FU21">
            <v>0</v>
          </cell>
          <cell r="FV21">
            <v>0</v>
          </cell>
          <cell r="FW21">
            <v>0</v>
          </cell>
          <cell r="FX21">
            <v>0</v>
          </cell>
          <cell r="FY21">
            <v>0</v>
          </cell>
          <cell r="FZ21">
            <v>0</v>
          </cell>
          <cell r="GA21">
            <v>0</v>
          </cell>
          <cell r="GB21">
            <v>0</v>
          </cell>
          <cell r="GC21">
            <v>0</v>
          </cell>
          <cell r="GD21">
            <v>0</v>
          </cell>
          <cell r="GE21">
            <v>0</v>
          </cell>
          <cell r="GF21">
            <v>0</v>
          </cell>
          <cell r="GG21">
            <v>0</v>
          </cell>
          <cell r="GH21">
            <v>0</v>
          </cell>
          <cell r="GI21">
            <v>0</v>
          </cell>
          <cell r="GJ21">
            <v>0</v>
          </cell>
          <cell r="GK21">
            <v>0</v>
          </cell>
          <cell r="GL21">
            <v>0</v>
          </cell>
          <cell r="GM21">
            <v>0</v>
          </cell>
          <cell r="GN21">
            <v>0</v>
          </cell>
          <cell r="GO21">
            <v>0</v>
          </cell>
          <cell r="GP21">
            <v>0</v>
          </cell>
          <cell r="GQ21">
            <v>0</v>
          </cell>
          <cell r="GR21">
            <v>0</v>
          </cell>
          <cell r="GS21">
            <v>0</v>
          </cell>
          <cell r="GT21">
            <v>0</v>
          </cell>
          <cell r="GU21">
            <v>0</v>
          </cell>
          <cell r="GV21">
            <v>0</v>
          </cell>
          <cell r="GW21">
            <v>0</v>
          </cell>
          <cell r="GX21">
            <v>0</v>
          </cell>
          <cell r="GY21">
            <v>0</v>
          </cell>
          <cell r="GZ21">
            <v>0</v>
          </cell>
          <cell r="HA21">
            <v>0</v>
          </cell>
          <cell r="HB21">
            <v>0</v>
          </cell>
          <cell r="HC21">
            <v>0</v>
          </cell>
          <cell r="HD21">
            <v>0</v>
          </cell>
          <cell r="HE21">
            <v>0</v>
          </cell>
          <cell r="HF21">
            <v>0</v>
          </cell>
          <cell r="HG21">
            <v>0</v>
          </cell>
          <cell r="HH21">
            <v>0</v>
          </cell>
          <cell r="HI21">
            <v>0</v>
          </cell>
          <cell r="HJ21">
            <v>0</v>
          </cell>
          <cell r="HK21">
            <v>0</v>
          </cell>
          <cell r="HL21">
            <v>0</v>
          </cell>
          <cell r="HM21">
            <v>0</v>
          </cell>
          <cell r="HN21">
            <v>0</v>
          </cell>
          <cell r="HO21">
            <v>0</v>
          </cell>
          <cell r="HP21">
            <v>0</v>
          </cell>
          <cell r="HQ21">
            <v>0</v>
          </cell>
          <cell r="HR21">
            <v>0</v>
          </cell>
          <cell r="HS21">
            <v>0</v>
          </cell>
          <cell r="HT21">
            <v>0</v>
          </cell>
          <cell r="HU21">
            <v>0</v>
          </cell>
          <cell r="HV21">
            <v>0</v>
          </cell>
          <cell r="HW21">
            <v>0</v>
          </cell>
          <cell r="HX21">
            <v>0</v>
          </cell>
          <cell r="HY21">
            <v>0</v>
          </cell>
          <cell r="HZ21">
            <v>0</v>
          </cell>
          <cell r="IA21">
            <v>0</v>
          </cell>
          <cell r="IB21">
            <v>0</v>
          </cell>
          <cell r="IC21">
            <v>0</v>
          </cell>
          <cell r="ID21">
            <v>0</v>
          </cell>
          <cell r="IE21">
            <v>0</v>
          </cell>
          <cell r="IF21">
            <v>0</v>
          </cell>
          <cell r="IG21">
            <v>0</v>
          </cell>
          <cell r="IH21">
            <v>0</v>
          </cell>
          <cell r="II21">
            <v>0</v>
          </cell>
          <cell r="IJ21">
            <v>0</v>
          </cell>
          <cell r="IK21">
            <v>0</v>
          </cell>
          <cell r="IL21">
            <v>0</v>
          </cell>
          <cell r="IM21">
            <v>0</v>
          </cell>
          <cell r="IN21">
            <v>0</v>
          </cell>
          <cell r="IO21">
            <v>0</v>
          </cell>
          <cell r="IP21">
            <v>0</v>
          </cell>
          <cell r="IQ21">
            <v>0</v>
          </cell>
        </row>
        <row r="22">
          <cell r="B22">
            <v>0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0</v>
          </cell>
          <cell r="AJ22">
            <v>0</v>
          </cell>
          <cell r="AK22">
            <v>0</v>
          </cell>
          <cell r="AL22">
            <v>0</v>
          </cell>
          <cell r="AM22">
            <v>0</v>
          </cell>
          <cell r="AN22">
            <v>0</v>
          </cell>
          <cell r="AO22">
            <v>0</v>
          </cell>
          <cell r="AP22">
            <v>0</v>
          </cell>
          <cell r="AQ22">
            <v>0</v>
          </cell>
          <cell r="AR22">
            <v>0</v>
          </cell>
          <cell r="AS22">
            <v>0</v>
          </cell>
          <cell r="AT22">
            <v>0</v>
          </cell>
          <cell r="AU22">
            <v>0</v>
          </cell>
          <cell r="AV22">
            <v>0</v>
          </cell>
          <cell r="AW22">
            <v>0</v>
          </cell>
          <cell r="AX22">
            <v>0</v>
          </cell>
          <cell r="AY22">
            <v>0</v>
          </cell>
          <cell r="AZ22">
            <v>0</v>
          </cell>
          <cell r="BA22">
            <v>0</v>
          </cell>
          <cell r="BB22">
            <v>0</v>
          </cell>
          <cell r="BC22">
            <v>0</v>
          </cell>
          <cell r="BD22">
            <v>0</v>
          </cell>
          <cell r="BE22">
            <v>0</v>
          </cell>
          <cell r="BF22">
            <v>0</v>
          </cell>
          <cell r="BG22">
            <v>0</v>
          </cell>
          <cell r="BH22">
            <v>0</v>
          </cell>
          <cell r="BI22">
            <v>0</v>
          </cell>
          <cell r="BJ22">
            <v>0</v>
          </cell>
          <cell r="BK22">
            <v>0</v>
          </cell>
          <cell r="BL22">
            <v>0</v>
          </cell>
          <cell r="BM22">
            <v>0</v>
          </cell>
          <cell r="BN22">
            <v>0</v>
          </cell>
          <cell r="BO22">
            <v>0</v>
          </cell>
          <cell r="BP22">
            <v>0</v>
          </cell>
          <cell r="BQ22">
            <v>0</v>
          </cell>
          <cell r="BR22">
            <v>0</v>
          </cell>
          <cell r="BS22">
            <v>0</v>
          </cell>
          <cell r="BT22">
            <v>0</v>
          </cell>
          <cell r="BU22">
            <v>0</v>
          </cell>
          <cell r="BV22">
            <v>0</v>
          </cell>
          <cell r="BW22">
            <v>0</v>
          </cell>
          <cell r="BX22">
            <v>0</v>
          </cell>
          <cell r="BY22">
            <v>0</v>
          </cell>
          <cell r="BZ22">
            <v>0</v>
          </cell>
          <cell r="CA22">
            <v>0</v>
          </cell>
          <cell r="CB22">
            <v>0</v>
          </cell>
          <cell r="CC22">
            <v>0</v>
          </cell>
          <cell r="CD22">
            <v>0</v>
          </cell>
          <cell r="CE22">
            <v>0</v>
          </cell>
          <cell r="CF22">
            <v>0</v>
          </cell>
          <cell r="CG22">
            <v>0</v>
          </cell>
          <cell r="CH22">
            <v>0</v>
          </cell>
          <cell r="CI22">
            <v>0</v>
          </cell>
          <cell r="CJ22">
            <v>0</v>
          </cell>
          <cell r="CK22">
            <v>0</v>
          </cell>
          <cell r="CL22">
            <v>0</v>
          </cell>
          <cell r="CM22">
            <v>0</v>
          </cell>
          <cell r="CN22">
            <v>0</v>
          </cell>
          <cell r="CO22">
            <v>0</v>
          </cell>
          <cell r="CP22">
            <v>0</v>
          </cell>
          <cell r="CQ22">
            <v>0</v>
          </cell>
          <cell r="CR22">
            <v>0</v>
          </cell>
          <cell r="CS22">
            <v>0</v>
          </cell>
          <cell r="CT22">
            <v>0</v>
          </cell>
          <cell r="CU22">
            <v>0</v>
          </cell>
          <cell r="CV22">
            <v>0</v>
          </cell>
          <cell r="CW22">
            <v>0</v>
          </cell>
          <cell r="CX22">
            <v>0</v>
          </cell>
          <cell r="CY22">
            <v>0</v>
          </cell>
          <cell r="CZ22">
            <v>0</v>
          </cell>
          <cell r="DA22">
            <v>0</v>
          </cell>
          <cell r="DB22">
            <v>0</v>
          </cell>
          <cell r="DC22">
            <v>0</v>
          </cell>
          <cell r="DD22">
            <v>0</v>
          </cell>
          <cell r="DE22">
            <v>0</v>
          </cell>
          <cell r="DF22">
            <v>0</v>
          </cell>
          <cell r="DG22">
            <v>0</v>
          </cell>
          <cell r="DH22">
            <v>0</v>
          </cell>
          <cell r="DI22">
            <v>0</v>
          </cell>
          <cell r="DJ22">
            <v>0</v>
          </cell>
          <cell r="DK22">
            <v>0</v>
          </cell>
          <cell r="DL22">
            <v>0</v>
          </cell>
          <cell r="DM22">
            <v>0</v>
          </cell>
          <cell r="DN22">
            <v>0</v>
          </cell>
          <cell r="DO22">
            <v>0</v>
          </cell>
          <cell r="DP22">
            <v>0</v>
          </cell>
          <cell r="DQ22">
            <v>0</v>
          </cell>
          <cell r="DR22">
            <v>0</v>
          </cell>
          <cell r="DS22">
            <v>0</v>
          </cell>
          <cell r="DT22">
            <v>0</v>
          </cell>
          <cell r="DU22">
            <v>0</v>
          </cell>
          <cell r="DV22">
            <v>0</v>
          </cell>
          <cell r="DW22">
            <v>0</v>
          </cell>
          <cell r="DX22">
            <v>0</v>
          </cell>
          <cell r="DY22">
            <v>0</v>
          </cell>
          <cell r="DZ22">
            <v>0</v>
          </cell>
          <cell r="EA22">
            <v>0</v>
          </cell>
          <cell r="EB22">
            <v>0</v>
          </cell>
          <cell r="EC22">
            <v>0</v>
          </cell>
          <cell r="ED22">
            <v>0</v>
          </cell>
          <cell r="EE22">
            <v>0</v>
          </cell>
          <cell r="EF22">
            <v>0</v>
          </cell>
          <cell r="EG22">
            <v>0</v>
          </cell>
          <cell r="EH22">
            <v>0</v>
          </cell>
          <cell r="EI22">
            <v>0</v>
          </cell>
          <cell r="EJ22">
            <v>0</v>
          </cell>
          <cell r="EK22">
            <v>0</v>
          </cell>
          <cell r="EL22">
            <v>0</v>
          </cell>
          <cell r="EM22">
            <v>0</v>
          </cell>
          <cell r="EN22">
            <v>0</v>
          </cell>
          <cell r="EO22">
            <v>0</v>
          </cell>
          <cell r="EP22">
            <v>0</v>
          </cell>
          <cell r="EQ22">
            <v>0</v>
          </cell>
          <cell r="ER22">
            <v>0</v>
          </cell>
          <cell r="ES22">
            <v>0</v>
          </cell>
          <cell r="ET22">
            <v>0</v>
          </cell>
          <cell r="EU22">
            <v>0</v>
          </cell>
          <cell r="EV22">
            <v>0</v>
          </cell>
          <cell r="EW22">
            <v>0</v>
          </cell>
          <cell r="EX22">
            <v>0</v>
          </cell>
          <cell r="EY22">
            <v>0</v>
          </cell>
          <cell r="EZ22">
            <v>0</v>
          </cell>
          <cell r="FA22">
            <v>0</v>
          </cell>
          <cell r="FB22">
            <v>0</v>
          </cell>
          <cell r="FC22">
            <v>0</v>
          </cell>
          <cell r="FD22">
            <v>0</v>
          </cell>
          <cell r="FE22">
            <v>0</v>
          </cell>
          <cell r="FF22">
            <v>0</v>
          </cell>
          <cell r="FG22">
            <v>0</v>
          </cell>
          <cell r="FH22">
            <v>0</v>
          </cell>
          <cell r="FI22">
            <v>0</v>
          </cell>
          <cell r="FJ22">
            <v>0</v>
          </cell>
          <cell r="FK22">
            <v>0</v>
          </cell>
          <cell r="FL22">
            <v>0</v>
          </cell>
          <cell r="FM22">
            <v>0</v>
          </cell>
          <cell r="FN22">
            <v>0</v>
          </cell>
          <cell r="FO22">
            <v>0</v>
          </cell>
          <cell r="FP22">
            <v>0</v>
          </cell>
          <cell r="FQ22">
            <v>0</v>
          </cell>
          <cell r="FR22">
            <v>0</v>
          </cell>
          <cell r="FS22">
            <v>0</v>
          </cell>
          <cell r="FT22">
            <v>0</v>
          </cell>
          <cell r="FU22">
            <v>0</v>
          </cell>
          <cell r="FV22">
            <v>0</v>
          </cell>
          <cell r="FW22">
            <v>0</v>
          </cell>
          <cell r="FX22">
            <v>0</v>
          </cell>
          <cell r="FY22">
            <v>0</v>
          </cell>
          <cell r="FZ22">
            <v>0</v>
          </cell>
          <cell r="GA22">
            <v>0</v>
          </cell>
          <cell r="GB22">
            <v>0</v>
          </cell>
          <cell r="GC22">
            <v>0</v>
          </cell>
          <cell r="GD22">
            <v>0</v>
          </cell>
          <cell r="GE22">
            <v>0</v>
          </cell>
          <cell r="GF22">
            <v>0</v>
          </cell>
          <cell r="GG22">
            <v>0</v>
          </cell>
          <cell r="GH22">
            <v>0</v>
          </cell>
          <cell r="GI22">
            <v>0</v>
          </cell>
          <cell r="GJ22">
            <v>0</v>
          </cell>
          <cell r="GK22">
            <v>0</v>
          </cell>
          <cell r="GL22">
            <v>0</v>
          </cell>
          <cell r="GM22">
            <v>0</v>
          </cell>
          <cell r="GN22">
            <v>0</v>
          </cell>
          <cell r="GO22">
            <v>0</v>
          </cell>
          <cell r="GP22">
            <v>0</v>
          </cell>
          <cell r="GQ22">
            <v>0</v>
          </cell>
          <cell r="GR22">
            <v>0</v>
          </cell>
          <cell r="GS22">
            <v>0</v>
          </cell>
          <cell r="GT22">
            <v>0</v>
          </cell>
          <cell r="GU22">
            <v>0</v>
          </cell>
          <cell r="GV22">
            <v>0</v>
          </cell>
          <cell r="GW22">
            <v>0</v>
          </cell>
          <cell r="GX22">
            <v>0</v>
          </cell>
          <cell r="GY22">
            <v>0</v>
          </cell>
          <cell r="GZ22">
            <v>0</v>
          </cell>
          <cell r="HA22">
            <v>0</v>
          </cell>
          <cell r="HB22">
            <v>0</v>
          </cell>
          <cell r="HC22">
            <v>0</v>
          </cell>
          <cell r="HD22">
            <v>0</v>
          </cell>
          <cell r="HE22">
            <v>0</v>
          </cell>
          <cell r="HF22">
            <v>0</v>
          </cell>
          <cell r="HG22">
            <v>0</v>
          </cell>
          <cell r="HH22">
            <v>0</v>
          </cell>
          <cell r="HI22">
            <v>0</v>
          </cell>
          <cell r="HJ22">
            <v>0</v>
          </cell>
          <cell r="HK22">
            <v>0</v>
          </cell>
          <cell r="HL22">
            <v>0</v>
          </cell>
          <cell r="HM22">
            <v>0</v>
          </cell>
          <cell r="HN22">
            <v>0</v>
          </cell>
          <cell r="HO22">
            <v>0</v>
          </cell>
          <cell r="HP22">
            <v>0</v>
          </cell>
          <cell r="HQ22">
            <v>0</v>
          </cell>
          <cell r="HR22">
            <v>0</v>
          </cell>
          <cell r="HS22">
            <v>0</v>
          </cell>
          <cell r="HT22">
            <v>0</v>
          </cell>
          <cell r="HU22">
            <v>0</v>
          </cell>
          <cell r="HV22">
            <v>0</v>
          </cell>
          <cell r="HW22">
            <v>0</v>
          </cell>
          <cell r="HX22">
            <v>0</v>
          </cell>
          <cell r="HY22">
            <v>0</v>
          </cell>
          <cell r="HZ22">
            <v>0</v>
          </cell>
          <cell r="IA22">
            <v>0</v>
          </cell>
          <cell r="IB22">
            <v>0</v>
          </cell>
          <cell r="IC22">
            <v>0</v>
          </cell>
          <cell r="ID22">
            <v>0</v>
          </cell>
          <cell r="IE22">
            <v>0</v>
          </cell>
          <cell r="IF22">
            <v>0</v>
          </cell>
          <cell r="IG22">
            <v>0</v>
          </cell>
          <cell r="IH22">
            <v>0</v>
          </cell>
          <cell r="II22">
            <v>0</v>
          </cell>
          <cell r="IJ22">
            <v>0</v>
          </cell>
          <cell r="IK22">
            <v>0</v>
          </cell>
          <cell r="IL22">
            <v>0</v>
          </cell>
          <cell r="IM22">
            <v>0</v>
          </cell>
          <cell r="IN22">
            <v>0</v>
          </cell>
          <cell r="IO22">
            <v>0</v>
          </cell>
          <cell r="IP22">
            <v>0</v>
          </cell>
          <cell r="IQ22">
            <v>0</v>
          </cell>
        </row>
        <row r="23">
          <cell r="B23">
            <v>112.376</v>
          </cell>
          <cell r="C23">
            <v>131.94300000000001</v>
          </cell>
          <cell r="D23">
            <v>1634.269</v>
          </cell>
          <cell r="E23">
            <v>833.13900000000001</v>
          </cell>
          <cell r="F23">
            <v>801.13099999999997</v>
          </cell>
          <cell r="G23">
            <v>3123.3580000000002</v>
          </cell>
          <cell r="H23">
            <v>1595.4970000000001</v>
          </cell>
          <cell r="I23">
            <v>1527.8610000000001</v>
          </cell>
          <cell r="J23">
            <v>699.47900000000004</v>
          </cell>
          <cell r="K23">
            <v>335.89299999999997</v>
          </cell>
          <cell r="L23">
            <v>363.58600000000001</v>
          </cell>
          <cell r="M23">
            <v>452.97300000000001</v>
          </cell>
          <cell r="N23">
            <v>205.68899999999999</v>
          </cell>
          <cell r="O23">
            <v>247.28399999999999</v>
          </cell>
          <cell r="P23">
            <v>311.57400000000001</v>
          </cell>
          <cell r="Q23">
            <v>148.10499999999999</v>
          </cell>
          <cell r="R23">
            <v>163.46899999999999</v>
          </cell>
          <cell r="S23">
            <v>141.398</v>
          </cell>
          <cell r="T23">
            <v>57.584000000000003</v>
          </cell>
          <cell r="U23">
            <v>83.814999999999998</v>
          </cell>
          <cell r="V23">
            <v>98.01</v>
          </cell>
          <cell r="W23">
            <v>43.567</v>
          </cell>
          <cell r="X23">
            <v>54.442999999999998</v>
          </cell>
          <cell r="Y23">
            <v>97.477000000000004</v>
          </cell>
          <cell r="Z23">
            <v>55.725999999999999</v>
          </cell>
          <cell r="AA23">
            <v>41.750999999999998</v>
          </cell>
          <cell r="AB23">
            <v>149.029</v>
          </cell>
          <cell r="AC23">
            <v>74.477999999999994</v>
          </cell>
          <cell r="AD23">
            <v>74.551000000000002</v>
          </cell>
          <cell r="AE23">
            <v>350.75400000000002</v>
          </cell>
          <cell r="AF23">
            <v>157.941</v>
          </cell>
          <cell r="AG23">
            <v>192.81399999999999</v>
          </cell>
          <cell r="AH23">
            <v>200.053</v>
          </cell>
          <cell r="AI23">
            <v>87.837000000000003</v>
          </cell>
          <cell r="AJ23">
            <v>112.217</v>
          </cell>
          <cell r="AK23">
            <v>36.402999999999999</v>
          </cell>
          <cell r="AL23">
            <v>12.898</v>
          </cell>
          <cell r="AM23">
            <v>23.504999999999999</v>
          </cell>
          <cell r="AN23">
            <v>150.70099999999999</v>
          </cell>
          <cell r="AO23">
            <v>70.103999999999999</v>
          </cell>
          <cell r="AP23">
            <v>80.596999999999994</v>
          </cell>
          <cell r="AQ23">
            <v>140.071</v>
          </cell>
          <cell r="AR23">
            <v>84.64</v>
          </cell>
          <cell r="AS23">
            <v>55.430999999999997</v>
          </cell>
          <cell r="AT23">
            <v>56.737000000000002</v>
          </cell>
          <cell r="AU23">
            <v>29.911999999999999</v>
          </cell>
          <cell r="AV23">
            <v>26.824000000000002</v>
          </cell>
          <cell r="AW23">
            <v>44.265999999999998</v>
          </cell>
          <cell r="AX23">
            <v>24.54</v>
          </cell>
          <cell r="AY23">
            <v>19.725999999999999</v>
          </cell>
          <cell r="AZ23">
            <v>9.5410000000000004</v>
          </cell>
          <cell r="BA23">
            <v>5.0970000000000004</v>
          </cell>
          <cell r="BB23">
            <v>4.444</v>
          </cell>
          <cell r="BC23">
            <v>95.805000000000007</v>
          </cell>
          <cell r="BD23">
            <v>60.1</v>
          </cell>
          <cell r="BE23">
            <v>35.704999999999998</v>
          </cell>
          <cell r="BF23">
            <v>5354.7349999999997</v>
          </cell>
          <cell r="BG23">
            <v>2915.2849999999999</v>
          </cell>
          <cell r="BH23">
            <v>2439.4499999999998</v>
          </cell>
          <cell r="BI23">
            <v>1028.422</v>
          </cell>
          <cell r="BJ23">
            <v>553.02099999999996</v>
          </cell>
          <cell r="BK23">
            <v>475.40100000000001</v>
          </cell>
          <cell r="BL23">
            <v>267.483</v>
          </cell>
          <cell r="BM23">
            <v>149.62799999999999</v>
          </cell>
          <cell r="BN23">
            <v>117.855</v>
          </cell>
          <cell r="BO23">
            <v>291.714</v>
          </cell>
          <cell r="BP23">
            <v>152.053</v>
          </cell>
          <cell r="BQ23">
            <v>139.661</v>
          </cell>
          <cell r="BR23">
            <v>469.22500000000002</v>
          </cell>
          <cell r="BS23">
            <v>251.34100000000001</v>
          </cell>
          <cell r="BT23">
            <v>217.88399999999999</v>
          </cell>
          <cell r="BU23">
            <v>4326.3130000000001</v>
          </cell>
          <cell r="BV23">
            <v>2362.2640000000001</v>
          </cell>
          <cell r="BW23">
            <v>1964.049</v>
          </cell>
          <cell r="BX23">
            <v>2137.895</v>
          </cell>
          <cell r="BY23">
            <v>1153.1400000000001</v>
          </cell>
          <cell r="BZ23">
            <v>984.755</v>
          </cell>
          <cell r="CA23">
            <v>620.63199999999995</v>
          </cell>
          <cell r="CB23">
            <v>336.28100000000001</v>
          </cell>
          <cell r="CC23">
            <v>284.35199999999998</v>
          </cell>
          <cell r="CD23">
            <v>588.22199999999998</v>
          </cell>
          <cell r="CE23">
            <v>304.76</v>
          </cell>
          <cell r="CF23">
            <v>283.46199999999999</v>
          </cell>
          <cell r="CG23">
            <v>929.04100000000005</v>
          </cell>
          <cell r="CH23">
            <v>512.1</v>
          </cell>
          <cell r="CI23">
            <v>416.94099999999997</v>
          </cell>
          <cell r="CJ23">
            <v>2188.4180000000001</v>
          </cell>
          <cell r="CK23">
            <v>1209.124</v>
          </cell>
          <cell r="CL23">
            <v>979.29399999999998</v>
          </cell>
          <cell r="CM23">
            <v>1319.0709999999999</v>
          </cell>
          <cell r="CN23">
            <v>721.61099999999999</v>
          </cell>
          <cell r="CO23">
            <v>597.45899999999995</v>
          </cell>
          <cell r="CP23">
            <v>869.34699999999998</v>
          </cell>
          <cell r="CQ23">
            <v>487.512</v>
          </cell>
          <cell r="CR23">
            <v>381.83499999999998</v>
          </cell>
          <cell r="CS23">
            <v>741.12699999999995</v>
          </cell>
          <cell r="CT23">
            <v>415.50099999999998</v>
          </cell>
          <cell r="CU23">
            <v>325.62599999999998</v>
          </cell>
          <cell r="CV23">
            <v>128.22</v>
          </cell>
          <cell r="CW23">
            <v>72.012</v>
          </cell>
          <cell r="CX23">
            <v>56.209000000000003</v>
          </cell>
          <cell r="CY23">
            <v>513.34500000000003</v>
          </cell>
          <cell r="CZ23">
            <v>303.58300000000003</v>
          </cell>
          <cell r="DA23">
            <v>209.76300000000001</v>
          </cell>
          <cell r="DB23">
            <v>4841.3900000000003</v>
          </cell>
          <cell r="DC23">
            <v>2611.703</v>
          </cell>
          <cell r="DD23">
            <v>2229.6869999999999</v>
          </cell>
          <cell r="DE23">
            <v>6702.9290000000001</v>
          </cell>
          <cell r="DF23">
            <v>3319.3180000000002</v>
          </cell>
          <cell r="DG23">
            <v>3383.6120000000001</v>
          </cell>
          <cell r="DH23">
            <v>1303.163</v>
          </cell>
          <cell r="DI23">
            <v>651.16399999999999</v>
          </cell>
          <cell r="DJ23">
            <v>651.99800000000005</v>
          </cell>
          <cell r="DK23">
            <v>978.46299999999997</v>
          </cell>
          <cell r="DL23">
            <v>523.13900000000001</v>
          </cell>
          <cell r="DM23">
            <v>455.32499999999999</v>
          </cell>
          <cell r="DN23">
            <v>688.78499999999997</v>
          </cell>
          <cell r="DO23">
            <v>385.27100000000002</v>
          </cell>
          <cell r="DP23">
            <v>303.51400000000001</v>
          </cell>
          <cell r="DQ23">
            <v>289.678</v>
          </cell>
          <cell r="DR23">
            <v>137.86699999999999</v>
          </cell>
          <cell r="DS23">
            <v>151.81</v>
          </cell>
          <cell r="DT23">
            <v>90.573999999999998</v>
          </cell>
          <cell r="DU23">
            <v>36.823999999999998</v>
          </cell>
          <cell r="DV23">
            <v>53.75</v>
          </cell>
          <cell r="DW23">
            <v>122.057</v>
          </cell>
          <cell r="DX23">
            <v>65.475999999999999</v>
          </cell>
          <cell r="DY23">
            <v>56.581000000000003</v>
          </cell>
          <cell r="DZ23">
            <v>202.643</v>
          </cell>
          <cell r="EA23">
            <v>62.548999999999999</v>
          </cell>
          <cell r="EB23">
            <v>140.09299999999999</v>
          </cell>
          <cell r="EC23">
            <v>560.46799999999996</v>
          </cell>
          <cell r="ED23">
            <v>260.404</v>
          </cell>
          <cell r="EE23">
            <v>300.06400000000002</v>
          </cell>
          <cell r="EF23">
            <v>382.54899999999998</v>
          </cell>
          <cell r="EG23">
            <v>216.9</v>
          </cell>
          <cell r="EH23">
            <v>165.649</v>
          </cell>
          <cell r="EI23">
            <v>30.736000000000001</v>
          </cell>
          <cell r="EJ23">
            <v>13.773</v>
          </cell>
          <cell r="EK23">
            <v>16.963999999999999</v>
          </cell>
          <cell r="EL23">
            <v>177.91900000000001</v>
          </cell>
          <cell r="EM23">
            <v>43.503999999999998</v>
          </cell>
          <cell r="EN23">
            <v>134.41499999999999</v>
          </cell>
          <cell r="EO23">
            <v>277.38499999999999</v>
          </cell>
          <cell r="EP23">
            <v>171.20400000000001</v>
          </cell>
          <cell r="EQ23">
            <v>106.181</v>
          </cell>
          <cell r="ER23">
            <v>139.01499999999999</v>
          </cell>
          <cell r="ES23">
            <v>89.954999999999998</v>
          </cell>
          <cell r="ET23">
            <v>49.06</v>
          </cell>
          <cell r="EU23">
            <v>130.79599999999999</v>
          </cell>
          <cell r="EV23">
            <v>86.683000000000007</v>
          </cell>
          <cell r="EW23">
            <v>44.113</v>
          </cell>
          <cell r="EX23">
            <v>14.602</v>
          </cell>
          <cell r="EY23">
            <v>9.641</v>
          </cell>
          <cell r="EZ23">
            <v>4.9610000000000003</v>
          </cell>
          <cell r="FA23">
            <v>146.589</v>
          </cell>
          <cell r="FB23">
            <v>84.522000000000006</v>
          </cell>
          <cell r="FC23">
            <v>62.067999999999998</v>
          </cell>
          <cell r="FD23">
            <v>4230.2920000000004</v>
          </cell>
          <cell r="FE23">
            <v>2238.5569999999998</v>
          </cell>
          <cell r="FF23">
            <v>1991.7339999999999</v>
          </cell>
          <cell r="FG23">
            <v>409.45699999999999</v>
          </cell>
          <cell r="FH23">
            <v>226.82400000000001</v>
          </cell>
          <cell r="FI23">
            <v>182.63300000000001</v>
          </cell>
          <cell r="FJ23">
            <v>95.233999999999995</v>
          </cell>
          <cell r="FK23">
            <v>53.146000000000001</v>
          </cell>
          <cell r="FL23">
            <v>42.088999999999999</v>
          </cell>
          <cell r="FM23">
            <v>118.065</v>
          </cell>
          <cell r="FN23">
            <v>70.111000000000004</v>
          </cell>
          <cell r="FO23">
            <v>47.954000000000001</v>
          </cell>
          <cell r="FP23">
            <v>196.15799999999999</v>
          </cell>
          <cell r="FQ23">
            <v>103.56699999999999</v>
          </cell>
          <cell r="FR23">
            <v>92.590999999999994</v>
          </cell>
          <cell r="FS23">
            <v>3820.835</v>
          </cell>
          <cell r="FT23">
            <v>2011.7339999999999</v>
          </cell>
          <cell r="FU23">
            <v>1809.1010000000001</v>
          </cell>
          <cell r="FV23">
            <v>955.87800000000004</v>
          </cell>
          <cell r="FW23">
            <v>495.19900000000001</v>
          </cell>
          <cell r="FX23">
            <v>460.68</v>
          </cell>
          <cell r="FY23">
            <v>238.755</v>
          </cell>
          <cell r="FZ23">
            <v>128.04499999999999</v>
          </cell>
          <cell r="GA23">
            <v>110.71</v>
          </cell>
          <cell r="GB23">
            <v>269.25799999999998</v>
          </cell>
          <cell r="GC23">
            <v>135.80500000000001</v>
          </cell>
          <cell r="GD23">
            <v>133.453</v>
          </cell>
          <cell r="GE23">
            <v>447.86599999999999</v>
          </cell>
          <cell r="GF23">
            <v>231.34899999999999</v>
          </cell>
          <cell r="GG23">
            <v>216.51599999999999</v>
          </cell>
          <cell r="GH23">
            <v>2864.9560000000001</v>
          </cell>
          <cell r="GI23">
            <v>1516.5350000000001</v>
          </cell>
          <cell r="GJ23">
            <v>1348.422</v>
          </cell>
          <cell r="GK23">
            <v>912.46100000000001</v>
          </cell>
          <cell r="GL23">
            <v>436.983</v>
          </cell>
          <cell r="GM23">
            <v>475.47699999999998</v>
          </cell>
          <cell r="GN23">
            <v>1952.4949999999999</v>
          </cell>
          <cell r="GO23">
            <v>1079.5509999999999</v>
          </cell>
          <cell r="GP23">
            <v>872.94399999999996</v>
          </cell>
          <cell r="GQ23">
            <v>1024.01</v>
          </cell>
          <cell r="GR23">
            <v>512.95299999999997</v>
          </cell>
          <cell r="GS23">
            <v>511.05700000000002</v>
          </cell>
          <cell r="GT23">
            <v>928.48500000000001</v>
          </cell>
          <cell r="GU23">
            <v>566.59799999999996</v>
          </cell>
          <cell r="GV23">
            <v>361.887</v>
          </cell>
          <cell r="GW23">
            <v>186.84</v>
          </cell>
          <cell r="GX23">
            <v>109.473</v>
          </cell>
          <cell r="GY23">
            <v>77.367999999999995</v>
          </cell>
          <cell r="GZ23">
            <v>4043.451</v>
          </cell>
          <cell r="HA23">
            <v>2129.085</v>
          </cell>
          <cell r="HB23">
            <v>1914.367</v>
          </cell>
          <cell r="HC23">
            <v>5864.9110000000001</v>
          </cell>
          <cell r="HD23">
            <v>2873.4029999999998</v>
          </cell>
          <cell r="HE23">
            <v>2991.509</v>
          </cell>
          <cell r="HF23">
            <v>828.15200000000004</v>
          </cell>
          <cell r="HG23">
            <v>419.84300000000002</v>
          </cell>
          <cell r="HH23">
            <v>408.30900000000003</v>
          </cell>
          <cell r="HI23">
            <v>587.76300000000003</v>
          </cell>
          <cell r="HJ23">
            <v>304.209</v>
          </cell>
          <cell r="HK23">
            <v>283.55399999999997</v>
          </cell>
          <cell r="HL23">
            <v>335.45600000000002</v>
          </cell>
          <cell r="HM23">
            <v>190.56899999999999</v>
          </cell>
          <cell r="HN23">
            <v>144.887</v>
          </cell>
          <cell r="HO23">
            <v>252.30699999999999</v>
          </cell>
          <cell r="HP23">
            <v>113.64</v>
          </cell>
          <cell r="HQ23">
            <v>138.667</v>
          </cell>
          <cell r="HR23">
            <v>64.679000000000002</v>
          </cell>
          <cell r="HS23">
            <v>27.02</v>
          </cell>
          <cell r="HT23">
            <v>37.658999999999999</v>
          </cell>
          <cell r="HU23">
            <v>77.335999999999999</v>
          </cell>
          <cell r="HV23">
            <v>41.720999999999997</v>
          </cell>
          <cell r="HW23">
            <v>35.613999999999997</v>
          </cell>
          <cell r="HX23">
            <v>163.053</v>
          </cell>
          <cell r="HY23">
            <v>73.912999999999997</v>
          </cell>
          <cell r="HZ23">
            <v>89.14</v>
          </cell>
          <cell r="IA23">
            <v>206.56800000000001</v>
          </cell>
          <cell r="IB23">
            <v>94.372</v>
          </cell>
          <cell r="IC23">
            <v>112.196</v>
          </cell>
          <cell r="ID23">
            <v>108.545</v>
          </cell>
          <cell r="IE23">
            <v>59.753999999999998</v>
          </cell>
          <cell r="IF23">
            <v>48.792000000000002</v>
          </cell>
          <cell r="IG23">
            <v>11.592000000000001</v>
          </cell>
          <cell r="IH23">
            <v>3.7</v>
          </cell>
          <cell r="II23">
            <v>7.8929999999999998</v>
          </cell>
          <cell r="IJ23">
            <v>98.022999999999996</v>
          </cell>
          <cell r="IK23">
            <v>34.618000000000002</v>
          </cell>
          <cell r="IL23">
            <v>63.404000000000003</v>
          </cell>
          <cell r="IM23">
            <v>220.661</v>
          </cell>
          <cell r="IN23">
            <v>130.73400000000001</v>
          </cell>
          <cell r="IO23">
            <v>89.926000000000002</v>
          </cell>
          <cell r="IP23">
            <v>111.496</v>
          </cell>
          <cell r="IQ23">
            <v>70.933999999999997</v>
          </cell>
        </row>
        <row r="24">
          <cell r="B24">
            <v>0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0</v>
          </cell>
          <cell r="AJ24">
            <v>0</v>
          </cell>
          <cell r="AK24">
            <v>0</v>
          </cell>
          <cell r="AL24">
            <v>0</v>
          </cell>
          <cell r="AM24">
            <v>0</v>
          </cell>
          <cell r="AN24">
            <v>0</v>
          </cell>
          <cell r="AO24">
            <v>0</v>
          </cell>
          <cell r="AP24">
            <v>0</v>
          </cell>
          <cell r="AQ24">
            <v>0</v>
          </cell>
          <cell r="AR24">
            <v>0</v>
          </cell>
          <cell r="AS24">
            <v>0</v>
          </cell>
          <cell r="AT24">
            <v>0</v>
          </cell>
          <cell r="AU24">
            <v>0</v>
          </cell>
          <cell r="AV24">
            <v>0</v>
          </cell>
          <cell r="AW24">
            <v>0</v>
          </cell>
          <cell r="AX24">
            <v>0</v>
          </cell>
          <cell r="AY24">
            <v>0</v>
          </cell>
          <cell r="AZ24">
            <v>0</v>
          </cell>
          <cell r="BA24">
            <v>0</v>
          </cell>
          <cell r="BB24">
            <v>0</v>
          </cell>
          <cell r="BC24">
            <v>0</v>
          </cell>
          <cell r="BD24">
            <v>0</v>
          </cell>
          <cell r="BE24">
            <v>0</v>
          </cell>
          <cell r="BF24">
            <v>0</v>
          </cell>
          <cell r="BG24">
            <v>0</v>
          </cell>
          <cell r="BH24">
            <v>0</v>
          </cell>
          <cell r="BI24">
            <v>0</v>
          </cell>
          <cell r="BJ24">
            <v>0</v>
          </cell>
          <cell r="BK24">
            <v>0</v>
          </cell>
          <cell r="BL24">
            <v>0</v>
          </cell>
          <cell r="BM24">
            <v>0</v>
          </cell>
          <cell r="BN24">
            <v>0</v>
          </cell>
          <cell r="BO24">
            <v>0</v>
          </cell>
          <cell r="BP24">
            <v>0</v>
          </cell>
          <cell r="BQ24">
            <v>0</v>
          </cell>
          <cell r="BR24">
            <v>0</v>
          </cell>
          <cell r="BS24">
            <v>0</v>
          </cell>
          <cell r="BT24">
            <v>0</v>
          </cell>
          <cell r="BU24">
            <v>0</v>
          </cell>
          <cell r="BV24">
            <v>0</v>
          </cell>
          <cell r="BW24">
            <v>0</v>
          </cell>
          <cell r="BX24">
            <v>0</v>
          </cell>
          <cell r="BY24">
            <v>0</v>
          </cell>
          <cell r="BZ24">
            <v>0</v>
          </cell>
          <cell r="CA24">
            <v>0</v>
          </cell>
          <cell r="CB24">
            <v>0</v>
          </cell>
          <cell r="CC24">
            <v>0</v>
          </cell>
          <cell r="CD24">
            <v>0</v>
          </cell>
          <cell r="CE24">
            <v>0</v>
          </cell>
          <cell r="CF24">
            <v>0</v>
          </cell>
          <cell r="CG24">
            <v>0</v>
          </cell>
          <cell r="CH24">
            <v>0</v>
          </cell>
          <cell r="CI24">
            <v>0</v>
          </cell>
          <cell r="CJ24">
            <v>0</v>
          </cell>
          <cell r="CK24">
            <v>0</v>
          </cell>
          <cell r="CL24">
            <v>0</v>
          </cell>
          <cell r="CM24">
            <v>0</v>
          </cell>
          <cell r="CN24">
            <v>0</v>
          </cell>
          <cell r="CO24">
            <v>0</v>
          </cell>
          <cell r="CP24">
            <v>0</v>
          </cell>
          <cell r="CQ24">
            <v>0</v>
          </cell>
          <cell r="CR24">
            <v>0</v>
          </cell>
          <cell r="CS24">
            <v>0</v>
          </cell>
          <cell r="CT24">
            <v>0</v>
          </cell>
          <cell r="CU24">
            <v>0</v>
          </cell>
          <cell r="CV24">
            <v>0</v>
          </cell>
          <cell r="CW24">
            <v>0</v>
          </cell>
          <cell r="CX24">
            <v>0</v>
          </cell>
          <cell r="CY24">
            <v>0</v>
          </cell>
          <cell r="CZ24">
            <v>0</v>
          </cell>
          <cell r="DA24">
            <v>0</v>
          </cell>
          <cell r="DB24">
            <v>0</v>
          </cell>
          <cell r="DC24">
            <v>0</v>
          </cell>
          <cell r="DD24">
            <v>0</v>
          </cell>
          <cell r="DE24">
            <v>0</v>
          </cell>
          <cell r="DF24">
            <v>0</v>
          </cell>
          <cell r="DG24">
            <v>0</v>
          </cell>
          <cell r="DH24">
            <v>0</v>
          </cell>
          <cell r="DI24">
            <v>0</v>
          </cell>
          <cell r="DJ24">
            <v>0</v>
          </cell>
          <cell r="DK24">
            <v>0</v>
          </cell>
          <cell r="DL24">
            <v>0</v>
          </cell>
          <cell r="DM24">
            <v>0</v>
          </cell>
          <cell r="DN24">
            <v>0</v>
          </cell>
          <cell r="DO24">
            <v>0</v>
          </cell>
          <cell r="DP24">
            <v>0</v>
          </cell>
          <cell r="DQ24">
            <v>0</v>
          </cell>
          <cell r="DR24">
            <v>0</v>
          </cell>
          <cell r="DS24">
            <v>0</v>
          </cell>
          <cell r="DT24">
            <v>0</v>
          </cell>
          <cell r="DU24">
            <v>0</v>
          </cell>
          <cell r="DV24">
            <v>0</v>
          </cell>
          <cell r="DW24">
            <v>0</v>
          </cell>
          <cell r="DX24">
            <v>0</v>
          </cell>
          <cell r="DY24">
            <v>0</v>
          </cell>
          <cell r="DZ24">
            <v>0</v>
          </cell>
          <cell r="EA24">
            <v>0</v>
          </cell>
          <cell r="EB24">
            <v>0</v>
          </cell>
          <cell r="EC24">
            <v>0</v>
          </cell>
          <cell r="ED24">
            <v>0</v>
          </cell>
          <cell r="EE24">
            <v>0</v>
          </cell>
          <cell r="EF24">
            <v>0</v>
          </cell>
          <cell r="EG24">
            <v>0</v>
          </cell>
          <cell r="EH24">
            <v>0</v>
          </cell>
          <cell r="EI24">
            <v>0</v>
          </cell>
          <cell r="EJ24">
            <v>0</v>
          </cell>
          <cell r="EK24">
            <v>0</v>
          </cell>
          <cell r="EL24">
            <v>0</v>
          </cell>
          <cell r="EM24">
            <v>0</v>
          </cell>
          <cell r="EN24">
            <v>0</v>
          </cell>
          <cell r="EO24">
            <v>0</v>
          </cell>
          <cell r="EP24">
            <v>0</v>
          </cell>
          <cell r="EQ24">
            <v>0</v>
          </cell>
          <cell r="ER24">
            <v>0</v>
          </cell>
          <cell r="ES24">
            <v>0</v>
          </cell>
          <cell r="ET24">
            <v>0</v>
          </cell>
          <cell r="EU24">
            <v>0</v>
          </cell>
          <cell r="EV24">
            <v>0</v>
          </cell>
          <cell r="EW24">
            <v>0</v>
          </cell>
          <cell r="EX24">
            <v>0</v>
          </cell>
          <cell r="EY24">
            <v>0</v>
          </cell>
          <cell r="EZ24">
            <v>0</v>
          </cell>
          <cell r="FA24">
            <v>0</v>
          </cell>
          <cell r="FB24">
            <v>0</v>
          </cell>
          <cell r="FC24">
            <v>0</v>
          </cell>
          <cell r="FD24">
            <v>0</v>
          </cell>
          <cell r="FE24">
            <v>0</v>
          </cell>
          <cell r="FF24">
            <v>0</v>
          </cell>
          <cell r="FG24">
            <v>0</v>
          </cell>
          <cell r="FH24">
            <v>0</v>
          </cell>
          <cell r="FI24">
            <v>0</v>
          </cell>
          <cell r="FJ24">
            <v>0</v>
          </cell>
          <cell r="FK24">
            <v>0</v>
          </cell>
          <cell r="FL24">
            <v>0</v>
          </cell>
          <cell r="FM24">
            <v>0</v>
          </cell>
          <cell r="FN24">
            <v>0</v>
          </cell>
          <cell r="FO24">
            <v>0</v>
          </cell>
          <cell r="FP24">
            <v>0</v>
          </cell>
          <cell r="FQ24">
            <v>0</v>
          </cell>
          <cell r="FR24">
            <v>0</v>
          </cell>
          <cell r="FS24">
            <v>0</v>
          </cell>
          <cell r="FT24">
            <v>0</v>
          </cell>
          <cell r="FU24">
            <v>0</v>
          </cell>
          <cell r="FV24">
            <v>0</v>
          </cell>
          <cell r="FW24">
            <v>0</v>
          </cell>
          <cell r="FX24">
            <v>0</v>
          </cell>
          <cell r="FY24">
            <v>0</v>
          </cell>
          <cell r="FZ24">
            <v>0</v>
          </cell>
          <cell r="GA24">
            <v>0</v>
          </cell>
          <cell r="GB24">
            <v>0</v>
          </cell>
          <cell r="GC24">
            <v>0</v>
          </cell>
          <cell r="GD24">
            <v>0</v>
          </cell>
          <cell r="GE24">
            <v>0</v>
          </cell>
          <cell r="GF24">
            <v>0</v>
          </cell>
          <cell r="GG24">
            <v>0</v>
          </cell>
          <cell r="GH24">
            <v>0</v>
          </cell>
          <cell r="GI24">
            <v>0</v>
          </cell>
          <cell r="GJ24">
            <v>0</v>
          </cell>
          <cell r="GK24">
            <v>0</v>
          </cell>
          <cell r="GL24">
            <v>0</v>
          </cell>
          <cell r="GM24">
            <v>0</v>
          </cell>
          <cell r="GN24">
            <v>0</v>
          </cell>
          <cell r="GO24">
            <v>0</v>
          </cell>
          <cell r="GP24">
            <v>0</v>
          </cell>
          <cell r="GQ24">
            <v>0</v>
          </cell>
          <cell r="GR24">
            <v>0</v>
          </cell>
          <cell r="GS24">
            <v>0</v>
          </cell>
          <cell r="GT24">
            <v>0</v>
          </cell>
          <cell r="GU24">
            <v>0</v>
          </cell>
          <cell r="GV24">
            <v>0</v>
          </cell>
          <cell r="GW24">
            <v>0</v>
          </cell>
          <cell r="GX24">
            <v>0</v>
          </cell>
          <cell r="GY24">
            <v>0</v>
          </cell>
          <cell r="GZ24">
            <v>0</v>
          </cell>
          <cell r="HA24">
            <v>0</v>
          </cell>
          <cell r="HB24">
            <v>0</v>
          </cell>
          <cell r="HC24">
            <v>0</v>
          </cell>
          <cell r="HD24">
            <v>0</v>
          </cell>
          <cell r="HE24">
            <v>0</v>
          </cell>
          <cell r="HF24">
            <v>0</v>
          </cell>
          <cell r="HG24">
            <v>0</v>
          </cell>
          <cell r="HH24">
            <v>0</v>
          </cell>
          <cell r="HI24">
            <v>0</v>
          </cell>
          <cell r="HJ24">
            <v>0</v>
          </cell>
          <cell r="HK24">
            <v>0</v>
          </cell>
          <cell r="HL24">
            <v>0</v>
          </cell>
          <cell r="HM24">
            <v>0</v>
          </cell>
          <cell r="HN24">
            <v>0</v>
          </cell>
          <cell r="HO24">
            <v>0</v>
          </cell>
          <cell r="HP24">
            <v>0</v>
          </cell>
          <cell r="HQ24">
            <v>0</v>
          </cell>
          <cell r="HR24">
            <v>0</v>
          </cell>
          <cell r="HS24">
            <v>0</v>
          </cell>
          <cell r="HT24">
            <v>0</v>
          </cell>
          <cell r="HU24">
            <v>0</v>
          </cell>
          <cell r="HV24">
            <v>0</v>
          </cell>
          <cell r="HW24">
            <v>0</v>
          </cell>
          <cell r="HX24">
            <v>0</v>
          </cell>
          <cell r="HY24">
            <v>0</v>
          </cell>
          <cell r="HZ24">
            <v>0</v>
          </cell>
          <cell r="IA24">
            <v>0</v>
          </cell>
          <cell r="IB24">
            <v>0</v>
          </cell>
          <cell r="IC24">
            <v>0</v>
          </cell>
          <cell r="ID24">
            <v>0</v>
          </cell>
          <cell r="IE24">
            <v>0</v>
          </cell>
          <cell r="IF24">
            <v>0</v>
          </cell>
          <cell r="IG24">
            <v>0</v>
          </cell>
          <cell r="IH24">
            <v>0</v>
          </cell>
          <cell r="II24">
            <v>0</v>
          </cell>
          <cell r="IJ24">
            <v>0</v>
          </cell>
          <cell r="IK24">
            <v>0</v>
          </cell>
          <cell r="IL24">
            <v>0</v>
          </cell>
          <cell r="IM24">
            <v>0</v>
          </cell>
          <cell r="IN24">
            <v>0</v>
          </cell>
          <cell r="IO24">
            <v>0</v>
          </cell>
          <cell r="IP24">
            <v>0</v>
          </cell>
          <cell r="IQ24">
            <v>0</v>
          </cell>
        </row>
        <row r="25">
          <cell r="B25">
            <v>0</v>
          </cell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0</v>
          </cell>
          <cell r="AJ25">
            <v>0</v>
          </cell>
          <cell r="AK25">
            <v>0</v>
          </cell>
          <cell r="AL25">
            <v>0</v>
          </cell>
          <cell r="AM25">
            <v>0</v>
          </cell>
          <cell r="AN25">
            <v>0</v>
          </cell>
          <cell r="AO25">
            <v>0</v>
          </cell>
          <cell r="AP25">
            <v>0</v>
          </cell>
          <cell r="AQ25">
            <v>0</v>
          </cell>
          <cell r="AR25">
            <v>0</v>
          </cell>
          <cell r="AS25">
            <v>0</v>
          </cell>
          <cell r="AT25">
            <v>0</v>
          </cell>
          <cell r="AU25">
            <v>0</v>
          </cell>
          <cell r="AV25">
            <v>0</v>
          </cell>
          <cell r="AW25">
            <v>0</v>
          </cell>
          <cell r="AX25">
            <v>0</v>
          </cell>
          <cell r="AY25">
            <v>0</v>
          </cell>
          <cell r="AZ25">
            <v>0</v>
          </cell>
          <cell r="BA25">
            <v>0</v>
          </cell>
          <cell r="BB25">
            <v>0</v>
          </cell>
          <cell r="BC25">
            <v>0</v>
          </cell>
          <cell r="BD25">
            <v>0</v>
          </cell>
          <cell r="BE25">
            <v>0</v>
          </cell>
          <cell r="BF25">
            <v>0</v>
          </cell>
          <cell r="BG25">
            <v>0</v>
          </cell>
          <cell r="BH25">
            <v>0</v>
          </cell>
          <cell r="BI25">
            <v>0</v>
          </cell>
          <cell r="BJ25">
            <v>0</v>
          </cell>
          <cell r="BK25">
            <v>0</v>
          </cell>
          <cell r="BL25">
            <v>0</v>
          </cell>
          <cell r="BM25">
            <v>0</v>
          </cell>
          <cell r="BN25">
            <v>0</v>
          </cell>
          <cell r="BO25">
            <v>0</v>
          </cell>
          <cell r="BP25">
            <v>0</v>
          </cell>
          <cell r="BQ25">
            <v>0</v>
          </cell>
          <cell r="BR25">
            <v>0</v>
          </cell>
          <cell r="BS25">
            <v>0</v>
          </cell>
          <cell r="BT25">
            <v>0</v>
          </cell>
          <cell r="BU25">
            <v>0</v>
          </cell>
          <cell r="BV25">
            <v>0</v>
          </cell>
          <cell r="BW25">
            <v>0</v>
          </cell>
          <cell r="BX25">
            <v>0</v>
          </cell>
          <cell r="BY25">
            <v>0</v>
          </cell>
          <cell r="BZ25">
            <v>0</v>
          </cell>
          <cell r="CA25">
            <v>0</v>
          </cell>
          <cell r="CB25">
            <v>0</v>
          </cell>
          <cell r="CC25">
            <v>0</v>
          </cell>
          <cell r="CD25">
            <v>0</v>
          </cell>
          <cell r="CE25">
            <v>0</v>
          </cell>
          <cell r="CF25">
            <v>0</v>
          </cell>
          <cell r="CG25">
            <v>0</v>
          </cell>
          <cell r="CH25">
            <v>0</v>
          </cell>
          <cell r="CI25">
            <v>0</v>
          </cell>
          <cell r="CJ25">
            <v>0</v>
          </cell>
          <cell r="CK25">
            <v>0</v>
          </cell>
          <cell r="CL25">
            <v>0</v>
          </cell>
          <cell r="CM25">
            <v>0</v>
          </cell>
          <cell r="CN25">
            <v>0</v>
          </cell>
          <cell r="CO25">
            <v>0</v>
          </cell>
          <cell r="CP25">
            <v>0</v>
          </cell>
          <cell r="CQ25">
            <v>0</v>
          </cell>
          <cell r="CR25">
            <v>0</v>
          </cell>
          <cell r="CS25">
            <v>0</v>
          </cell>
          <cell r="CT25">
            <v>0</v>
          </cell>
          <cell r="CU25">
            <v>0</v>
          </cell>
          <cell r="CV25">
            <v>0</v>
          </cell>
          <cell r="CW25">
            <v>0</v>
          </cell>
          <cell r="CX25">
            <v>0</v>
          </cell>
          <cell r="CY25">
            <v>0</v>
          </cell>
          <cell r="CZ25">
            <v>0</v>
          </cell>
          <cell r="DA25">
            <v>0</v>
          </cell>
          <cell r="DB25">
            <v>0</v>
          </cell>
          <cell r="DC25">
            <v>0</v>
          </cell>
          <cell r="DD25">
            <v>0</v>
          </cell>
          <cell r="DE25">
            <v>0</v>
          </cell>
          <cell r="DF25">
            <v>0</v>
          </cell>
          <cell r="DG25">
            <v>0</v>
          </cell>
          <cell r="DH25">
            <v>0</v>
          </cell>
          <cell r="DI25">
            <v>0</v>
          </cell>
          <cell r="DJ25">
            <v>0</v>
          </cell>
          <cell r="DK25">
            <v>0</v>
          </cell>
          <cell r="DL25">
            <v>0</v>
          </cell>
          <cell r="DM25">
            <v>0</v>
          </cell>
          <cell r="DN25">
            <v>0</v>
          </cell>
          <cell r="DO25">
            <v>0</v>
          </cell>
          <cell r="DP25">
            <v>0</v>
          </cell>
          <cell r="DQ25">
            <v>0</v>
          </cell>
          <cell r="DR25">
            <v>0</v>
          </cell>
          <cell r="DS25">
            <v>0</v>
          </cell>
          <cell r="DT25">
            <v>0</v>
          </cell>
          <cell r="DU25">
            <v>0</v>
          </cell>
          <cell r="DV25">
            <v>0</v>
          </cell>
          <cell r="DW25">
            <v>0</v>
          </cell>
          <cell r="DX25">
            <v>0</v>
          </cell>
          <cell r="DY25">
            <v>0</v>
          </cell>
          <cell r="DZ25">
            <v>0</v>
          </cell>
          <cell r="EA25">
            <v>0</v>
          </cell>
          <cell r="EB25">
            <v>0</v>
          </cell>
          <cell r="EC25">
            <v>0</v>
          </cell>
          <cell r="ED25">
            <v>0</v>
          </cell>
          <cell r="EE25">
            <v>0</v>
          </cell>
          <cell r="EF25">
            <v>0</v>
          </cell>
          <cell r="EG25">
            <v>0</v>
          </cell>
          <cell r="EH25">
            <v>0</v>
          </cell>
          <cell r="EI25">
            <v>0</v>
          </cell>
          <cell r="EJ25">
            <v>0</v>
          </cell>
          <cell r="EK25">
            <v>0</v>
          </cell>
          <cell r="EL25">
            <v>0</v>
          </cell>
          <cell r="EM25">
            <v>0</v>
          </cell>
          <cell r="EN25">
            <v>0</v>
          </cell>
          <cell r="EO25">
            <v>0</v>
          </cell>
          <cell r="EP25">
            <v>0</v>
          </cell>
          <cell r="EQ25">
            <v>0</v>
          </cell>
          <cell r="ER25">
            <v>0</v>
          </cell>
          <cell r="ES25">
            <v>0</v>
          </cell>
          <cell r="ET25">
            <v>0</v>
          </cell>
          <cell r="EU25">
            <v>0</v>
          </cell>
          <cell r="EV25">
            <v>0</v>
          </cell>
          <cell r="EW25">
            <v>0</v>
          </cell>
          <cell r="EX25">
            <v>0</v>
          </cell>
          <cell r="EY25">
            <v>0</v>
          </cell>
          <cell r="EZ25">
            <v>0</v>
          </cell>
          <cell r="FA25">
            <v>0</v>
          </cell>
          <cell r="FB25">
            <v>0</v>
          </cell>
          <cell r="FC25">
            <v>0</v>
          </cell>
          <cell r="FD25">
            <v>0</v>
          </cell>
          <cell r="FE25">
            <v>0</v>
          </cell>
          <cell r="FF25">
            <v>0</v>
          </cell>
          <cell r="FG25">
            <v>0</v>
          </cell>
          <cell r="FH25">
            <v>0</v>
          </cell>
          <cell r="FI25">
            <v>0</v>
          </cell>
          <cell r="FJ25">
            <v>0</v>
          </cell>
          <cell r="FK25">
            <v>0</v>
          </cell>
          <cell r="FL25">
            <v>0</v>
          </cell>
          <cell r="FM25">
            <v>0</v>
          </cell>
          <cell r="FN25">
            <v>0</v>
          </cell>
          <cell r="FO25">
            <v>0</v>
          </cell>
          <cell r="FP25">
            <v>0</v>
          </cell>
          <cell r="FQ25">
            <v>0</v>
          </cell>
          <cell r="FR25">
            <v>0</v>
          </cell>
          <cell r="FS25">
            <v>0</v>
          </cell>
          <cell r="FT25">
            <v>0</v>
          </cell>
          <cell r="FU25">
            <v>0</v>
          </cell>
          <cell r="FV25">
            <v>0</v>
          </cell>
          <cell r="FW25">
            <v>0</v>
          </cell>
          <cell r="FX25">
            <v>0</v>
          </cell>
          <cell r="FY25">
            <v>0</v>
          </cell>
          <cell r="FZ25">
            <v>0</v>
          </cell>
          <cell r="GA25">
            <v>0</v>
          </cell>
          <cell r="GB25">
            <v>0</v>
          </cell>
          <cell r="GC25">
            <v>0</v>
          </cell>
          <cell r="GD25">
            <v>0</v>
          </cell>
          <cell r="GE25">
            <v>0</v>
          </cell>
          <cell r="GF25">
            <v>0</v>
          </cell>
          <cell r="GG25">
            <v>0</v>
          </cell>
          <cell r="GH25">
            <v>0</v>
          </cell>
          <cell r="GI25">
            <v>0</v>
          </cell>
          <cell r="GJ25">
            <v>0</v>
          </cell>
          <cell r="GK25">
            <v>0</v>
          </cell>
          <cell r="GL25">
            <v>0</v>
          </cell>
          <cell r="GM25">
            <v>0</v>
          </cell>
          <cell r="GN25">
            <v>0</v>
          </cell>
          <cell r="GO25">
            <v>0</v>
          </cell>
          <cell r="GP25">
            <v>0</v>
          </cell>
          <cell r="GQ25">
            <v>0</v>
          </cell>
          <cell r="GR25">
            <v>0</v>
          </cell>
          <cell r="GS25">
            <v>0</v>
          </cell>
          <cell r="GT25">
            <v>0</v>
          </cell>
          <cell r="GU25">
            <v>0</v>
          </cell>
          <cell r="GV25">
            <v>0</v>
          </cell>
          <cell r="GW25">
            <v>0</v>
          </cell>
          <cell r="GX25">
            <v>0</v>
          </cell>
          <cell r="GY25">
            <v>0</v>
          </cell>
          <cell r="GZ25">
            <v>0</v>
          </cell>
          <cell r="HA25">
            <v>0</v>
          </cell>
          <cell r="HB25">
            <v>0</v>
          </cell>
          <cell r="HC25">
            <v>0</v>
          </cell>
          <cell r="HD25">
            <v>0</v>
          </cell>
          <cell r="HE25">
            <v>0</v>
          </cell>
          <cell r="HF25">
            <v>0</v>
          </cell>
          <cell r="HG25">
            <v>0</v>
          </cell>
          <cell r="HH25">
            <v>0</v>
          </cell>
          <cell r="HI25">
            <v>0</v>
          </cell>
          <cell r="HJ25">
            <v>0</v>
          </cell>
          <cell r="HK25">
            <v>0</v>
          </cell>
          <cell r="HL25">
            <v>0</v>
          </cell>
          <cell r="HM25">
            <v>0</v>
          </cell>
          <cell r="HN25">
            <v>0</v>
          </cell>
          <cell r="HO25">
            <v>0</v>
          </cell>
          <cell r="HP25">
            <v>0</v>
          </cell>
          <cell r="HQ25">
            <v>0</v>
          </cell>
          <cell r="HR25">
            <v>0</v>
          </cell>
          <cell r="HS25">
            <v>0</v>
          </cell>
          <cell r="HT25">
            <v>0</v>
          </cell>
          <cell r="HU25">
            <v>0</v>
          </cell>
          <cell r="HV25">
            <v>0</v>
          </cell>
          <cell r="HW25">
            <v>0</v>
          </cell>
          <cell r="HX25">
            <v>0</v>
          </cell>
          <cell r="HY25">
            <v>0</v>
          </cell>
          <cell r="HZ25">
            <v>0</v>
          </cell>
          <cell r="IA25">
            <v>0</v>
          </cell>
          <cell r="IB25">
            <v>0</v>
          </cell>
          <cell r="IC25">
            <v>0</v>
          </cell>
          <cell r="ID25">
            <v>0</v>
          </cell>
          <cell r="IE25">
            <v>0</v>
          </cell>
          <cell r="IF25">
            <v>0</v>
          </cell>
          <cell r="IG25">
            <v>0</v>
          </cell>
          <cell r="IH25">
            <v>0</v>
          </cell>
          <cell r="II25">
            <v>0</v>
          </cell>
          <cell r="IJ25">
            <v>0</v>
          </cell>
          <cell r="IK25">
            <v>0</v>
          </cell>
          <cell r="IL25">
            <v>0</v>
          </cell>
          <cell r="IM25">
            <v>0</v>
          </cell>
          <cell r="IN25">
            <v>0</v>
          </cell>
          <cell r="IO25">
            <v>0</v>
          </cell>
          <cell r="IP25">
            <v>0</v>
          </cell>
          <cell r="IQ25">
            <v>0</v>
          </cell>
        </row>
        <row r="26">
          <cell r="B26">
            <v>0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0</v>
          </cell>
          <cell r="AJ26">
            <v>0</v>
          </cell>
          <cell r="AK26">
            <v>0</v>
          </cell>
          <cell r="AL26">
            <v>0</v>
          </cell>
          <cell r="AM26">
            <v>0</v>
          </cell>
          <cell r="AN26">
            <v>0</v>
          </cell>
          <cell r="AO26">
            <v>0</v>
          </cell>
          <cell r="AP26">
            <v>0</v>
          </cell>
          <cell r="AQ26">
            <v>0</v>
          </cell>
          <cell r="AR26">
            <v>0</v>
          </cell>
          <cell r="AS26">
            <v>0</v>
          </cell>
          <cell r="AT26">
            <v>0</v>
          </cell>
          <cell r="AU26">
            <v>0</v>
          </cell>
          <cell r="AV26">
            <v>0</v>
          </cell>
          <cell r="AW26">
            <v>0</v>
          </cell>
          <cell r="AX26">
            <v>0</v>
          </cell>
          <cell r="AY26">
            <v>0</v>
          </cell>
          <cell r="AZ26">
            <v>0</v>
          </cell>
          <cell r="BA26">
            <v>0</v>
          </cell>
          <cell r="BB26">
            <v>0</v>
          </cell>
          <cell r="BC26">
            <v>0</v>
          </cell>
          <cell r="BD26">
            <v>0</v>
          </cell>
          <cell r="BE26">
            <v>0</v>
          </cell>
          <cell r="BF26">
            <v>0</v>
          </cell>
          <cell r="BG26">
            <v>0</v>
          </cell>
          <cell r="BH26">
            <v>0</v>
          </cell>
          <cell r="BI26">
            <v>0</v>
          </cell>
          <cell r="BJ26">
            <v>0</v>
          </cell>
          <cell r="BK26">
            <v>0</v>
          </cell>
          <cell r="BL26">
            <v>0</v>
          </cell>
          <cell r="BM26">
            <v>0</v>
          </cell>
          <cell r="BN26">
            <v>0</v>
          </cell>
          <cell r="BO26">
            <v>0</v>
          </cell>
          <cell r="BP26">
            <v>0</v>
          </cell>
          <cell r="BQ26">
            <v>0</v>
          </cell>
          <cell r="BR26">
            <v>0</v>
          </cell>
          <cell r="BS26">
            <v>0</v>
          </cell>
          <cell r="BT26">
            <v>0</v>
          </cell>
          <cell r="BU26">
            <v>0</v>
          </cell>
          <cell r="BV26">
            <v>0</v>
          </cell>
          <cell r="BW26">
            <v>0</v>
          </cell>
          <cell r="BX26">
            <v>0</v>
          </cell>
          <cell r="BY26">
            <v>0</v>
          </cell>
          <cell r="BZ26">
            <v>0</v>
          </cell>
          <cell r="CA26">
            <v>0</v>
          </cell>
          <cell r="CB26">
            <v>0</v>
          </cell>
          <cell r="CC26">
            <v>0</v>
          </cell>
          <cell r="CD26">
            <v>0</v>
          </cell>
          <cell r="CE26">
            <v>0</v>
          </cell>
          <cell r="CF26">
            <v>0</v>
          </cell>
          <cell r="CG26">
            <v>0</v>
          </cell>
          <cell r="CH26">
            <v>0</v>
          </cell>
          <cell r="CI26">
            <v>0</v>
          </cell>
          <cell r="CJ26">
            <v>0</v>
          </cell>
          <cell r="CK26">
            <v>0</v>
          </cell>
          <cell r="CL26">
            <v>0</v>
          </cell>
          <cell r="CM26">
            <v>0</v>
          </cell>
          <cell r="CN26">
            <v>0</v>
          </cell>
          <cell r="CO26">
            <v>0</v>
          </cell>
          <cell r="CP26">
            <v>0</v>
          </cell>
          <cell r="CQ26">
            <v>0</v>
          </cell>
          <cell r="CR26">
            <v>0</v>
          </cell>
          <cell r="CS26">
            <v>0</v>
          </cell>
          <cell r="CT26">
            <v>0</v>
          </cell>
          <cell r="CU26">
            <v>0</v>
          </cell>
          <cell r="CV26">
            <v>0</v>
          </cell>
          <cell r="CW26">
            <v>0</v>
          </cell>
          <cell r="CX26">
            <v>0</v>
          </cell>
          <cell r="CY26">
            <v>0</v>
          </cell>
          <cell r="CZ26">
            <v>0</v>
          </cell>
          <cell r="DA26">
            <v>0</v>
          </cell>
          <cell r="DB26">
            <v>0</v>
          </cell>
          <cell r="DC26">
            <v>0</v>
          </cell>
          <cell r="DD26">
            <v>0</v>
          </cell>
          <cell r="DE26">
            <v>0</v>
          </cell>
          <cell r="DF26">
            <v>0</v>
          </cell>
          <cell r="DG26">
            <v>0</v>
          </cell>
          <cell r="DH26">
            <v>0</v>
          </cell>
          <cell r="DI26">
            <v>0</v>
          </cell>
          <cell r="DJ26">
            <v>0</v>
          </cell>
          <cell r="DK26">
            <v>0</v>
          </cell>
          <cell r="DL26">
            <v>0</v>
          </cell>
          <cell r="DM26">
            <v>0</v>
          </cell>
          <cell r="DN26">
            <v>0</v>
          </cell>
          <cell r="DO26">
            <v>0</v>
          </cell>
          <cell r="DP26">
            <v>0</v>
          </cell>
          <cell r="DQ26">
            <v>0</v>
          </cell>
          <cell r="DR26">
            <v>0</v>
          </cell>
          <cell r="DS26">
            <v>0</v>
          </cell>
          <cell r="DT26">
            <v>0</v>
          </cell>
          <cell r="DU26">
            <v>0</v>
          </cell>
          <cell r="DV26">
            <v>0</v>
          </cell>
          <cell r="DW26">
            <v>0</v>
          </cell>
          <cell r="DX26">
            <v>0</v>
          </cell>
          <cell r="DY26">
            <v>0</v>
          </cell>
          <cell r="DZ26">
            <v>0</v>
          </cell>
          <cell r="EA26">
            <v>0</v>
          </cell>
          <cell r="EB26">
            <v>0</v>
          </cell>
          <cell r="EC26">
            <v>0</v>
          </cell>
          <cell r="ED26">
            <v>0</v>
          </cell>
          <cell r="EE26">
            <v>0</v>
          </cell>
          <cell r="EF26">
            <v>0</v>
          </cell>
          <cell r="EG26">
            <v>0</v>
          </cell>
          <cell r="EH26">
            <v>0</v>
          </cell>
          <cell r="EI26">
            <v>0</v>
          </cell>
          <cell r="EJ26">
            <v>0</v>
          </cell>
          <cell r="EK26">
            <v>0</v>
          </cell>
          <cell r="EL26">
            <v>0</v>
          </cell>
          <cell r="EM26">
            <v>0</v>
          </cell>
          <cell r="EN26">
            <v>0</v>
          </cell>
          <cell r="EO26">
            <v>0</v>
          </cell>
          <cell r="EP26">
            <v>0</v>
          </cell>
          <cell r="EQ26">
            <v>0</v>
          </cell>
          <cell r="ER26">
            <v>0</v>
          </cell>
          <cell r="ES26">
            <v>0</v>
          </cell>
          <cell r="ET26">
            <v>0</v>
          </cell>
          <cell r="EU26">
            <v>0</v>
          </cell>
          <cell r="EV26">
            <v>0</v>
          </cell>
          <cell r="EW26">
            <v>0</v>
          </cell>
          <cell r="EX26">
            <v>0</v>
          </cell>
          <cell r="EY26">
            <v>0</v>
          </cell>
          <cell r="EZ26">
            <v>0</v>
          </cell>
          <cell r="FA26">
            <v>0</v>
          </cell>
          <cell r="FB26">
            <v>0</v>
          </cell>
          <cell r="FC26">
            <v>0</v>
          </cell>
          <cell r="FD26">
            <v>0</v>
          </cell>
          <cell r="FE26">
            <v>0</v>
          </cell>
          <cell r="FF26">
            <v>0</v>
          </cell>
          <cell r="FG26">
            <v>0</v>
          </cell>
          <cell r="FH26">
            <v>0</v>
          </cell>
          <cell r="FI26">
            <v>0</v>
          </cell>
          <cell r="FJ26">
            <v>0</v>
          </cell>
          <cell r="FK26">
            <v>0</v>
          </cell>
          <cell r="FL26">
            <v>0</v>
          </cell>
          <cell r="FM26">
            <v>0</v>
          </cell>
          <cell r="FN26">
            <v>0</v>
          </cell>
          <cell r="FO26">
            <v>0</v>
          </cell>
          <cell r="FP26">
            <v>0</v>
          </cell>
          <cell r="FQ26">
            <v>0</v>
          </cell>
          <cell r="FR26">
            <v>0</v>
          </cell>
          <cell r="FS26">
            <v>0</v>
          </cell>
          <cell r="FT26">
            <v>0</v>
          </cell>
          <cell r="FU26">
            <v>0</v>
          </cell>
          <cell r="FV26">
            <v>0</v>
          </cell>
          <cell r="FW26">
            <v>0</v>
          </cell>
          <cell r="FX26">
            <v>0</v>
          </cell>
          <cell r="FY26">
            <v>0</v>
          </cell>
          <cell r="FZ26">
            <v>0</v>
          </cell>
          <cell r="GA26">
            <v>0</v>
          </cell>
          <cell r="GB26">
            <v>0</v>
          </cell>
          <cell r="GC26">
            <v>0</v>
          </cell>
          <cell r="GD26">
            <v>0</v>
          </cell>
          <cell r="GE26">
            <v>0</v>
          </cell>
          <cell r="GF26">
            <v>0</v>
          </cell>
          <cell r="GG26">
            <v>0</v>
          </cell>
          <cell r="GH26">
            <v>0</v>
          </cell>
          <cell r="GI26">
            <v>0</v>
          </cell>
          <cell r="GJ26">
            <v>0</v>
          </cell>
          <cell r="GK26">
            <v>0</v>
          </cell>
          <cell r="GL26">
            <v>0</v>
          </cell>
          <cell r="GM26">
            <v>0</v>
          </cell>
          <cell r="GN26">
            <v>0</v>
          </cell>
          <cell r="GO26">
            <v>0</v>
          </cell>
          <cell r="GP26">
            <v>0</v>
          </cell>
          <cell r="GQ26">
            <v>0</v>
          </cell>
          <cell r="GR26">
            <v>0</v>
          </cell>
          <cell r="GS26">
            <v>0</v>
          </cell>
          <cell r="GT26">
            <v>0</v>
          </cell>
          <cell r="GU26">
            <v>0</v>
          </cell>
          <cell r="GV26">
            <v>0</v>
          </cell>
          <cell r="GW26">
            <v>0</v>
          </cell>
          <cell r="GX26">
            <v>0</v>
          </cell>
          <cell r="GY26">
            <v>0</v>
          </cell>
          <cell r="GZ26">
            <v>0</v>
          </cell>
          <cell r="HA26">
            <v>0</v>
          </cell>
          <cell r="HB26">
            <v>0</v>
          </cell>
          <cell r="HC26">
            <v>0</v>
          </cell>
          <cell r="HD26">
            <v>0</v>
          </cell>
          <cell r="HE26">
            <v>0</v>
          </cell>
          <cell r="HF26">
            <v>0</v>
          </cell>
          <cell r="HG26">
            <v>0</v>
          </cell>
          <cell r="HH26">
            <v>0</v>
          </cell>
          <cell r="HI26">
            <v>0</v>
          </cell>
          <cell r="HJ26">
            <v>0</v>
          </cell>
          <cell r="HK26">
            <v>0</v>
          </cell>
          <cell r="HL26">
            <v>0</v>
          </cell>
          <cell r="HM26">
            <v>0</v>
          </cell>
          <cell r="HN26">
            <v>0</v>
          </cell>
          <cell r="HO26">
            <v>0</v>
          </cell>
          <cell r="HP26">
            <v>0</v>
          </cell>
          <cell r="HQ26">
            <v>0</v>
          </cell>
          <cell r="HR26">
            <v>0</v>
          </cell>
          <cell r="HS26">
            <v>0</v>
          </cell>
          <cell r="HT26">
            <v>0</v>
          </cell>
          <cell r="HU26">
            <v>0</v>
          </cell>
          <cell r="HV26">
            <v>0</v>
          </cell>
          <cell r="HW26">
            <v>0</v>
          </cell>
          <cell r="HX26">
            <v>0</v>
          </cell>
          <cell r="HY26">
            <v>0</v>
          </cell>
          <cell r="HZ26">
            <v>0</v>
          </cell>
          <cell r="IA26">
            <v>0</v>
          </cell>
          <cell r="IB26">
            <v>0</v>
          </cell>
          <cell r="IC26">
            <v>0</v>
          </cell>
          <cell r="ID26">
            <v>0</v>
          </cell>
          <cell r="IE26">
            <v>0</v>
          </cell>
          <cell r="IF26">
            <v>0</v>
          </cell>
          <cell r="IG26">
            <v>0</v>
          </cell>
          <cell r="IH26">
            <v>0</v>
          </cell>
          <cell r="II26">
            <v>0</v>
          </cell>
          <cell r="IJ26">
            <v>0</v>
          </cell>
          <cell r="IK26">
            <v>0</v>
          </cell>
          <cell r="IL26">
            <v>0</v>
          </cell>
          <cell r="IM26">
            <v>0</v>
          </cell>
          <cell r="IN26">
            <v>0</v>
          </cell>
          <cell r="IO26">
            <v>0</v>
          </cell>
          <cell r="IP26">
            <v>0</v>
          </cell>
          <cell r="IQ26">
            <v>0</v>
          </cell>
        </row>
        <row r="27">
          <cell r="B27">
            <v>0</v>
          </cell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0</v>
          </cell>
          <cell r="AJ27">
            <v>0</v>
          </cell>
          <cell r="AK27">
            <v>0</v>
          </cell>
          <cell r="AL27">
            <v>0</v>
          </cell>
          <cell r="AM27">
            <v>0</v>
          </cell>
          <cell r="AN27">
            <v>0</v>
          </cell>
          <cell r="AO27">
            <v>0</v>
          </cell>
          <cell r="AP27">
            <v>0</v>
          </cell>
          <cell r="AQ27">
            <v>0</v>
          </cell>
          <cell r="AR27">
            <v>0</v>
          </cell>
          <cell r="AS27">
            <v>0</v>
          </cell>
          <cell r="AT27">
            <v>0</v>
          </cell>
          <cell r="AU27">
            <v>0</v>
          </cell>
          <cell r="AV27">
            <v>0</v>
          </cell>
          <cell r="AW27">
            <v>0</v>
          </cell>
          <cell r="AX27">
            <v>0</v>
          </cell>
          <cell r="AY27">
            <v>0</v>
          </cell>
          <cell r="AZ27">
            <v>0</v>
          </cell>
          <cell r="BA27">
            <v>0</v>
          </cell>
          <cell r="BB27">
            <v>0</v>
          </cell>
          <cell r="BC27">
            <v>0</v>
          </cell>
          <cell r="BD27">
            <v>0</v>
          </cell>
          <cell r="BE27">
            <v>0</v>
          </cell>
          <cell r="BF27">
            <v>0</v>
          </cell>
          <cell r="BG27">
            <v>0</v>
          </cell>
          <cell r="BH27">
            <v>0</v>
          </cell>
          <cell r="BI27">
            <v>0</v>
          </cell>
          <cell r="BJ27">
            <v>0</v>
          </cell>
          <cell r="BK27">
            <v>0</v>
          </cell>
          <cell r="BL27">
            <v>0</v>
          </cell>
          <cell r="BM27">
            <v>0</v>
          </cell>
          <cell r="BN27">
            <v>0</v>
          </cell>
          <cell r="BO27">
            <v>0</v>
          </cell>
          <cell r="BP27">
            <v>0</v>
          </cell>
          <cell r="BQ27">
            <v>0</v>
          </cell>
          <cell r="BR27">
            <v>0</v>
          </cell>
          <cell r="BS27">
            <v>0</v>
          </cell>
          <cell r="BT27">
            <v>0</v>
          </cell>
          <cell r="BU27">
            <v>0</v>
          </cell>
          <cell r="BV27">
            <v>0</v>
          </cell>
          <cell r="BW27">
            <v>0</v>
          </cell>
          <cell r="BX27">
            <v>0</v>
          </cell>
          <cell r="BY27">
            <v>0</v>
          </cell>
          <cell r="BZ27">
            <v>0</v>
          </cell>
          <cell r="CA27">
            <v>0</v>
          </cell>
          <cell r="CB27">
            <v>0</v>
          </cell>
          <cell r="CC27">
            <v>0</v>
          </cell>
          <cell r="CD27">
            <v>0</v>
          </cell>
          <cell r="CE27">
            <v>0</v>
          </cell>
          <cell r="CF27">
            <v>0</v>
          </cell>
          <cell r="CG27">
            <v>0</v>
          </cell>
          <cell r="CH27">
            <v>0</v>
          </cell>
          <cell r="CI27">
            <v>0</v>
          </cell>
          <cell r="CJ27">
            <v>0</v>
          </cell>
          <cell r="CK27">
            <v>0</v>
          </cell>
          <cell r="CL27">
            <v>0</v>
          </cell>
          <cell r="CM27">
            <v>0</v>
          </cell>
          <cell r="CN27">
            <v>0</v>
          </cell>
          <cell r="CO27">
            <v>0</v>
          </cell>
          <cell r="CP27">
            <v>0</v>
          </cell>
          <cell r="CQ27">
            <v>0</v>
          </cell>
          <cell r="CR27">
            <v>0</v>
          </cell>
          <cell r="CS27">
            <v>0</v>
          </cell>
          <cell r="CT27">
            <v>0</v>
          </cell>
          <cell r="CU27">
            <v>0</v>
          </cell>
          <cell r="CV27">
            <v>0</v>
          </cell>
          <cell r="CW27">
            <v>0</v>
          </cell>
          <cell r="CX27">
            <v>0</v>
          </cell>
          <cell r="CY27">
            <v>0</v>
          </cell>
          <cell r="CZ27">
            <v>0</v>
          </cell>
          <cell r="DA27">
            <v>0</v>
          </cell>
          <cell r="DB27">
            <v>0</v>
          </cell>
          <cell r="DC27">
            <v>0</v>
          </cell>
          <cell r="DD27">
            <v>0</v>
          </cell>
          <cell r="DE27">
            <v>0</v>
          </cell>
          <cell r="DF27">
            <v>0</v>
          </cell>
          <cell r="DG27">
            <v>0</v>
          </cell>
          <cell r="DH27">
            <v>0</v>
          </cell>
          <cell r="DI27">
            <v>0</v>
          </cell>
          <cell r="DJ27">
            <v>0</v>
          </cell>
          <cell r="DK27">
            <v>0</v>
          </cell>
          <cell r="DL27">
            <v>0</v>
          </cell>
          <cell r="DM27">
            <v>0</v>
          </cell>
          <cell r="DN27">
            <v>0</v>
          </cell>
          <cell r="DO27">
            <v>0</v>
          </cell>
          <cell r="DP27">
            <v>0</v>
          </cell>
          <cell r="DQ27">
            <v>0</v>
          </cell>
          <cell r="DR27">
            <v>0</v>
          </cell>
          <cell r="DS27">
            <v>0</v>
          </cell>
          <cell r="DT27">
            <v>0</v>
          </cell>
          <cell r="DU27">
            <v>0</v>
          </cell>
          <cell r="DV27">
            <v>0</v>
          </cell>
          <cell r="DW27">
            <v>0</v>
          </cell>
          <cell r="DX27">
            <v>0</v>
          </cell>
          <cell r="DY27">
            <v>0</v>
          </cell>
          <cell r="DZ27">
            <v>0</v>
          </cell>
          <cell r="EA27">
            <v>0</v>
          </cell>
          <cell r="EB27">
            <v>0</v>
          </cell>
          <cell r="EC27">
            <v>0</v>
          </cell>
          <cell r="ED27">
            <v>0</v>
          </cell>
          <cell r="EE27">
            <v>0</v>
          </cell>
          <cell r="EF27">
            <v>0</v>
          </cell>
          <cell r="EG27">
            <v>0</v>
          </cell>
          <cell r="EH27">
            <v>0</v>
          </cell>
          <cell r="EI27">
            <v>0</v>
          </cell>
          <cell r="EJ27">
            <v>0</v>
          </cell>
          <cell r="EK27">
            <v>0</v>
          </cell>
          <cell r="EL27">
            <v>0</v>
          </cell>
          <cell r="EM27">
            <v>0</v>
          </cell>
          <cell r="EN27">
            <v>0</v>
          </cell>
          <cell r="EO27">
            <v>0</v>
          </cell>
          <cell r="EP27">
            <v>0</v>
          </cell>
          <cell r="EQ27">
            <v>0</v>
          </cell>
          <cell r="ER27">
            <v>0</v>
          </cell>
          <cell r="ES27">
            <v>0</v>
          </cell>
          <cell r="ET27">
            <v>0</v>
          </cell>
          <cell r="EU27">
            <v>0</v>
          </cell>
          <cell r="EV27">
            <v>0</v>
          </cell>
          <cell r="EW27">
            <v>0</v>
          </cell>
          <cell r="EX27">
            <v>0</v>
          </cell>
          <cell r="EY27">
            <v>0</v>
          </cell>
          <cell r="EZ27">
            <v>0</v>
          </cell>
          <cell r="FA27">
            <v>0</v>
          </cell>
          <cell r="FB27">
            <v>0</v>
          </cell>
          <cell r="FC27">
            <v>0</v>
          </cell>
          <cell r="FD27">
            <v>0</v>
          </cell>
          <cell r="FE27">
            <v>0</v>
          </cell>
          <cell r="FF27">
            <v>0</v>
          </cell>
          <cell r="FG27">
            <v>0</v>
          </cell>
          <cell r="FH27">
            <v>0</v>
          </cell>
          <cell r="FI27">
            <v>0</v>
          </cell>
          <cell r="FJ27">
            <v>0</v>
          </cell>
          <cell r="FK27">
            <v>0</v>
          </cell>
          <cell r="FL27">
            <v>0</v>
          </cell>
          <cell r="FM27">
            <v>0</v>
          </cell>
          <cell r="FN27">
            <v>0</v>
          </cell>
          <cell r="FO27">
            <v>0</v>
          </cell>
          <cell r="FP27">
            <v>0</v>
          </cell>
          <cell r="FQ27">
            <v>0</v>
          </cell>
          <cell r="FR27">
            <v>0</v>
          </cell>
          <cell r="FS27">
            <v>0</v>
          </cell>
          <cell r="FT27">
            <v>0</v>
          </cell>
          <cell r="FU27">
            <v>0</v>
          </cell>
          <cell r="FV27">
            <v>0</v>
          </cell>
          <cell r="FW27">
            <v>0</v>
          </cell>
          <cell r="FX27">
            <v>0</v>
          </cell>
          <cell r="FY27">
            <v>0</v>
          </cell>
          <cell r="FZ27">
            <v>0</v>
          </cell>
          <cell r="GA27">
            <v>0</v>
          </cell>
          <cell r="GB27">
            <v>0</v>
          </cell>
          <cell r="GC27">
            <v>0</v>
          </cell>
          <cell r="GD27">
            <v>0</v>
          </cell>
          <cell r="GE27">
            <v>0</v>
          </cell>
          <cell r="GF27">
            <v>0</v>
          </cell>
          <cell r="GG27">
            <v>0</v>
          </cell>
          <cell r="GH27">
            <v>0</v>
          </cell>
          <cell r="GI27">
            <v>0</v>
          </cell>
          <cell r="GJ27">
            <v>0</v>
          </cell>
          <cell r="GK27">
            <v>0</v>
          </cell>
          <cell r="GL27">
            <v>0</v>
          </cell>
          <cell r="GM27">
            <v>0</v>
          </cell>
          <cell r="GN27">
            <v>0</v>
          </cell>
          <cell r="GO27">
            <v>0</v>
          </cell>
          <cell r="GP27">
            <v>0</v>
          </cell>
          <cell r="GQ27">
            <v>0</v>
          </cell>
          <cell r="GR27">
            <v>0</v>
          </cell>
          <cell r="GS27">
            <v>0</v>
          </cell>
          <cell r="GT27">
            <v>0</v>
          </cell>
          <cell r="GU27">
            <v>0</v>
          </cell>
          <cell r="GV27">
            <v>0</v>
          </cell>
          <cell r="GW27">
            <v>0</v>
          </cell>
          <cell r="GX27">
            <v>0</v>
          </cell>
          <cell r="GY27">
            <v>0</v>
          </cell>
          <cell r="GZ27">
            <v>0</v>
          </cell>
          <cell r="HA27">
            <v>0</v>
          </cell>
          <cell r="HB27">
            <v>0</v>
          </cell>
          <cell r="HC27">
            <v>0</v>
          </cell>
          <cell r="HD27">
            <v>0</v>
          </cell>
          <cell r="HE27">
            <v>0</v>
          </cell>
          <cell r="HF27">
            <v>0</v>
          </cell>
          <cell r="HG27">
            <v>0</v>
          </cell>
          <cell r="HH27">
            <v>0</v>
          </cell>
          <cell r="HI27">
            <v>0</v>
          </cell>
          <cell r="HJ27">
            <v>0</v>
          </cell>
          <cell r="HK27">
            <v>0</v>
          </cell>
          <cell r="HL27">
            <v>0</v>
          </cell>
          <cell r="HM27">
            <v>0</v>
          </cell>
          <cell r="HN27">
            <v>0</v>
          </cell>
          <cell r="HO27">
            <v>0</v>
          </cell>
          <cell r="HP27">
            <v>0</v>
          </cell>
          <cell r="HQ27">
            <v>0</v>
          </cell>
          <cell r="HR27">
            <v>0</v>
          </cell>
          <cell r="HS27">
            <v>0</v>
          </cell>
          <cell r="HT27">
            <v>0</v>
          </cell>
          <cell r="HU27">
            <v>0</v>
          </cell>
          <cell r="HV27">
            <v>0</v>
          </cell>
          <cell r="HW27">
            <v>0</v>
          </cell>
          <cell r="HX27">
            <v>0</v>
          </cell>
          <cell r="HY27">
            <v>0</v>
          </cell>
          <cell r="HZ27">
            <v>0</v>
          </cell>
          <cell r="IA27">
            <v>0</v>
          </cell>
          <cell r="IB27">
            <v>0</v>
          </cell>
          <cell r="IC27">
            <v>0</v>
          </cell>
          <cell r="ID27">
            <v>0</v>
          </cell>
          <cell r="IE27">
            <v>0</v>
          </cell>
          <cell r="IF27">
            <v>0</v>
          </cell>
          <cell r="IG27">
            <v>0</v>
          </cell>
          <cell r="IH27">
            <v>0</v>
          </cell>
          <cell r="II27">
            <v>0</v>
          </cell>
          <cell r="IJ27">
            <v>0</v>
          </cell>
          <cell r="IK27">
            <v>0</v>
          </cell>
          <cell r="IL27">
            <v>0</v>
          </cell>
          <cell r="IM27">
            <v>0</v>
          </cell>
          <cell r="IN27">
            <v>0</v>
          </cell>
          <cell r="IO27">
            <v>0</v>
          </cell>
          <cell r="IP27">
            <v>0</v>
          </cell>
          <cell r="IQ27">
            <v>0</v>
          </cell>
        </row>
        <row r="28">
          <cell r="B28">
            <v>0</v>
          </cell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L28">
            <v>0</v>
          </cell>
          <cell r="AM28">
            <v>0</v>
          </cell>
          <cell r="AN28">
            <v>0</v>
          </cell>
          <cell r="AO28">
            <v>0</v>
          </cell>
          <cell r="AP28">
            <v>0</v>
          </cell>
          <cell r="AQ28">
            <v>0</v>
          </cell>
          <cell r="AR28">
            <v>0</v>
          </cell>
          <cell r="AS28">
            <v>0</v>
          </cell>
          <cell r="AT28">
            <v>0</v>
          </cell>
          <cell r="AU28">
            <v>0</v>
          </cell>
          <cell r="AV28">
            <v>0</v>
          </cell>
          <cell r="AW28">
            <v>0</v>
          </cell>
          <cell r="AX28">
            <v>0</v>
          </cell>
          <cell r="AY28">
            <v>0</v>
          </cell>
          <cell r="AZ28">
            <v>0</v>
          </cell>
          <cell r="BA28">
            <v>0</v>
          </cell>
          <cell r="BB28">
            <v>0</v>
          </cell>
          <cell r="BC28">
            <v>0</v>
          </cell>
          <cell r="BD28">
            <v>0</v>
          </cell>
          <cell r="BE28">
            <v>0</v>
          </cell>
          <cell r="BF28">
            <v>0</v>
          </cell>
          <cell r="BG28">
            <v>0</v>
          </cell>
          <cell r="BH28">
            <v>0</v>
          </cell>
          <cell r="BI28">
            <v>0</v>
          </cell>
          <cell r="BJ28">
            <v>0</v>
          </cell>
          <cell r="BK28">
            <v>0</v>
          </cell>
          <cell r="BL28">
            <v>0</v>
          </cell>
          <cell r="BM28">
            <v>0</v>
          </cell>
          <cell r="BN28">
            <v>0</v>
          </cell>
          <cell r="BO28">
            <v>0</v>
          </cell>
          <cell r="BP28">
            <v>0</v>
          </cell>
          <cell r="BQ28">
            <v>0</v>
          </cell>
          <cell r="BR28">
            <v>0</v>
          </cell>
          <cell r="BS28">
            <v>0</v>
          </cell>
          <cell r="BT28">
            <v>0</v>
          </cell>
          <cell r="BU28">
            <v>0</v>
          </cell>
          <cell r="BV28">
            <v>0</v>
          </cell>
          <cell r="BW28">
            <v>0</v>
          </cell>
          <cell r="BX28">
            <v>0</v>
          </cell>
          <cell r="BY28">
            <v>0</v>
          </cell>
          <cell r="BZ28">
            <v>0</v>
          </cell>
          <cell r="CA28">
            <v>0</v>
          </cell>
          <cell r="CB28">
            <v>0</v>
          </cell>
          <cell r="CC28">
            <v>0</v>
          </cell>
          <cell r="CD28">
            <v>0</v>
          </cell>
          <cell r="CE28">
            <v>0</v>
          </cell>
          <cell r="CF28">
            <v>0</v>
          </cell>
          <cell r="CG28">
            <v>0</v>
          </cell>
          <cell r="CH28">
            <v>0</v>
          </cell>
          <cell r="CI28">
            <v>0</v>
          </cell>
          <cell r="CJ28">
            <v>0</v>
          </cell>
          <cell r="CK28">
            <v>0</v>
          </cell>
          <cell r="CL28">
            <v>0</v>
          </cell>
          <cell r="CM28">
            <v>0</v>
          </cell>
          <cell r="CN28">
            <v>0</v>
          </cell>
          <cell r="CO28">
            <v>0</v>
          </cell>
          <cell r="CP28">
            <v>0</v>
          </cell>
          <cell r="CQ28">
            <v>0</v>
          </cell>
          <cell r="CR28">
            <v>0</v>
          </cell>
          <cell r="CS28">
            <v>0</v>
          </cell>
          <cell r="CT28">
            <v>0</v>
          </cell>
          <cell r="CU28">
            <v>0</v>
          </cell>
          <cell r="CV28">
            <v>0</v>
          </cell>
          <cell r="CW28">
            <v>0</v>
          </cell>
          <cell r="CX28">
            <v>0</v>
          </cell>
          <cell r="CY28">
            <v>0</v>
          </cell>
          <cell r="CZ28">
            <v>0</v>
          </cell>
          <cell r="DA28">
            <v>0</v>
          </cell>
          <cell r="DB28">
            <v>0</v>
          </cell>
          <cell r="DC28">
            <v>0</v>
          </cell>
          <cell r="DD28">
            <v>0</v>
          </cell>
          <cell r="DE28">
            <v>0</v>
          </cell>
          <cell r="DF28">
            <v>0</v>
          </cell>
          <cell r="DG28">
            <v>0</v>
          </cell>
          <cell r="DH28">
            <v>0</v>
          </cell>
          <cell r="DI28">
            <v>0</v>
          </cell>
          <cell r="DJ28">
            <v>0</v>
          </cell>
          <cell r="DK28">
            <v>0</v>
          </cell>
          <cell r="DL28">
            <v>0</v>
          </cell>
          <cell r="DM28">
            <v>0</v>
          </cell>
          <cell r="DN28">
            <v>0</v>
          </cell>
          <cell r="DO28">
            <v>0</v>
          </cell>
          <cell r="DP28">
            <v>0</v>
          </cell>
          <cell r="DQ28">
            <v>0</v>
          </cell>
          <cell r="DR28">
            <v>0</v>
          </cell>
          <cell r="DS28">
            <v>0</v>
          </cell>
          <cell r="DT28">
            <v>0</v>
          </cell>
          <cell r="DU28">
            <v>0</v>
          </cell>
          <cell r="DV28">
            <v>0</v>
          </cell>
          <cell r="DW28">
            <v>0</v>
          </cell>
          <cell r="DX28">
            <v>0</v>
          </cell>
          <cell r="DY28">
            <v>0</v>
          </cell>
          <cell r="DZ28">
            <v>0</v>
          </cell>
          <cell r="EA28">
            <v>0</v>
          </cell>
          <cell r="EB28">
            <v>0</v>
          </cell>
          <cell r="EC28">
            <v>0</v>
          </cell>
          <cell r="ED28">
            <v>0</v>
          </cell>
          <cell r="EE28">
            <v>0</v>
          </cell>
          <cell r="EF28">
            <v>0</v>
          </cell>
          <cell r="EG28">
            <v>0</v>
          </cell>
          <cell r="EH28">
            <v>0</v>
          </cell>
          <cell r="EI28">
            <v>0</v>
          </cell>
          <cell r="EJ28">
            <v>0</v>
          </cell>
          <cell r="EK28">
            <v>0</v>
          </cell>
          <cell r="EL28">
            <v>0</v>
          </cell>
          <cell r="EM28">
            <v>0</v>
          </cell>
          <cell r="EN28">
            <v>0</v>
          </cell>
          <cell r="EO28">
            <v>0</v>
          </cell>
          <cell r="EP28">
            <v>0</v>
          </cell>
          <cell r="EQ28">
            <v>0</v>
          </cell>
          <cell r="ER28">
            <v>0</v>
          </cell>
          <cell r="ES28">
            <v>0</v>
          </cell>
          <cell r="ET28">
            <v>0</v>
          </cell>
          <cell r="EU28">
            <v>0</v>
          </cell>
          <cell r="EV28">
            <v>0</v>
          </cell>
          <cell r="EW28">
            <v>0</v>
          </cell>
          <cell r="EX28">
            <v>0</v>
          </cell>
          <cell r="EY28">
            <v>0</v>
          </cell>
          <cell r="EZ28">
            <v>0</v>
          </cell>
          <cell r="FA28">
            <v>0</v>
          </cell>
          <cell r="FB28">
            <v>0</v>
          </cell>
          <cell r="FC28">
            <v>0</v>
          </cell>
          <cell r="FD28">
            <v>0</v>
          </cell>
          <cell r="FE28">
            <v>0</v>
          </cell>
          <cell r="FF28">
            <v>0</v>
          </cell>
          <cell r="FG28">
            <v>0</v>
          </cell>
          <cell r="FH28">
            <v>0</v>
          </cell>
          <cell r="FI28">
            <v>0</v>
          </cell>
          <cell r="FJ28">
            <v>0</v>
          </cell>
          <cell r="FK28">
            <v>0</v>
          </cell>
          <cell r="FL28">
            <v>0</v>
          </cell>
          <cell r="FM28">
            <v>0</v>
          </cell>
          <cell r="FN28">
            <v>0</v>
          </cell>
          <cell r="FO28">
            <v>0</v>
          </cell>
          <cell r="FP28">
            <v>0</v>
          </cell>
          <cell r="FQ28">
            <v>0</v>
          </cell>
          <cell r="FR28">
            <v>0</v>
          </cell>
          <cell r="FS28">
            <v>0</v>
          </cell>
          <cell r="FT28">
            <v>0</v>
          </cell>
          <cell r="FU28">
            <v>0</v>
          </cell>
          <cell r="FV28">
            <v>0</v>
          </cell>
          <cell r="FW28">
            <v>0</v>
          </cell>
          <cell r="FX28">
            <v>0</v>
          </cell>
          <cell r="FY28">
            <v>0</v>
          </cell>
          <cell r="FZ28">
            <v>0</v>
          </cell>
          <cell r="GA28">
            <v>0</v>
          </cell>
          <cell r="GB28">
            <v>0</v>
          </cell>
          <cell r="GC28">
            <v>0</v>
          </cell>
          <cell r="GD28">
            <v>0</v>
          </cell>
          <cell r="GE28">
            <v>0</v>
          </cell>
          <cell r="GF28">
            <v>0</v>
          </cell>
          <cell r="GG28">
            <v>0</v>
          </cell>
          <cell r="GH28">
            <v>0</v>
          </cell>
          <cell r="GI28">
            <v>0</v>
          </cell>
          <cell r="GJ28">
            <v>0</v>
          </cell>
          <cell r="GK28">
            <v>0</v>
          </cell>
          <cell r="GL28">
            <v>0</v>
          </cell>
          <cell r="GM28">
            <v>0</v>
          </cell>
          <cell r="GN28">
            <v>0</v>
          </cell>
          <cell r="GO28">
            <v>0</v>
          </cell>
          <cell r="GP28">
            <v>0</v>
          </cell>
          <cell r="GQ28">
            <v>0</v>
          </cell>
          <cell r="GR28">
            <v>0</v>
          </cell>
          <cell r="GS28">
            <v>0</v>
          </cell>
          <cell r="GT28">
            <v>0</v>
          </cell>
          <cell r="GU28">
            <v>0</v>
          </cell>
          <cell r="GV28">
            <v>0</v>
          </cell>
          <cell r="GW28">
            <v>0</v>
          </cell>
          <cell r="GX28">
            <v>0</v>
          </cell>
          <cell r="GY28">
            <v>0</v>
          </cell>
          <cell r="GZ28">
            <v>0</v>
          </cell>
          <cell r="HA28">
            <v>0</v>
          </cell>
          <cell r="HB28">
            <v>0</v>
          </cell>
          <cell r="HC28">
            <v>0</v>
          </cell>
          <cell r="HD28">
            <v>0</v>
          </cell>
          <cell r="HE28">
            <v>0</v>
          </cell>
          <cell r="HF28">
            <v>0</v>
          </cell>
          <cell r="HG28">
            <v>0</v>
          </cell>
          <cell r="HH28">
            <v>0</v>
          </cell>
          <cell r="HI28">
            <v>0</v>
          </cell>
          <cell r="HJ28">
            <v>0</v>
          </cell>
          <cell r="HK28">
            <v>0</v>
          </cell>
          <cell r="HL28">
            <v>0</v>
          </cell>
          <cell r="HM28">
            <v>0</v>
          </cell>
          <cell r="HN28">
            <v>0</v>
          </cell>
          <cell r="HO28">
            <v>0</v>
          </cell>
          <cell r="HP28">
            <v>0</v>
          </cell>
          <cell r="HQ28">
            <v>0</v>
          </cell>
          <cell r="HR28">
            <v>0</v>
          </cell>
          <cell r="HS28">
            <v>0</v>
          </cell>
          <cell r="HT28">
            <v>0</v>
          </cell>
          <cell r="HU28">
            <v>0</v>
          </cell>
          <cell r="HV28">
            <v>0</v>
          </cell>
          <cell r="HW28">
            <v>0</v>
          </cell>
          <cell r="HX28">
            <v>0</v>
          </cell>
          <cell r="HY28">
            <v>0</v>
          </cell>
          <cell r="HZ28">
            <v>0</v>
          </cell>
          <cell r="IA28">
            <v>0</v>
          </cell>
          <cell r="IB28">
            <v>0</v>
          </cell>
          <cell r="IC28">
            <v>0</v>
          </cell>
          <cell r="ID28">
            <v>0</v>
          </cell>
          <cell r="IE28">
            <v>0</v>
          </cell>
          <cell r="IF28">
            <v>0</v>
          </cell>
          <cell r="IG28">
            <v>0</v>
          </cell>
          <cell r="IH28">
            <v>0</v>
          </cell>
          <cell r="II28">
            <v>0</v>
          </cell>
          <cell r="IJ28">
            <v>0</v>
          </cell>
          <cell r="IK28">
            <v>0</v>
          </cell>
          <cell r="IL28">
            <v>0</v>
          </cell>
          <cell r="IM28">
            <v>0</v>
          </cell>
          <cell r="IN28">
            <v>0</v>
          </cell>
          <cell r="IO28">
            <v>0</v>
          </cell>
          <cell r="IP28">
            <v>0</v>
          </cell>
          <cell r="IQ28">
            <v>0</v>
          </cell>
        </row>
        <row r="29">
          <cell r="B29">
            <v>0</v>
          </cell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0</v>
          </cell>
          <cell r="AJ29">
            <v>0</v>
          </cell>
          <cell r="AK29">
            <v>0</v>
          </cell>
          <cell r="AL29">
            <v>0</v>
          </cell>
          <cell r="AM29">
            <v>0</v>
          </cell>
          <cell r="AN29">
            <v>0</v>
          </cell>
          <cell r="AO29">
            <v>0</v>
          </cell>
          <cell r="AP29">
            <v>0</v>
          </cell>
          <cell r="AQ29">
            <v>0</v>
          </cell>
          <cell r="AR29">
            <v>0</v>
          </cell>
          <cell r="AS29">
            <v>0</v>
          </cell>
          <cell r="AT29">
            <v>0</v>
          </cell>
          <cell r="AU29">
            <v>0</v>
          </cell>
          <cell r="AV29">
            <v>0</v>
          </cell>
          <cell r="AW29">
            <v>0</v>
          </cell>
          <cell r="AX29">
            <v>0</v>
          </cell>
          <cell r="AY29">
            <v>0</v>
          </cell>
          <cell r="AZ29">
            <v>0</v>
          </cell>
          <cell r="BA29">
            <v>0</v>
          </cell>
          <cell r="BB29">
            <v>0</v>
          </cell>
          <cell r="BC29">
            <v>0</v>
          </cell>
          <cell r="BD29">
            <v>0</v>
          </cell>
          <cell r="BE29">
            <v>0</v>
          </cell>
          <cell r="BF29">
            <v>0</v>
          </cell>
          <cell r="BG29">
            <v>0</v>
          </cell>
          <cell r="BH29">
            <v>0</v>
          </cell>
          <cell r="BI29">
            <v>0</v>
          </cell>
          <cell r="BJ29">
            <v>0</v>
          </cell>
          <cell r="BK29">
            <v>0</v>
          </cell>
          <cell r="BL29">
            <v>0</v>
          </cell>
          <cell r="BM29">
            <v>0</v>
          </cell>
          <cell r="BN29">
            <v>0</v>
          </cell>
          <cell r="BO29">
            <v>0</v>
          </cell>
          <cell r="BP29">
            <v>0</v>
          </cell>
          <cell r="BQ29">
            <v>0</v>
          </cell>
          <cell r="BR29">
            <v>0</v>
          </cell>
          <cell r="BS29">
            <v>0</v>
          </cell>
          <cell r="BT29">
            <v>0</v>
          </cell>
          <cell r="BU29">
            <v>0</v>
          </cell>
          <cell r="BV29">
            <v>0</v>
          </cell>
          <cell r="BW29">
            <v>0</v>
          </cell>
          <cell r="BX29">
            <v>0</v>
          </cell>
          <cell r="BY29">
            <v>0</v>
          </cell>
          <cell r="BZ29">
            <v>0</v>
          </cell>
          <cell r="CA29">
            <v>0</v>
          </cell>
          <cell r="CB29">
            <v>0</v>
          </cell>
          <cell r="CC29">
            <v>0</v>
          </cell>
          <cell r="CD29">
            <v>0</v>
          </cell>
          <cell r="CE29">
            <v>0</v>
          </cell>
          <cell r="CF29">
            <v>0</v>
          </cell>
          <cell r="CG29">
            <v>0</v>
          </cell>
          <cell r="CH29">
            <v>0</v>
          </cell>
          <cell r="CI29">
            <v>0</v>
          </cell>
          <cell r="CJ29">
            <v>0</v>
          </cell>
          <cell r="CK29">
            <v>0</v>
          </cell>
          <cell r="CL29">
            <v>0</v>
          </cell>
          <cell r="CM29">
            <v>0</v>
          </cell>
          <cell r="CN29">
            <v>0</v>
          </cell>
          <cell r="CO29">
            <v>0</v>
          </cell>
          <cell r="CP29">
            <v>0</v>
          </cell>
          <cell r="CQ29">
            <v>0</v>
          </cell>
          <cell r="CR29">
            <v>0</v>
          </cell>
          <cell r="CS29">
            <v>0</v>
          </cell>
          <cell r="CT29">
            <v>0</v>
          </cell>
          <cell r="CU29">
            <v>0</v>
          </cell>
          <cell r="CV29">
            <v>0</v>
          </cell>
          <cell r="CW29">
            <v>0</v>
          </cell>
          <cell r="CX29">
            <v>0</v>
          </cell>
          <cell r="CY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  <cell r="DD29">
            <v>0</v>
          </cell>
          <cell r="DE29">
            <v>0</v>
          </cell>
          <cell r="DF29">
            <v>0</v>
          </cell>
          <cell r="DG29">
            <v>0</v>
          </cell>
          <cell r="DH29">
            <v>0</v>
          </cell>
          <cell r="DI29">
            <v>0</v>
          </cell>
          <cell r="DJ29">
            <v>0</v>
          </cell>
          <cell r="DK29">
            <v>0</v>
          </cell>
          <cell r="DL29">
            <v>0</v>
          </cell>
          <cell r="DM29">
            <v>0</v>
          </cell>
          <cell r="DN29">
            <v>0</v>
          </cell>
          <cell r="DO29">
            <v>0</v>
          </cell>
          <cell r="DP29">
            <v>0</v>
          </cell>
          <cell r="DQ29">
            <v>0</v>
          </cell>
          <cell r="DR29">
            <v>0</v>
          </cell>
          <cell r="DS29">
            <v>0</v>
          </cell>
          <cell r="DT29">
            <v>0</v>
          </cell>
          <cell r="DU29">
            <v>0</v>
          </cell>
          <cell r="DV29">
            <v>0</v>
          </cell>
          <cell r="DW29">
            <v>0</v>
          </cell>
          <cell r="DX29">
            <v>0</v>
          </cell>
          <cell r="DY29">
            <v>0</v>
          </cell>
          <cell r="DZ29">
            <v>0</v>
          </cell>
          <cell r="EA29">
            <v>0</v>
          </cell>
          <cell r="EB29">
            <v>0</v>
          </cell>
          <cell r="EC29">
            <v>0</v>
          </cell>
          <cell r="ED29">
            <v>0</v>
          </cell>
          <cell r="EE29">
            <v>0</v>
          </cell>
          <cell r="EF29">
            <v>0</v>
          </cell>
          <cell r="EG29">
            <v>0</v>
          </cell>
          <cell r="EH29">
            <v>0</v>
          </cell>
          <cell r="EI29">
            <v>0</v>
          </cell>
          <cell r="EJ29">
            <v>0</v>
          </cell>
          <cell r="EK29">
            <v>0</v>
          </cell>
          <cell r="EL29">
            <v>0</v>
          </cell>
          <cell r="EM29">
            <v>0</v>
          </cell>
          <cell r="EN29">
            <v>0</v>
          </cell>
          <cell r="EO29">
            <v>0</v>
          </cell>
          <cell r="EP29">
            <v>0</v>
          </cell>
          <cell r="EQ29">
            <v>0</v>
          </cell>
          <cell r="ER29">
            <v>0</v>
          </cell>
          <cell r="ES29">
            <v>0</v>
          </cell>
          <cell r="ET29">
            <v>0</v>
          </cell>
          <cell r="EU29">
            <v>0</v>
          </cell>
          <cell r="EV29">
            <v>0</v>
          </cell>
          <cell r="EW29">
            <v>0</v>
          </cell>
          <cell r="EX29">
            <v>0</v>
          </cell>
          <cell r="EY29">
            <v>0</v>
          </cell>
          <cell r="EZ29">
            <v>0</v>
          </cell>
          <cell r="FA29">
            <v>0</v>
          </cell>
          <cell r="FB29">
            <v>0</v>
          </cell>
          <cell r="FC29">
            <v>0</v>
          </cell>
          <cell r="FD29">
            <v>0</v>
          </cell>
          <cell r="FE29">
            <v>0</v>
          </cell>
          <cell r="FF29">
            <v>0</v>
          </cell>
          <cell r="FG29">
            <v>0</v>
          </cell>
          <cell r="FH29">
            <v>0</v>
          </cell>
          <cell r="FI29">
            <v>0</v>
          </cell>
          <cell r="FJ29">
            <v>0</v>
          </cell>
          <cell r="FK29">
            <v>0</v>
          </cell>
          <cell r="FL29">
            <v>0</v>
          </cell>
          <cell r="FM29">
            <v>0</v>
          </cell>
          <cell r="FN29">
            <v>0</v>
          </cell>
          <cell r="FO29">
            <v>0</v>
          </cell>
          <cell r="FP29">
            <v>0</v>
          </cell>
          <cell r="FQ29">
            <v>0</v>
          </cell>
          <cell r="FR29">
            <v>0</v>
          </cell>
          <cell r="FS29">
            <v>0</v>
          </cell>
          <cell r="FT29">
            <v>0</v>
          </cell>
          <cell r="FU29">
            <v>0</v>
          </cell>
          <cell r="FV29">
            <v>0</v>
          </cell>
          <cell r="FW29">
            <v>0</v>
          </cell>
          <cell r="FX29">
            <v>0</v>
          </cell>
          <cell r="FY29">
            <v>0</v>
          </cell>
          <cell r="FZ29">
            <v>0</v>
          </cell>
          <cell r="GA29">
            <v>0</v>
          </cell>
          <cell r="GB29">
            <v>0</v>
          </cell>
          <cell r="GC29">
            <v>0</v>
          </cell>
          <cell r="GD29">
            <v>0</v>
          </cell>
          <cell r="GE29">
            <v>0</v>
          </cell>
          <cell r="GF29">
            <v>0</v>
          </cell>
          <cell r="GG29">
            <v>0</v>
          </cell>
          <cell r="GH29">
            <v>0</v>
          </cell>
          <cell r="GI29">
            <v>0</v>
          </cell>
          <cell r="GJ29">
            <v>0</v>
          </cell>
          <cell r="GK29">
            <v>0</v>
          </cell>
          <cell r="GL29">
            <v>0</v>
          </cell>
          <cell r="GM29">
            <v>0</v>
          </cell>
          <cell r="GN29">
            <v>0</v>
          </cell>
          <cell r="GO29">
            <v>0</v>
          </cell>
          <cell r="GP29">
            <v>0</v>
          </cell>
          <cell r="GQ29">
            <v>0</v>
          </cell>
          <cell r="GR29">
            <v>0</v>
          </cell>
          <cell r="GS29">
            <v>0</v>
          </cell>
          <cell r="GT29">
            <v>0</v>
          </cell>
          <cell r="GU29">
            <v>0</v>
          </cell>
          <cell r="GV29">
            <v>0</v>
          </cell>
          <cell r="GW29">
            <v>0</v>
          </cell>
          <cell r="GX29">
            <v>0</v>
          </cell>
          <cell r="GY29">
            <v>0</v>
          </cell>
          <cell r="GZ29">
            <v>0</v>
          </cell>
          <cell r="HA29">
            <v>0</v>
          </cell>
          <cell r="HB29">
            <v>0</v>
          </cell>
          <cell r="HC29">
            <v>0</v>
          </cell>
          <cell r="HD29">
            <v>0</v>
          </cell>
          <cell r="HE29">
            <v>0</v>
          </cell>
          <cell r="HF29">
            <v>0</v>
          </cell>
          <cell r="HG29">
            <v>0</v>
          </cell>
          <cell r="HH29">
            <v>0</v>
          </cell>
          <cell r="HI29">
            <v>0</v>
          </cell>
          <cell r="HJ29">
            <v>0</v>
          </cell>
          <cell r="HK29">
            <v>0</v>
          </cell>
          <cell r="HL29">
            <v>0</v>
          </cell>
          <cell r="HM29">
            <v>0</v>
          </cell>
          <cell r="HN29">
            <v>0</v>
          </cell>
          <cell r="HO29">
            <v>0</v>
          </cell>
          <cell r="HP29">
            <v>0</v>
          </cell>
          <cell r="HQ29">
            <v>0</v>
          </cell>
          <cell r="HR29">
            <v>0</v>
          </cell>
          <cell r="HS29">
            <v>0</v>
          </cell>
          <cell r="HT29">
            <v>0</v>
          </cell>
          <cell r="HU29">
            <v>0</v>
          </cell>
          <cell r="HV29">
            <v>0</v>
          </cell>
          <cell r="HW29">
            <v>0</v>
          </cell>
          <cell r="HX29">
            <v>0</v>
          </cell>
          <cell r="HY29">
            <v>0</v>
          </cell>
          <cell r="HZ29">
            <v>0</v>
          </cell>
          <cell r="IA29">
            <v>0</v>
          </cell>
          <cell r="IB29">
            <v>0</v>
          </cell>
          <cell r="IC29">
            <v>0</v>
          </cell>
          <cell r="ID29">
            <v>0</v>
          </cell>
          <cell r="IE29">
            <v>0</v>
          </cell>
          <cell r="IF29">
            <v>0</v>
          </cell>
          <cell r="IG29">
            <v>0</v>
          </cell>
          <cell r="IH29">
            <v>0</v>
          </cell>
          <cell r="II29">
            <v>0</v>
          </cell>
          <cell r="IJ29">
            <v>0</v>
          </cell>
          <cell r="IK29">
            <v>0</v>
          </cell>
          <cell r="IL29">
            <v>0</v>
          </cell>
          <cell r="IM29">
            <v>0</v>
          </cell>
          <cell r="IN29">
            <v>0</v>
          </cell>
          <cell r="IO29">
            <v>0</v>
          </cell>
          <cell r="IP29">
            <v>0</v>
          </cell>
          <cell r="IQ29">
            <v>0</v>
          </cell>
        </row>
        <row r="30">
          <cell r="B30">
            <v>0</v>
          </cell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0</v>
          </cell>
          <cell r="AC30">
            <v>0</v>
          </cell>
          <cell r="AD30">
            <v>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  <cell r="AS30">
            <v>0</v>
          </cell>
          <cell r="AT30">
            <v>0</v>
          </cell>
          <cell r="AU30">
            <v>0</v>
          </cell>
          <cell r="AV30">
            <v>0</v>
          </cell>
          <cell r="AW30">
            <v>0</v>
          </cell>
          <cell r="AX30">
            <v>0</v>
          </cell>
          <cell r="AY30">
            <v>0</v>
          </cell>
          <cell r="AZ30">
            <v>0</v>
          </cell>
          <cell r="BA30">
            <v>0</v>
          </cell>
          <cell r="BB30">
            <v>0</v>
          </cell>
          <cell r="BC30">
            <v>0</v>
          </cell>
          <cell r="BD30">
            <v>0</v>
          </cell>
          <cell r="BE30">
            <v>0</v>
          </cell>
          <cell r="BF30">
            <v>0</v>
          </cell>
          <cell r="BG30">
            <v>0</v>
          </cell>
          <cell r="BH30">
            <v>0</v>
          </cell>
          <cell r="BI30">
            <v>0</v>
          </cell>
          <cell r="BJ30">
            <v>0</v>
          </cell>
          <cell r="BK30">
            <v>0</v>
          </cell>
          <cell r="BL30">
            <v>0</v>
          </cell>
          <cell r="BM30">
            <v>0</v>
          </cell>
          <cell r="BN30">
            <v>0</v>
          </cell>
          <cell r="BO30">
            <v>0</v>
          </cell>
          <cell r="BP30">
            <v>0</v>
          </cell>
          <cell r="BQ30">
            <v>0</v>
          </cell>
          <cell r="BR30">
            <v>0</v>
          </cell>
          <cell r="BS30">
            <v>0</v>
          </cell>
          <cell r="BT30">
            <v>0</v>
          </cell>
          <cell r="BU30">
            <v>0</v>
          </cell>
          <cell r="BV30">
            <v>0</v>
          </cell>
          <cell r="BW30">
            <v>0</v>
          </cell>
          <cell r="BX30">
            <v>0</v>
          </cell>
          <cell r="BY30">
            <v>0</v>
          </cell>
          <cell r="BZ30">
            <v>0</v>
          </cell>
          <cell r="CA30">
            <v>0</v>
          </cell>
          <cell r="CB30">
            <v>0</v>
          </cell>
          <cell r="CC30">
            <v>0</v>
          </cell>
          <cell r="CD30">
            <v>0</v>
          </cell>
          <cell r="CE30">
            <v>0</v>
          </cell>
          <cell r="CF30">
            <v>0</v>
          </cell>
          <cell r="CG30">
            <v>0</v>
          </cell>
          <cell r="CH30">
            <v>0</v>
          </cell>
          <cell r="CI30">
            <v>0</v>
          </cell>
          <cell r="CJ30">
            <v>0</v>
          </cell>
          <cell r="CK30">
            <v>0</v>
          </cell>
          <cell r="CL30">
            <v>0</v>
          </cell>
          <cell r="CM30">
            <v>0</v>
          </cell>
          <cell r="CN30">
            <v>0</v>
          </cell>
          <cell r="CO30">
            <v>0</v>
          </cell>
          <cell r="CP30">
            <v>0</v>
          </cell>
          <cell r="CQ30">
            <v>0</v>
          </cell>
          <cell r="CR30">
            <v>0</v>
          </cell>
          <cell r="CS30">
            <v>0</v>
          </cell>
          <cell r="CT30">
            <v>0</v>
          </cell>
          <cell r="CU30">
            <v>0</v>
          </cell>
          <cell r="CV30">
            <v>0</v>
          </cell>
          <cell r="CW30">
            <v>0</v>
          </cell>
          <cell r="CX30">
            <v>0</v>
          </cell>
          <cell r="CY30">
            <v>0</v>
          </cell>
          <cell r="CZ30">
            <v>0</v>
          </cell>
          <cell r="DA30">
            <v>0</v>
          </cell>
          <cell r="DB30">
            <v>0</v>
          </cell>
          <cell r="DC30">
            <v>0</v>
          </cell>
          <cell r="DD30">
            <v>0</v>
          </cell>
          <cell r="DE30">
            <v>0</v>
          </cell>
          <cell r="DF30">
            <v>0</v>
          </cell>
          <cell r="DG30">
            <v>0</v>
          </cell>
          <cell r="DH30">
            <v>0</v>
          </cell>
          <cell r="DI30">
            <v>0</v>
          </cell>
          <cell r="DJ30">
            <v>0</v>
          </cell>
          <cell r="DK30">
            <v>0</v>
          </cell>
          <cell r="DL30">
            <v>0</v>
          </cell>
          <cell r="DM30">
            <v>0</v>
          </cell>
          <cell r="DN30">
            <v>0</v>
          </cell>
          <cell r="DO30">
            <v>0</v>
          </cell>
          <cell r="DP30">
            <v>0</v>
          </cell>
          <cell r="DQ30">
            <v>0</v>
          </cell>
          <cell r="DR30">
            <v>0</v>
          </cell>
          <cell r="DS30">
            <v>0</v>
          </cell>
          <cell r="DT30">
            <v>0</v>
          </cell>
          <cell r="DU30">
            <v>0</v>
          </cell>
          <cell r="DV30">
            <v>0</v>
          </cell>
          <cell r="DW30">
            <v>0</v>
          </cell>
          <cell r="DX30">
            <v>0</v>
          </cell>
          <cell r="DY30">
            <v>0</v>
          </cell>
          <cell r="DZ30">
            <v>0</v>
          </cell>
          <cell r="EA30">
            <v>0</v>
          </cell>
          <cell r="EB30">
            <v>0</v>
          </cell>
          <cell r="EC30">
            <v>0</v>
          </cell>
          <cell r="ED30">
            <v>0</v>
          </cell>
          <cell r="EE30">
            <v>0</v>
          </cell>
          <cell r="EF30">
            <v>0</v>
          </cell>
          <cell r="EG30">
            <v>0</v>
          </cell>
          <cell r="EH30">
            <v>0</v>
          </cell>
          <cell r="EI30">
            <v>0</v>
          </cell>
          <cell r="EJ30">
            <v>0</v>
          </cell>
          <cell r="EK30">
            <v>0</v>
          </cell>
          <cell r="EL30">
            <v>0</v>
          </cell>
          <cell r="EM30">
            <v>0</v>
          </cell>
          <cell r="EN30">
            <v>0</v>
          </cell>
          <cell r="EO30">
            <v>0</v>
          </cell>
          <cell r="EP30">
            <v>0</v>
          </cell>
          <cell r="EQ30">
            <v>0</v>
          </cell>
          <cell r="ER30">
            <v>0</v>
          </cell>
          <cell r="ES30">
            <v>0</v>
          </cell>
          <cell r="ET30">
            <v>0</v>
          </cell>
          <cell r="EU30">
            <v>0</v>
          </cell>
          <cell r="EV30">
            <v>0</v>
          </cell>
          <cell r="EW30">
            <v>0</v>
          </cell>
          <cell r="EX30">
            <v>0</v>
          </cell>
          <cell r="EY30">
            <v>0</v>
          </cell>
          <cell r="EZ30">
            <v>0</v>
          </cell>
          <cell r="FA30">
            <v>0</v>
          </cell>
          <cell r="FB30">
            <v>0</v>
          </cell>
          <cell r="FC30">
            <v>0</v>
          </cell>
          <cell r="FD30">
            <v>0</v>
          </cell>
          <cell r="FE30">
            <v>0</v>
          </cell>
          <cell r="FF30">
            <v>0</v>
          </cell>
          <cell r="FG30">
            <v>0</v>
          </cell>
          <cell r="FH30">
            <v>0</v>
          </cell>
          <cell r="FI30">
            <v>0</v>
          </cell>
          <cell r="FJ30">
            <v>0</v>
          </cell>
          <cell r="FK30">
            <v>0</v>
          </cell>
          <cell r="FL30">
            <v>0</v>
          </cell>
          <cell r="FM30">
            <v>0</v>
          </cell>
          <cell r="FN30">
            <v>0</v>
          </cell>
          <cell r="FO30">
            <v>0</v>
          </cell>
          <cell r="FP30">
            <v>0</v>
          </cell>
          <cell r="FQ30">
            <v>0</v>
          </cell>
          <cell r="FR30">
            <v>0</v>
          </cell>
          <cell r="FS30">
            <v>0</v>
          </cell>
          <cell r="FT30">
            <v>0</v>
          </cell>
          <cell r="FU30">
            <v>0</v>
          </cell>
          <cell r="FV30">
            <v>0</v>
          </cell>
          <cell r="FW30">
            <v>0</v>
          </cell>
          <cell r="FX30">
            <v>0</v>
          </cell>
          <cell r="FY30">
            <v>0</v>
          </cell>
          <cell r="FZ30">
            <v>0</v>
          </cell>
          <cell r="GA30">
            <v>0</v>
          </cell>
          <cell r="GB30">
            <v>0</v>
          </cell>
          <cell r="GC30">
            <v>0</v>
          </cell>
          <cell r="GD30">
            <v>0</v>
          </cell>
          <cell r="GE30">
            <v>0</v>
          </cell>
          <cell r="GF30">
            <v>0</v>
          </cell>
          <cell r="GG30">
            <v>0</v>
          </cell>
          <cell r="GH30">
            <v>0</v>
          </cell>
          <cell r="GI30">
            <v>0</v>
          </cell>
          <cell r="GJ30">
            <v>0</v>
          </cell>
          <cell r="GK30">
            <v>0</v>
          </cell>
          <cell r="GL30">
            <v>0</v>
          </cell>
          <cell r="GM30">
            <v>0</v>
          </cell>
          <cell r="GN30">
            <v>0</v>
          </cell>
          <cell r="GO30">
            <v>0</v>
          </cell>
          <cell r="GP30">
            <v>0</v>
          </cell>
          <cell r="GQ30">
            <v>0</v>
          </cell>
          <cell r="GR30">
            <v>0</v>
          </cell>
          <cell r="GS30">
            <v>0</v>
          </cell>
          <cell r="GT30">
            <v>0</v>
          </cell>
          <cell r="GU30">
            <v>0</v>
          </cell>
          <cell r="GV30">
            <v>0</v>
          </cell>
          <cell r="GW30">
            <v>0</v>
          </cell>
          <cell r="GX30">
            <v>0</v>
          </cell>
          <cell r="GY30">
            <v>0</v>
          </cell>
          <cell r="GZ30">
            <v>0</v>
          </cell>
          <cell r="HA30">
            <v>0</v>
          </cell>
          <cell r="HB30">
            <v>0</v>
          </cell>
          <cell r="HC30">
            <v>0</v>
          </cell>
          <cell r="HD30">
            <v>0</v>
          </cell>
          <cell r="HE30">
            <v>0</v>
          </cell>
          <cell r="HF30">
            <v>0</v>
          </cell>
          <cell r="HG30">
            <v>0</v>
          </cell>
          <cell r="HH30">
            <v>0</v>
          </cell>
          <cell r="HI30">
            <v>0</v>
          </cell>
          <cell r="HJ30">
            <v>0</v>
          </cell>
          <cell r="HK30">
            <v>0</v>
          </cell>
          <cell r="HL30">
            <v>0</v>
          </cell>
          <cell r="HM30">
            <v>0</v>
          </cell>
          <cell r="HN30">
            <v>0</v>
          </cell>
          <cell r="HO30">
            <v>0</v>
          </cell>
          <cell r="HP30">
            <v>0</v>
          </cell>
          <cell r="HQ30">
            <v>0</v>
          </cell>
          <cell r="HR30">
            <v>0</v>
          </cell>
          <cell r="HS30">
            <v>0</v>
          </cell>
          <cell r="HT30">
            <v>0</v>
          </cell>
          <cell r="HU30">
            <v>0</v>
          </cell>
          <cell r="HV30">
            <v>0</v>
          </cell>
          <cell r="HW30">
            <v>0</v>
          </cell>
          <cell r="HX30">
            <v>0</v>
          </cell>
          <cell r="HY30">
            <v>0</v>
          </cell>
          <cell r="HZ30">
            <v>0</v>
          </cell>
          <cell r="IA30">
            <v>0</v>
          </cell>
          <cell r="IB30">
            <v>0</v>
          </cell>
          <cell r="IC30">
            <v>0</v>
          </cell>
          <cell r="ID30">
            <v>0</v>
          </cell>
          <cell r="IE30">
            <v>0</v>
          </cell>
          <cell r="IF30">
            <v>0</v>
          </cell>
          <cell r="IG30">
            <v>0</v>
          </cell>
          <cell r="IH30">
            <v>0</v>
          </cell>
          <cell r="II30">
            <v>0</v>
          </cell>
          <cell r="IJ30">
            <v>0</v>
          </cell>
          <cell r="IK30">
            <v>0</v>
          </cell>
          <cell r="IL30">
            <v>0</v>
          </cell>
          <cell r="IM30">
            <v>0</v>
          </cell>
          <cell r="IN30">
            <v>0</v>
          </cell>
          <cell r="IO30">
            <v>0</v>
          </cell>
          <cell r="IP30">
            <v>0</v>
          </cell>
          <cell r="IQ30">
            <v>0</v>
          </cell>
        </row>
        <row r="31">
          <cell r="B31">
            <v>0</v>
          </cell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0</v>
          </cell>
          <cell r="AJ31">
            <v>0</v>
          </cell>
          <cell r="AK31">
            <v>0</v>
          </cell>
          <cell r="AL31">
            <v>0</v>
          </cell>
          <cell r="AM31">
            <v>0</v>
          </cell>
          <cell r="AN31">
            <v>0</v>
          </cell>
          <cell r="AO31">
            <v>0</v>
          </cell>
          <cell r="AP31">
            <v>0</v>
          </cell>
          <cell r="AQ31">
            <v>0</v>
          </cell>
          <cell r="AR31">
            <v>0</v>
          </cell>
          <cell r="AS31">
            <v>0</v>
          </cell>
          <cell r="AT31">
            <v>0</v>
          </cell>
          <cell r="AU31">
            <v>0</v>
          </cell>
          <cell r="AV31">
            <v>0</v>
          </cell>
          <cell r="AW31">
            <v>0</v>
          </cell>
          <cell r="AX31">
            <v>0</v>
          </cell>
          <cell r="AY31">
            <v>0</v>
          </cell>
          <cell r="AZ31">
            <v>0</v>
          </cell>
          <cell r="BA31">
            <v>0</v>
          </cell>
          <cell r="BB31">
            <v>0</v>
          </cell>
          <cell r="BC31">
            <v>0</v>
          </cell>
          <cell r="BD31">
            <v>0</v>
          </cell>
          <cell r="BE31">
            <v>0</v>
          </cell>
          <cell r="BF31">
            <v>0</v>
          </cell>
          <cell r="BG31">
            <v>0</v>
          </cell>
          <cell r="BH31">
            <v>0</v>
          </cell>
          <cell r="BI31">
            <v>0</v>
          </cell>
          <cell r="BJ31">
            <v>0</v>
          </cell>
          <cell r="BK31">
            <v>0</v>
          </cell>
          <cell r="BL31">
            <v>0</v>
          </cell>
          <cell r="BM31">
            <v>0</v>
          </cell>
          <cell r="BN31">
            <v>0</v>
          </cell>
          <cell r="BO31">
            <v>0</v>
          </cell>
          <cell r="BP31">
            <v>0</v>
          </cell>
          <cell r="BQ31">
            <v>0</v>
          </cell>
          <cell r="BR31">
            <v>0</v>
          </cell>
          <cell r="BS31">
            <v>0</v>
          </cell>
          <cell r="BT31">
            <v>0</v>
          </cell>
          <cell r="BU31">
            <v>0</v>
          </cell>
          <cell r="BV31">
            <v>0</v>
          </cell>
          <cell r="BW31">
            <v>0</v>
          </cell>
          <cell r="BX31">
            <v>0</v>
          </cell>
          <cell r="BY31">
            <v>0</v>
          </cell>
          <cell r="BZ31">
            <v>0</v>
          </cell>
          <cell r="CA31">
            <v>0</v>
          </cell>
          <cell r="CB31">
            <v>0</v>
          </cell>
          <cell r="CC31">
            <v>0</v>
          </cell>
          <cell r="CD31">
            <v>0</v>
          </cell>
          <cell r="CE31">
            <v>0</v>
          </cell>
          <cell r="CF31">
            <v>0</v>
          </cell>
          <cell r="CG31">
            <v>0</v>
          </cell>
          <cell r="CH31">
            <v>0</v>
          </cell>
          <cell r="CI31">
            <v>0</v>
          </cell>
          <cell r="CJ31">
            <v>0</v>
          </cell>
          <cell r="CK31">
            <v>0</v>
          </cell>
          <cell r="CL31">
            <v>0</v>
          </cell>
          <cell r="CM31">
            <v>0</v>
          </cell>
          <cell r="CN31">
            <v>0</v>
          </cell>
          <cell r="CO31">
            <v>0</v>
          </cell>
          <cell r="CP31">
            <v>0</v>
          </cell>
          <cell r="CQ31">
            <v>0</v>
          </cell>
          <cell r="CR31">
            <v>0</v>
          </cell>
          <cell r="CS31">
            <v>0</v>
          </cell>
          <cell r="CT31">
            <v>0</v>
          </cell>
          <cell r="CU31">
            <v>0</v>
          </cell>
          <cell r="CV31">
            <v>0</v>
          </cell>
          <cell r="CW31">
            <v>0</v>
          </cell>
          <cell r="CX31">
            <v>0</v>
          </cell>
          <cell r="CY31">
            <v>0</v>
          </cell>
          <cell r="CZ31">
            <v>0</v>
          </cell>
          <cell r="DA31">
            <v>0</v>
          </cell>
          <cell r="DB31">
            <v>0</v>
          </cell>
          <cell r="DC31">
            <v>0</v>
          </cell>
          <cell r="DD31">
            <v>0</v>
          </cell>
          <cell r="DE31">
            <v>0</v>
          </cell>
          <cell r="DF31">
            <v>0</v>
          </cell>
          <cell r="DG31">
            <v>0</v>
          </cell>
          <cell r="DH31">
            <v>0</v>
          </cell>
          <cell r="DI31">
            <v>0</v>
          </cell>
          <cell r="DJ31">
            <v>0</v>
          </cell>
          <cell r="DK31">
            <v>0</v>
          </cell>
          <cell r="DL31">
            <v>0</v>
          </cell>
          <cell r="DM31">
            <v>0</v>
          </cell>
          <cell r="DN31">
            <v>0</v>
          </cell>
          <cell r="DO31">
            <v>0</v>
          </cell>
          <cell r="DP31">
            <v>0</v>
          </cell>
          <cell r="DQ31">
            <v>0</v>
          </cell>
          <cell r="DR31">
            <v>0</v>
          </cell>
          <cell r="DS31">
            <v>0</v>
          </cell>
          <cell r="DT31">
            <v>0</v>
          </cell>
          <cell r="DU31">
            <v>0</v>
          </cell>
          <cell r="DV31">
            <v>0</v>
          </cell>
          <cell r="DW31">
            <v>0</v>
          </cell>
          <cell r="DX31">
            <v>0</v>
          </cell>
          <cell r="DY31">
            <v>0</v>
          </cell>
          <cell r="DZ31">
            <v>0</v>
          </cell>
          <cell r="EA31">
            <v>0</v>
          </cell>
          <cell r="EB31">
            <v>0</v>
          </cell>
          <cell r="EC31">
            <v>0</v>
          </cell>
          <cell r="ED31">
            <v>0</v>
          </cell>
          <cell r="EE31">
            <v>0</v>
          </cell>
          <cell r="EF31">
            <v>0</v>
          </cell>
          <cell r="EG31">
            <v>0</v>
          </cell>
          <cell r="EH31">
            <v>0</v>
          </cell>
          <cell r="EI31">
            <v>0</v>
          </cell>
          <cell r="EJ31">
            <v>0</v>
          </cell>
          <cell r="EK31">
            <v>0</v>
          </cell>
          <cell r="EL31">
            <v>0</v>
          </cell>
          <cell r="EM31">
            <v>0</v>
          </cell>
          <cell r="EN31">
            <v>0</v>
          </cell>
          <cell r="EO31">
            <v>0</v>
          </cell>
          <cell r="EP31">
            <v>0</v>
          </cell>
          <cell r="EQ31">
            <v>0</v>
          </cell>
          <cell r="ER31">
            <v>0</v>
          </cell>
          <cell r="ES31">
            <v>0</v>
          </cell>
          <cell r="ET31">
            <v>0</v>
          </cell>
          <cell r="EU31">
            <v>0</v>
          </cell>
          <cell r="EV31">
            <v>0</v>
          </cell>
          <cell r="EW31">
            <v>0</v>
          </cell>
          <cell r="EX31">
            <v>0</v>
          </cell>
          <cell r="EY31">
            <v>0</v>
          </cell>
          <cell r="EZ31">
            <v>0</v>
          </cell>
          <cell r="FA31">
            <v>0</v>
          </cell>
          <cell r="FB31">
            <v>0</v>
          </cell>
          <cell r="FC31">
            <v>0</v>
          </cell>
          <cell r="FD31">
            <v>0</v>
          </cell>
          <cell r="FE31">
            <v>0</v>
          </cell>
          <cell r="FF31">
            <v>0</v>
          </cell>
          <cell r="FG31">
            <v>0</v>
          </cell>
          <cell r="FH31">
            <v>0</v>
          </cell>
          <cell r="FI31">
            <v>0</v>
          </cell>
          <cell r="FJ31">
            <v>0</v>
          </cell>
          <cell r="FK31">
            <v>0</v>
          </cell>
          <cell r="FL31">
            <v>0</v>
          </cell>
          <cell r="FM31">
            <v>0</v>
          </cell>
          <cell r="FN31">
            <v>0</v>
          </cell>
          <cell r="FO31">
            <v>0</v>
          </cell>
          <cell r="FP31">
            <v>0</v>
          </cell>
          <cell r="FQ31">
            <v>0</v>
          </cell>
          <cell r="FR31">
            <v>0</v>
          </cell>
          <cell r="FS31">
            <v>0</v>
          </cell>
          <cell r="FT31">
            <v>0</v>
          </cell>
          <cell r="FU31">
            <v>0</v>
          </cell>
          <cell r="FV31">
            <v>0</v>
          </cell>
          <cell r="FW31">
            <v>0</v>
          </cell>
          <cell r="FX31">
            <v>0</v>
          </cell>
          <cell r="FY31">
            <v>0</v>
          </cell>
          <cell r="FZ31">
            <v>0</v>
          </cell>
          <cell r="GA31">
            <v>0</v>
          </cell>
          <cell r="GB31">
            <v>0</v>
          </cell>
          <cell r="GC31">
            <v>0</v>
          </cell>
          <cell r="GD31">
            <v>0</v>
          </cell>
          <cell r="GE31">
            <v>0</v>
          </cell>
          <cell r="GF31">
            <v>0</v>
          </cell>
          <cell r="GG31">
            <v>0</v>
          </cell>
          <cell r="GH31">
            <v>0</v>
          </cell>
          <cell r="GI31">
            <v>0</v>
          </cell>
          <cell r="GJ31">
            <v>0</v>
          </cell>
          <cell r="GK31">
            <v>0</v>
          </cell>
          <cell r="GL31">
            <v>0</v>
          </cell>
          <cell r="GM31">
            <v>0</v>
          </cell>
          <cell r="GN31">
            <v>0</v>
          </cell>
          <cell r="GO31">
            <v>0</v>
          </cell>
          <cell r="GP31">
            <v>0</v>
          </cell>
          <cell r="GQ31">
            <v>0</v>
          </cell>
          <cell r="GR31">
            <v>0</v>
          </cell>
          <cell r="GS31">
            <v>0</v>
          </cell>
          <cell r="GT31">
            <v>0</v>
          </cell>
          <cell r="GU31">
            <v>0</v>
          </cell>
          <cell r="GV31">
            <v>0</v>
          </cell>
          <cell r="GW31">
            <v>0</v>
          </cell>
          <cell r="GX31">
            <v>0</v>
          </cell>
          <cell r="GY31">
            <v>0</v>
          </cell>
          <cell r="GZ31">
            <v>0</v>
          </cell>
          <cell r="HA31">
            <v>0</v>
          </cell>
          <cell r="HB31">
            <v>0</v>
          </cell>
          <cell r="HC31">
            <v>0</v>
          </cell>
          <cell r="HD31">
            <v>0</v>
          </cell>
          <cell r="HE31">
            <v>0</v>
          </cell>
          <cell r="HF31">
            <v>0</v>
          </cell>
          <cell r="HG31">
            <v>0</v>
          </cell>
          <cell r="HH31">
            <v>0</v>
          </cell>
          <cell r="HI31">
            <v>0</v>
          </cell>
          <cell r="HJ31">
            <v>0</v>
          </cell>
          <cell r="HK31">
            <v>0</v>
          </cell>
          <cell r="HL31">
            <v>0</v>
          </cell>
          <cell r="HM31">
            <v>0</v>
          </cell>
          <cell r="HN31">
            <v>0</v>
          </cell>
          <cell r="HO31">
            <v>0</v>
          </cell>
          <cell r="HP31">
            <v>0</v>
          </cell>
          <cell r="HQ31">
            <v>0</v>
          </cell>
          <cell r="HR31">
            <v>0</v>
          </cell>
          <cell r="HS31">
            <v>0</v>
          </cell>
          <cell r="HT31">
            <v>0</v>
          </cell>
          <cell r="HU31">
            <v>0</v>
          </cell>
          <cell r="HV31">
            <v>0</v>
          </cell>
          <cell r="HW31">
            <v>0</v>
          </cell>
          <cell r="HX31">
            <v>0</v>
          </cell>
          <cell r="HY31">
            <v>0</v>
          </cell>
          <cell r="HZ31">
            <v>0</v>
          </cell>
          <cell r="IA31">
            <v>0</v>
          </cell>
          <cell r="IB31">
            <v>0</v>
          </cell>
          <cell r="IC31">
            <v>0</v>
          </cell>
          <cell r="ID31">
            <v>0</v>
          </cell>
          <cell r="IE31">
            <v>0</v>
          </cell>
          <cell r="IF31">
            <v>0</v>
          </cell>
          <cell r="IG31">
            <v>0</v>
          </cell>
          <cell r="IH31">
            <v>0</v>
          </cell>
          <cell r="II31">
            <v>0</v>
          </cell>
          <cell r="IJ31">
            <v>0</v>
          </cell>
          <cell r="IK31">
            <v>0</v>
          </cell>
          <cell r="IL31">
            <v>0</v>
          </cell>
          <cell r="IM31">
            <v>0</v>
          </cell>
          <cell r="IN31">
            <v>0</v>
          </cell>
          <cell r="IO31">
            <v>0</v>
          </cell>
          <cell r="IP31">
            <v>0</v>
          </cell>
          <cell r="IQ31">
            <v>0</v>
          </cell>
        </row>
        <row r="32">
          <cell r="B32">
            <v>0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0</v>
          </cell>
          <cell r="AQ32">
            <v>0</v>
          </cell>
          <cell r="AR32">
            <v>0</v>
          </cell>
          <cell r="AS32">
            <v>0</v>
          </cell>
          <cell r="AT32">
            <v>0</v>
          </cell>
          <cell r="AU32">
            <v>0</v>
          </cell>
          <cell r="AV32">
            <v>0</v>
          </cell>
          <cell r="AW32">
            <v>0</v>
          </cell>
          <cell r="AX32">
            <v>0</v>
          </cell>
          <cell r="AY32">
            <v>0</v>
          </cell>
          <cell r="AZ32">
            <v>0</v>
          </cell>
          <cell r="BA32">
            <v>0</v>
          </cell>
          <cell r="BB32">
            <v>0</v>
          </cell>
          <cell r="BC32">
            <v>0</v>
          </cell>
          <cell r="BD32">
            <v>0</v>
          </cell>
          <cell r="BE32">
            <v>0</v>
          </cell>
          <cell r="BF32">
            <v>0</v>
          </cell>
          <cell r="BG32">
            <v>0</v>
          </cell>
          <cell r="BH32">
            <v>0</v>
          </cell>
          <cell r="BI32">
            <v>0</v>
          </cell>
          <cell r="BJ32">
            <v>0</v>
          </cell>
          <cell r="BK32">
            <v>0</v>
          </cell>
          <cell r="BL32">
            <v>0</v>
          </cell>
          <cell r="BM32">
            <v>0</v>
          </cell>
          <cell r="BN32">
            <v>0</v>
          </cell>
          <cell r="BO32">
            <v>0</v>
          </cell>
          <cell r="BP32">
            <v>0</v>
          </cell>
          <cell r="BQ32">
            <v>0</v>
          </cell>
          <cell r="BR32">
            <v>0</v>
          </cell>
          <cell r="BS32">
            <v>0</v>
          </cell>
          <cell r="BT32">
            <v>0</v>
          </cell>
          <cell r="BU32">
            <v>0</v>
          </cell>
          <cell r="BV32">
            <v>0</v>
          </cell>
          <cell r="BW32">
            <v>0</v>
          </cell>
          <cell r="BX32">
            <v>0</v>
          </cell>
          <cell r="BY32">
            <v>0</v>
          </cell>
          <cell r="BZ32">
            <v>0</v>
          </cell>
          <cell r="CA32">
            <v>0</v>
          </cell>
          <cell r="CB32">
            <v>0</v>
          </cell>
          <cell r="CC32">
            <v>0</v>
          </cell>
          <cell r="CD32">
            <v>0</v>
          </cell>
          <cell r="CE32">
            <v>0</v>
          </cell>
          <cell r="CF32">
            <v>0</v>
          </cell>
          <cell r="CG32">
            <v>0</v>
          </cell>
          <cell r="CH32">
            <v>0</v>
          </cell>
          <cell r="CI32">
            <v>0</v>
          </cell>
          <cell r="CJ32">
            <v>0</v>
          </cell>
          <cell r="CK32">
            <v>0</v>
          </cell>
          <cell r="CL32">
            <v>0</v>
          </cell>
          <cell r="CM32">
            <v>0</v>
          </cell>
          <cell r="CN32">
            <v>0</v>
          </cell>
          <cell r="CO32">
            <v>0</v>
          </cell>
          <cell r="CP32">
            <v>0</v>
          </cell>
          <cell r="CQ32">
            <v>0</v>
          </cell>
          <cell r="CR32">
            <v>0</v>
          </cell>
          <cell r="CS32">
            <v>0</v>
          </cell>
          <cell r="CT32">
            <v>0</v>
          </cell>
          <cell r="CU32">
            <v>0</v>
          </cell>
          <cell r="CV32">
            <v>0</v>
          </cell>
          <cell r="CW32">
            <v>0</v>
          </cell>
          <cell r="CX32">
            <v>0</v>
          </cell>
          <cell r="CY32">
            <v>0</v>
          </cell>
          <cell r="CZ32">
            <v>0</v>
          </cell>
          <cell r="DA32">
            <v>0</v>
          </cell>
          <cell r="DB32">
            <v>0</v>
          </cell>
          <cell r="DC32">
            <v>0</v>
          </cell>
          <cell r="DD32">
            <v>0</v>
          </cell>
          <cell r="DE32">
            <v>0</v>
          </cell>
          <cell r="DF32">
            <v>0</v>
          </cell>
          <cell r="DG32">
            <v>0</v>
          </cell>
          <cell r="DH32">
            <v>0</v>
          </cell>
          <cell r="DI32">
            <v>0</v>
          </cell>
          <cell r="DJ32">
            <v>0</v>
          </cell>
          <cell r="DK32">
            <v>0</v>
          </cell>
          <cell r="DL32">
            <v>0</v>
          </cell>
          <cell r="DM32">
            <v>0</v>
          </cell>
          <cell r="DN32">
            <v>0</v>
          </cell>
          <cell r="DO32">
            <v>0</v>
          </cell>
          <cell r="DP32">
            <v>0</v>
          </cell>
          <cell r="DQ32">
            <v>0</v>
          </cell>
          <cell r="DR32">
            <v>0</v>
          </cell>
          <cell r="DS32">
            <v>0</v>
          </cell>
          <cell r="DT32">
            <v>0</v>
          </cell>
          <cell r="DU32">
            <v>0</v>
          </cell>
          <cell r="DV32">
            <v>0</v>
          </cell>
          <cell r="DW32">
            <v>0</v>
          </cell>
          <cell r="DX32">
            <v>0</v>
          </cell>
          <cell r="DY32">
            <v>0</v>
          </cell>
          <cell r="DZ32">
            <v>0</v>
          </cell>
          <cell r="EA32">
            <v>0</v>
          </cell>
          <cell r="EB32">
            <v>0</v>
          </cell>
          <cell r="EC32">
            <v>0</v>
          </cell>
          <cell r="ED32">
            <v>0</v>
          </cell>
          <cell r="EE32">
            <v>0</v>
          </cell>
          <cell r="EF32">
            <v>0</v>
          </cell>
          <cell r="EG32">
            <v>0</v>
          </cell>
          <cell r="EH32">
            <v>0</v>
          </cell>
          <cell r="EI32">
            <v>0</v>
          </cell>
          <cell r="EJ32">
            <v>0</v>
          </cell>
          <cell r="EK32">
            <v>0</v>
          </cell>
          <cell r="EL32">
            <v>0</v>
          </cell>
          <cell r="EM32">
            <v>0</v>
          </cell>
          <cell r="EN32">
            <v>0</v>
          </cell>
          <cell r="EO32">
            <v>0</v>
          </cell>
          <cell r="EP32">
            <v>0</v>
          </cell>
          <cell r="EQ32">
            <v>0</v>
          </cell>
          <cell r="ER32">
            <v>0</v>
          </cell>
          <cell r="ES32">
            <v>0</v>
          </cell>
          <cell r="ET32">
            <v>0</v>
          </cell>
          <cell r="EU32">
            <v>0</v>
          </cell>
          <cell r="EV32">
            <v>0</v>
          </cell>
          <cell r="EW32">
            <v>0</v>
          </cell>
          <cell r="EX32">
            <v>0</v>
          </cell>
          <cell r="EY32">
            <v>0</v>
          </cell>
          <cell r="EZ32">
            <v>0</v>
          </cell>
          <cell r="FA32">
            <v>0</v>
          </cell>
          <cell r="FB32">
            <v>0</v>
          </cell>
          <cell r="FC32">
            <v>0</v>
          </cell>
          <cell r="FD32">
            <v>0</v>
          </cell>
          <cell r="FE32">
            <v>0</v>
          </cell>
          <cell r="FF32">
            <v>0</v>
          </cell>
          <cell r="FG32">
            <v>0</v>
          </cell>
          <cell r="FH32">
            <v>0</v>
          </cell>
          <cell r="FI32">
            <v>0</v>
          </cell>
          <cell r="FJ32">
            <v>0</v>
          </cell>
          <cell r="FK32">
            <v>0</v>
          </cell>
          <cell r="FL32">
            <v>0</v>
          </cell>
          <cell r="FM32">
            <v>0</v>
          </cell>
          <cell r="FN32">
            <v>0</v>
          </cell>
          <cell r="FO32">
            <v>0</v>
          </cell>
          <cell r="FP32">
            <v>0</v>
          </cell>
          <cell r="FQ32">
            <v>0</v>
          </cell>
          <cell r="FR32">
            <v>0</v>
          </cell>
          <cell r="FS32">
            <v>0</v>
          </cell>
          <cell r="FT32">
            <v>0</v>
          </cell>
          <cell r="FU32">
            <v>0</v>
          </cell>
          <cell r="FV32">
            <v>0</v>
          </cell>
          <cell r="FW32">
            <v>0</v>
          </cell>
          <cell r="FX32">
            <v>0</v>
          </cell>
          <cell r="FY32">
            <v>0</v>
          </cell>
          <cell r="FZ32">
            <v>0</v>
          </cell>
          <cell r="GA32">
            <v>0</v>
          </cell>
          <cell r="GB32">
            <v>0</v>
          </cell>
          <cell r="GC32">
            <v>0</v>
          </cell>
          <cell r="GD32">
            <v>0</v>
          </cell>
          <cell r="GE32">
            <v>0</v>
          </cell>
          <cell r="GF32">
            <v>0</v>
          </cell>
          <cell r="GG32">
            <v>0</v>
          </cell>
          <cell r="GH32">
            <v>0</v>
          </cell>
          <cell r="GI32">
            <v>0</v>
          </cell>
          <cell r="GJ32">
            <v>0</v>
          </cell>
          <cell r="GK32">
            <v>0</v>
          </cell>
          <cell r="GL32">
            <v>0</v>
          </cell>
          <cell r="GM32">
            <v>0</v>
          </cell>
          <cell r="GN32">
            <v>0</v>
          </cell>
          <cell r="GO32">
            <v>0</v>
          </cell>
          <cell r="GP32">
            <v>0</v>
          </cell>
          <cell r="GQ32">
            <v>0</v>
          </cell>
          <cell r="GR32">
            <v>0</v>
          </cell>
          <cell r="GS32">
            <v>0</v>
          </cell>
          <cell r="GT32">
            <v>0</v>
          </cell>
          <cell r="GU32">
            <v>0</v>
          </cell>
          <cell r="GV32">
            <v>0</v>
          </cell>
          <cell r="GW32">
            <v>0</v>
          </cell>
          <cell r="GX32">
            <v>0</v>
          </cell>
          <cell r="GY32">
            <v>0</v>
          </cell>
          <cell r="GZ32">
            <v>0</v>
          </cell>
          <cell r="HA32">
            <v>0</v>
          </cell>
          <cell r="HB32">
            <v>0</v>
          </cell>
          <cell r="HC32">
            <v>0</v>
          </cell>
          <cell r="HD32">
            <v>0</v>
          </cell>
          <cell r="HE32">
            <v>0</v>
          </cell>
          <cell r="HF32">
            <v>0</v>
          </cell>
          <cell r="HG32">
            <v>0</v>
          </cell>
          <cell r="HH32">
            <v>0</v>
          </cell>
          <cell r="HI32">
            <v>0</v>
          </cell>
          <cell r="HJ32">
            <v>0</v>
          </cell>
          <cell r="HK32">
            <v>0</v>
          </cell>
          <cell r="HL32">
            <v>0</v>
          </cell>
          <cell r="HM32">
            <v>0</v>
          </cell>
          <cell r="HN32">
            <v>0</v>
          </cell>
          <cell r="HO32">
            <v>0</v>
          </cell>
          <cell r="HP32">
            <v>0</v>
          </cell>
          <cell r="HQ32">
            <v>0</v>
          </cell>
          <cell r="HR32">
            <v>0</v>
          </cell>
          <cell r="HS32">
            <v>0</v>
          </cell>
          <cell r="HT32">
            <v>0</v>
          </cell>
          <cell r="HU32">
            <v>0</v>
          </cell>
          <cell r="HV32">
            <v>0</v>
          </cell>
          <cell r="HW32">
            <v>0</v>
          </cell>
          <cell r="HX32">
            <v>0</v>
          </cell>
          <cell r="HY32">
            <v>0</v>
          </cell>
          <cell r="HZ32">
            <v>0</v>
          </cell>
          <cell r="IA32">
            <v>0</v>
          </cell>
          <cell r="IB32">
            <v>0</v>
          </cell>
          <cell r="IC32">
            <v>0</v>
          </cell>
          <cell r="ID32">
            <v>0</v>
          </cell>
          <cell r="IE32">
            <v>0</v>
          </cell>
          <cell r="IF32">
            <v>0</v>
          </cell>
          <cell r="IG32">
            <v>0</v>
          </cell>
          <cell r="IH32">
            <v>0</v>
          </cell>
          <cell r="II32">
            <v>0</v>
          </cell>
          <cell r="IJ32">
            <v>0</v>
          </cell>
          <cell r="IK32">
            <v>0</v>
          </cell>
          <cell r="IL32">
            <v>0</v>
          </cell>
          <cell r="IM32">
            <v>0</v>
          </cell>
          <cell r="IN32">
            <v>0</v>
          </cell>
          <cell r="IO32">
            <v>0</v>
          </cell>
          <cell r="IP32">
            <v>0</v>
          </cell>
          <cell r="IQ32">
            <v>0</v>
          </cell>
        </row>
        <row r="33">
          <cell r="B33">
            <v>0</v>
          </cell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0</v>
          </cell>
          <cell r="AJ33">
            <v>0</v>
          </cell>
          <cell r="AK33">
            <v>0</v>
          </cell>
          <cell r="AL33">
            <v>0</v>
          </cell>
          <cell r="AM33">
            <v>0</v>
          </cell>
          <cell r="AN33">
            <v>0</v>
          </cell>
          <cell r="AO33">
            <v>0</v>
          </cell>
          <cell r="AP33">
            <v>0</v>
          </cell>
          <cell r="AQ33">
            <v>0</v>
          </cell>
          <cell r="AR33">
            <v>0</v>
          </cell>
          <cell r="AS33">
            <v>0</v>
          </cell>
          <cell r="AT33">
            <v>0</v>
          </cell>
          <cell r="AU33">
            <v>0</v>
          </cell>
          <cell r="AV33">
            <v>0</v>
          </cell>
          <cell r="AW33">
            <v>0</v>
          </cell>
          <cell r="AX33">
            <v>0</v>
          </cell>
          <cell r="AY33">
            <v>0</v>
          </cell>
          <cell r="AZ33">
            <v>0</v>
          </cell>
          <cell r="BA33">
            <v>0</v>
          </cell>
          <cell r="BB33">
            <v>0</v>
          </cell>
          <cell r="BC33">
            <v>0</v>
          </cell>
          <cell r="BD33">
            <v>0</v>
          </cell>
          <cell r="BE33">
            <v>0</v>
          </cell>
          <cell r="BF33">
            <v>0</v>
          </cell>
          <cell r="BG33">
            <v>0</v>
          </cell>
          <cell r="BH33">
            <v>0</v>
          </cell>
          <cell r="BI33">
            <v>0</v>
          </cell>
          <cell r="BJ33">
            <v>0</v>
          </cell>
          <cell r="BK33">
            <v>0</v>
          </cell>
          <cell r="BL33">
            <v>0</v>
          </cell>
          <cell r="BM33">
            <v>0</v>
          </cell>
          <cell r="BN33">
            <v>0</v>
          </cell>
          <cell r="BO33">
            <v>0</v>
          </cell>
          <cell r="BP33">
            <v>0</v>
          </cell>
          <cell r="BQ33">
            <v>0</v>
          </cell>
          <cell r="BR33">
            <v>0</v>
          </cell>
          <cell r="BS33">
            <v>0</v>
          </cell>
          <cell r="BT33">
            <v>0</v>
          </cell>
          <cell r="BU33">
            <v>0</v>
          </cell>
          <cell r="BV33">
            <v>0</v>
          </cell>
          <cell r="BW33">
            <v>0</v>
          </cell>
          <cell r="BX33">
            <v>0</v>
          </cell>
          <cell r="BY33">
            <v>0</v>
          </cell>
          <cell r="BZ33">
            <v>0</v>
          </cell>
          <cell r="CA33">
            <v>0</v>
          </cell>
          <cell r="CB33">
            <v>0</v>
          </cell>
          <cell r="CC33">
            <v>0</v>
          </cell>
          <cell r="CD33">
            <v>0</v>
          </cell>
          <cell r="CE33">
            <v>0</v>
          </cell>
          <cell r="CF33">
            <v>0</v>
          </cell>
          <cell r="CG33">
            <v>0</v>
          </cell>
          <cell r="CH33">
            <v>0</v>
          </cell>
          <cell r="CI33">
            <v>0</v>
          </cell>
          <cell r="CJ33">
            <v>0</v>
          </cell>
          <cell r="CK33">
            <v>0</v>
          </cell>
          <cell r="CL33">
            <v>0</v>
          </cell>
          <cell r="CM33">
            <v>0</v>
          </cell>
          <cell r="CN33">
            <v>0</v>
          </cell>
          <cell r="CO33">
            <v>0</v>
          </cell>
          <cell r="CP33">
            <v>0</v>
          </cell>
          <cell r="CQ33">
            <v>0</v>
          </cell>
          <cell r="CR33">
            <v>0</v>
          </cell>
          <cell r="CS33">
            <v>0</v>
          </cell>
          <cell r="CT33">
            <v>0</v>
          </cell>
          <cell r="CU33">
            <v>0</v>
          </cell>
          <cell r="CV33">
            <v>0</v>
          </cell>
          <cell r="CW33">
            <v>0</v>
          </cell>
          <cell r="CX33">
            <v>0</v>
          </cell>
          <cell r="CY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  <cell r="DD33">
            <v>0</v>
          </cell>
          <cell r="DE33">
            <v>0</v>
          </cell>
          <cell r="DF33">
            <v>0</v>
          </cell>
          <cell r="DG33">
            <v>0</v>
          </cell>
          <cell r="DH33">
            <v>0</v>
          </cell>
          <cell r="DI33">
            <v>0</v>
          </cell>
          <cell r="DJ33">
            <v>0</v>
          </cell>
          <cell r="DK33">
            <v>0</v>
          </cell>
          <cell r="DL33">
            <v>0</v>
          </cell>
          <cell r="DM33">
            <v>0</v>
          </cell>
          <cell r="DN33">
            <v>0</v>
          </cell>
          <cell r="DO33">
            <v>0</v>
          </cell>
          <cell r="DP33">
            <v>0</v>
          </cell>
          <cell r="DQ33">
            <v>0</v>
          </cell>
          <cell r="DR33">
            <v>0</v>
          </cell>
          <cell r="DS33">
            <v>0</v>
          </cell>
          <cell r="DT33">
            <v>0</v>
          </cell>
          <cell r="DU33">
            <v>0</v>
          </cell>
          <cell r="DV33">
            <v>0</v>
          </cell>
          <cell r="DW33">
            <v>0</v>
          </cell>
          <cell r="DX33">
            <v>0</v>
          </cell>
          <cell r="DY33">
            <v>0</v>
          </cell>
          <cell r="DZ33">
            <v>0</v>
          </cell>
          <cell r="EA33">
            <v>0</v>
          </cell>
          <cell r="EB33">
            <v>0</v>
          </cell>
          <cell r="EC33">
            <v>0</v>
          </cell>
          <cell r="ED33">
            <v>0</v>
          </cell>
          <cell r="EE33">
            <v>0</v>
          </cell>
          <cell r="EF33">
            <v>0</v>
          </cell>
          <cell r="EG33">
            <v>0</v>
          </cell>
          <cell r="EH33">
            <v>0</v>
          </cell>
          <cell r="EI33">
            <v>0</v>
          </cell>
          <cell r="EJ33">
            <v>0</v>
          </cell>
          <cell r="EK33">
            <v>0</v>
          </cell>
          <cell r="EL33">
            <v>0</v>
          </cell>
          <cell r="EM33">
            <v>0</v>
          </cell>
          <cell r="EN33">
            <v>0</v>
          </cell>
          <cell r="EO33">
            <v>0</v>
          </cell>
          <cell r="EP33">
            <v>0</v>
          </cell>
          <cell r="EQ33">
            <v>0</v>
          </cell>
          <cell r="ER33">
            <v>0</v>
          </cell>
          <cell r="ES33">
            <v>0</v>
          </cell>
          <cell r="ET33">
            <v>0</v>
          </cell>
          <cell r="EU33">
            <v>0</v>
          </cell>
          <cell r="EV33">
            <v>0</v>
          </cell>
          <cell r="EW33">
            <v>0</v>
          </cell>
          <cell r="EX33">
            <v>0</v>
          </cell>
          <cell r="EY33">
            <v>0</v>
          </cell>
          <cell r="EZ33">
            <v>0</v>
          </cell>
          <cell r="FA33">
            <v>0</v>
          </cell>
          <cell r="FB33">
            <v>0</v>
          </cell>
          <cell r="FC33">
            <v>0</v>
          </cell>
          <cell r="FD33">
            <v>0</v>
          </cell>
          <cell r="FE33">
            <v>0</v>
          </cell>
          <cell r="FF33">
            <v>0</v>
          </cell>
          <cell r="FG33">
            <v>0</v>
          </cell>
          <cell r="FH33">
            <v>0</v>
          </cell>
          <cell r="FI33">
            <v>0</v>
          </cell>
          <cell r="FJ33">
            <v>0</v>
          </cell>
          <cell r="FK33">
            <v>0</v>
          </cell>
          <cell r="FL33">
            <v>0</v>
          </cell>
          <cell r="FM33">
            <v>0</v>
          </cell>
          <cell r="FN33">
            <v>0</v>
          </cell>
          <cell r="FO33">
            <v>0</v>
          </cell>
          <cell r="FP33">
            <v>0</v>
          </cell>
          <cell r="FQ33">
            <v>0</v>
          </cell>
          <cell r="FR33">
            <v>0</v>
          </cell>
          <cell r="FS33">
            <v>0</v>
          </cell>
          <cell r="FT33">
            <v>0</v>
          </cell>
          <cell r="FU33">
            <v>0</v>
          </cell>
          <cell r="FV33">
            <v>0</v>
          </cell>
          <cell r="FW33">
            <v>0</v>
          </cell>
          <cell r="FX33">
            <v>0</v>
          </cell>
          <cell r="FY33">
            <v>0</v>
          </cell>
          <cell r="FZ33">
            <v>0</v>
          </cell>
          <cell r="GA33">
            <v>0</v>
          </cell>
          <cell r="GB33">
            <v>0</v>
          </cell>
          <cell r="GC33">
            <v>0</v>
          </cell>
          <cell r="GD33">
            <v>0</v>
          </cell>
          <cell r="GE33">
            <v>0</v>
          </cell>
          <cell r="GF33">
            <v>0</v>
          </cell>
          <cell r="GG33">
            <v>0</v>
          </cell>
          <cell r="GH33">
            <v>0</v>
          </cell>
          <cell r="GI33">
            <v>0</v>
          </cell>
          <cell r="GJ33">
            <v>0</v>
          </cell>
          <cell r="GK33">
            <v>0</v>
          </cell>
          <cell r="GL33">
            <v>0</v>
          </cell>
          <cell r="GM33">
            <v>0</v>
          </cell>
          <cell r="GN33">
            <v>0</v>
          </cell>
          <cell r="GO33">
            <v>0</v>
          </cell>
          <cell r="GP33">
            <v>0</v>
          </cell>
          <cell r="GQ33">
            <v>0</v>
          </cell>
          <cell r="GR33">
            <v>0</v>
          </cell>
          <cell r="GS33">
            <v>0</v>
          </cell>
          <cell r="GT33">
            <v>0</v>
          </cell>
          <cell r="GU33">
            <v>0</v>
          </cell>
          <cell r="GV33">
            <v>0</v>
          </cell>
          <cell r="GW33">
            <v>0</v>
          </cell>
          <cell r="GX33">
            <v>0</v>
          </cell>
          <cell r="GY33">
            <v>0</v>
          </cell>
          <cell r="GZ33">
            <v>0</v>
          </cell>
          <cell r="HA33">
            <v>0</v>
          </cell>
          <cell r="HB33">
            <v>0</v>
          </cell>
          <cell r="HC33">
            <v>0</v>
          </cell>
          <cell r="HD33">
            <v>0</v>
          </cell>
          <cell r="HE33">
            <v>0</v>
          </cell>
          <cell r="HF33">
            <v>0</v>
          </cell>
          <cell r="HG33">
            <v>0</v>
          </cell>
          <cell r="HH33">
            <v>0</v>
          </cell>
          <cell r="HI33">
            <v>0</v>
          </cell>
          <cell r="HJ33">
            <v>0</v>
          </cell>
          <cell r="HK33">
            <v>0</v>
          </cell>
          <cell r="HL33">
            <v>0</v>
          </cell>
          <cell r="HM33">
            <v>0</v>
          </cell>
          <cell r="HN33">
            <v>0</v>
          </cell>
          <cell r="HO33">
            <v>0</v>
          </cell>
          <cell r="HP33">
            <v>0</v>
          </cell>
          <cell r="HQ33">
            <v>0</v>
          </cell>
          <cell r="HR33">
            <v>0</v>
          </cell>
          <cell r="HS33">
            <v>0</v>
          </cell>
          <cell r="HT33">
            <v>0</v>
          </cell>
          <cell r="HU33">
            <v>0</v>
          </cell>
          <cell r="HV33">
            <v>0</v>
          </cell>
          <cell r="HW33">
            <v>0</v>
          </cell>
          <cell r="HX33">
            <v>0</v>
          </cell>
          <cell r="HY33">
            <v>0</v>
          </cell>
          <cell r="HZ33">
            <v>0</v>
          </cell>
          <cell r="IA33">
            <v>0</v>
          </cell>
          <cell r="IB33">
            <v>0</v>
          </cell>
          <cell r="IC33">
            <v>0</v>
          </cell>
          <cell r="ID33">
            <v>0</v>
          </cell>
          <cell r="IE33">
            <v>0</v>
          </cell>
          <cell r="IF33">
            <v>0</v>
          </cell>
          <cell r="IG33">
            <v>0</v>
          </cell>
          <cell r="IH33">
            <v>0</v>
          </cell>
          <cell r="II33">
            <v>0</v>
          </cell>
          <cell r="IJ33">
            <v>0</v>
          </cell>
          <cell r="IK33">
            <v>0</v>
          </cell>
          <cell r="IL33">
            <v>0</v>
          </cell>
          <cell r="IM33">
            <v>0</v>
          </cell>
          <cell r="IN33">
            <v>0</v>
          </cell>
          <cell r="IO33">
            <v>0</v>
          </cell>
          <cell r="IP33">
            <v>0</v>
          </cell>
          <cell r="IQ33">
            <v>0</v>
          </cell>
        </row>
        <row r="34">
          <cell r="B34">
            <v>0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0</v>
          </cell>
          <cell r="AJ34">
            <v>0</v>
          </cell>
          <cell r="AK34">
            <v>0</v>
          </cell>
          <cell r="AL34">
            <v>0</v>
          </cell>
          <cell r="AM34">
            <v>0</v>
          </cell>
          <cell r="AN34">
            <v>0</v>
          </cell>
          <cell r="AO34">
            <v>0</v>
          </cell>
          <cell r="AP34">
            <v>0</v>
          </cell>
          <cell r="AQ34">
            <v>0</v>
          </cell>
          <cell r="AR34">
            <v>0</v>
          </cell>
          <cell r="AS34">
            <v>0</v>
          </cell>
          <cell r="AT34">
            <v>0</v>
          </cell>
          <cell r="AU34">
            <v>0</v>
          </cell>
          <cell r="AV34">
            <v>0</v>
          </cell>
          <cell r="AW34">
            <v>0</v>
          </cell>
          <cell r="AX34">
            <v>0</v>
          </cell>
          <cell r="AY34">
            <v>0</v>
          </cell>
          <cell r="AZ34">
            <v>0</v>
          </cell>
          <cell r="BA34">
            <v>0</v>
          </cell>
          <cell r="BB34">
            <v>0</v>
          </cell>
          <cell r="BC34">
            <v>0</v>
          </cell>
          <cell r="BD34">
            <v>0</v>
          </cell>
          <cell r="BE34">
            <v>0</v>
          </cell>
          <cell r="BF34">
            <v>0</v>
          </cell>
          <cell r="BG34">
            <v>0</v>
          </cell>
          <cell r="BH34">
            <v>0</v>
          </cell>
          <cell r="BI34">
            <v>0</v>
          </cell>
          <cell r="BJ34">
            <v>0</v>
          </cell>
          <cell r="BK34">
            <v>0</v>
          </cell>
          <cell r="BL34">
            <v>0</v>
          </cell>
          <cell r="BM34">
            <v>0</v>
          </cell>
          <cell r="BN34">
            <v>0</v>
          </cell>
          <cell r="BO34">
            <v>0</v>
          </cell>
          <cell r="BP34">
            <v>0</v>
          </cell>
          <cell r="BQ34">
            <v>0</v>
          </cell>
          <cell r="BR34">
            <v>0</v>
          </cell>
          <cell r="BS34">
            <v>0</v>
          </cell>
          <cell r="BT34">
            <v>0</v>
          </cell>
          <cell r="BU34">
            <v>0</v>
          </cell>
          <cell r="BV34">
            <v>0</v>
          </cell>
          <cell r="BW34">
            <v>0</v>
          </cell>
          <cell r="BX34">
            <v>0</v>
          </cell>
          <cell r="BY34">
            <v>0</v>
          </cell>
          <cell r="BZ34">
            <v>0</v>
          </cell>
          <cell r="CA34">
            <v>0</v>
          </cell>
          <cell r="CB34">
            <v>0</v>
          </cell>
          <cell r="CC34">
            <v>0</v>
          </cell>
          <cell r="CD34">
            <v>0</v>
          </cell>
          <cell r="CE34">
            <v>0</v>
          </cell>
          <cell r="CF34">
            <v>0</v>
          </cell>
          <cell r="CG34">
            <v>0</v>
          </cell>
          <cell r="CH34">
            <v>0</v>
          </cell>
          <cell r="CI34">
            <v>0</v>
          </cell>
          <cell r="CJ34">
            <v>0</v>
          </cell>
          <cell r="CK34">
            <v>0</v>
          </cell>
          <cell r="CL34">
            <v>0</v>
          </cell>
          <cell r="CM34">
            <v>0</v>
          </cell>
          <cell r="CN34">
            <v>0</v>
          </cell>
          <cell r="CO34">
            <v>0</v>
          </cell>
          <cell r="CP34">
            <v>0</v>
          </cell>
          <cell r="CQ34">
            <v>0</v>
          </cell>
          <cell r="CR34">
            <v>0</v>
          </cell>
          <cell r="CS34">
            <v>0</v>
          </cell>
          <cell r="CT34">
            <v>0</v>
          </cell>
          <cell r="CU34">
            <v>0</v>
          </cell>
          <cell r="CV34">
            <v>0</v>
          </cell>
          <cell r="CW34">
            <v>0</v>
          </cell>
          <cell r="CX34">
            <v>0</v>
          </cell>
          <cell r="CY34">
            <v>0</v>
          </cell>
          <cell r="CZ34">
            <v>0</v>
          </cell>
          <cell r="DA34">
            <v>0</v>
          </cell>
          <cell r="DB34">
            <v>0</v>
          </cell>
          <cell r="DC34">
            <v>0</v>
          </cell>
          <cell r="DD34">
            <v>0</v>
          </cell>
          <cell r="DE34">
            <v>0</v>
          </cell>
          <cell r="DF34">
            <v>0</v>
          </cell>
          <cell r="DG34">
            <v>0</v>
          </cell>
          <cell r="DH34">
            <v>0</v>
          </cell>
          <cell r="DI34">
            <v>0</v>
          </cell>
          <cell r="DJ34">
            <v>0</v>
          </cell>
          <cell r="DK34">
            <v>0</v>
          </cell>
          <cell r="DL34">
            <v>0</v>
          </cell>
          <cell r="DM34">
            <v>0</v>
          </cell>
          <cell r="DN34">
            <v>0</v>
          </cell>
          <cell r="DO34">
            <v>0</v>
          </cell>
          <cell r="DP34">
            <v>0</v>
          </cell>
          <cell r="DQ34">
            <v>0</v>
          </cell>
          <cell r="DR34">
            <v>0</v>
          </cell>
          <cell r="DS34">
            <v>0</v>
          </cell>
          <cell r="DT34">
            <v>0</v>
          </cell>
          <cell r="DU34">
            <v>0</v>
          </cell>
          <cell r="DV34">
            <v>0</v>
          </cell>
          <cell r="DW34">
            <v>0</v>
          </cell>
          <cell r="DX34">
            <v>0</v>
          </cell>
          <cell r="DY34">
            <v>0</v>
          </cell>
          <cell r="DZ34">
            <v>0</v>
          </cell>
          <cell r="EA34">
            <v>0</v>
          </cell>
          <cell r="EB34">
            <v>0</v>
          </cell>
          <cell r="EC34">
            <v>0</v>
          </cell>
          <cell r="ED34">
            <v>0</v>
          </cell>
          <cell r="EE34">
            <v>0</v>
          </cell>
          <cell r="EF34">
            <v>0</v>
          </cell>
          <cell r="EG34">
            <v>0</v>
          </cell>
          <cell r="EH34">
            <v>0</v>
          </cell>
          <cell r="EI34">
            <v>0</v>
          </cell>
          <cell r="EJ34">
            <v>0</v>
          </cell>
          <cell r="EK34">
            <v>0</v>
          </cell>
          <cell r="EL34">
            <v>0</v>
          </cell>
          <cell r="EM34">
            <v>0</v>
          </cell>
          <cell r="EN34">
            <v>0</v>
          </cell>
          <cell r="EO34">
            <v>0</v>
          </cell>
          <cell r="EP34">
            <v>0</v>
          </cell>
          <cell r="EQ34">
            <v>0</v>
          </cell>
          <cell r="ER34">
            <v>0</v>
          </cell>
          <cell r="ES34">
            <v>0</v>
          </cell>
          <cell r="ET34">
            <v>0</v>
          </cell>
          <cell r="EU34">
            <v>0</v>
          </cell>
          <cell r="EV34">
            <v>0</v>
          </cell>
          <cell r="EW34">
            <v>0</v>
          </cell>
          <cell r="EX34">
            <v>0</v>
          </cell>
          <cell r="EY34">
            <v>0</v>
          </cell>
          <cell r="EZ34">
            <v>0</v>
          </cell>
          <cell r="FA34">
            <v>0</v>
          </cell>
          <cell r="FB34">
            <v>0</v>
          </cell>
          <cell r="FC34">
            <v>0</v>
          </cell>
          <cell r="FD34">
            <v>0</v>
          </cell>
          <cell r="FE34">
            <v>0</v>
          </cell>
          <cell r="FF34">
            <v>0</v>
          </cell>
          <cell r="FG34">
            <v>0</v>
          </cell>
          <cell r="FH34">
            <v>0</v>
          </cell>
          <cell r="FI34">
            <v>0</v>
          </cell>
          <cell r="FJ34">
            <v>0</v>
          </cell>
          <cell r="FK34">
            <v>0</v>
          </cell>
          <cell r="FL34">
            <v>0</v>
          </cell>
          <cell r="FM34">
            <v>0</v>
          </cell>
          <cell r="FN34">
            <v>0</v>
          </cell>
          <cell r="FO34">
            <v>0</v>
          </cell>
          <cell r="FP34">
            <v>0</v>
          </cell>
          <cell r="FQ34">
            <v>0</v>
          </cell>
          <cell r="FR34">
            <v>0</v>
          </cell>
          <cell r="FS34">
            <v>0</v>
          </cell>
          <cell r="FT34">
            <v>0</v>
          </cell>
          <cell r="FU34">
            <v>0</v>
          </cell>
          <cell r="FV34">
            <v>0</v>
          </cell>
          <cell r="FW34">
            <v>0</v>
          </cell>
          <cell r="FX34">
            <v>0</v>
          </cell>
          <cell r="FY34">
            <v>0</v>
          </cell>
          <cell r="FZ34">
            <v>0</v>
          </cell>
          <cell r="GA34">
            <v>0</v>
          </cell>
          <cell r="GB34">
            <v>0</v>
          </cell>
          <cell r="GC34">
            <v>0</v>
          </cell>
          <cell r="GD34">
            <v>0</v>
          </cell>
          <cell r="GE34">
            <v>0</v>
          </cell>
          <cell r="GF34">
            <v>0</v>
          </cell>
          <cell r="GG34">
            <v>0</v>
          </cell>
          <cell r="GH34">
            <v>0</v>
          </cell>
          <cell r="GI34">
            <v>0</v>
          </cell>
          <cell r="GJ34">
            <v>0</v>
          </cell>
          <cell r="GK34">
            <v>0</v>
          </cell>
          <cell r="GL34">
            <v>0</v>
          </cell>
          <cell r="GM34">
            <v>0</v>
          </cell>
          <cell r="GN34">
            <v>0</v>
          </cell>
          <cell r="GO34">
            <v>0</v>
          </cell>
          <cell r="GP34">
            <v>0</v>
          </cell>
          <cell r="GQ34">
            <v>0</v>
          </cell>
          <cell r="GR34">
            <v>0</v>
          </cell>
          <cell r="GS34">
            <v>0</v>
          </cell>
          <cell r="GT34">
            <v>0</v>
          </cell>
          <cell r="GU34">
            <v>0</v>
          </cell>
          <cell r="GV34">
            <v>0</v>
          </cell>
          <cell r="GW34">
            <v>0</v>
          </cell>
          <cell r="GX34">
            <v>0</v>
          </cell>
          <cell r="GY34">
            <v>0</v>
          </cell>
          <cell r="GZ34">
            <v>0</v>
          </cell>
          <cell r="HA34">
            <v>0</v>
          </cell>
          <cell r="HB34">
            <v>0</v>
          </cell>
          <cell r="HC34">
            <v>0</v>
          </cell>
          <cell r="HD34">
            <v>0</v>
          </cell>
          <cell r="HE34">
            <v>0</v>
          </cell>
          <cell r="HF34">
            <v>0</v>
          </cell>
          <cell r="HG34">
            <v>0</v>
          </cell>
          <cell r="HH34">
            <v>0</v>
          </cell>
          <cell r="HI34">
            <v>0</v>
          </cell>
          <cell r="HJ34">
            <v>0</v>
          </cell>
          <cell r="HK34">
            <v>0</v>
          </cell>
          <cell r="HL34">
            <v>0</v>
          </cell>
          <cell r="HM34">
            <v>0</v>
          </cell>
          <cell r="HN34">
            <v>0</v>
          </cell>
          <cell r="HO34">
            <v>0</v>
          </cell>
          <cell r="HP34">
            <v>0</v>
          </cell>
          <cell r="HQ34">
            <v>0</v>
          </cell>
          <cell r="HR34">
            <v>0</v>
          </cell>
          <cell r="HS34">
            <v>0</v>
          </cell>
          <cell r="HT34">
            <v>0</v>
          </cell>
          <cell r="HU34">
            <v>0</v>
          </cell>
          <cell r="HV34">
            <v>0</v>
          </cell>
          <cell r="HW34">
            <v>0</v>
          </cell>
          <cell r="HX34">
            <v>0</v>
          </cell>
          <cell r="HY34">
            <v>0</v>
          </cell>
          <cell r="HZ34">
            <v>0</v>
          </cell>
          <cell r="IA34">
            <v>0</v>
          </cell>
          <cell r="IB34">
            <v>0</v>
          </cell>
          <cell r="IC34">
            <v>0</v>
          </cell>
          <cell r="ID34">
            <v>0</v>
          </cell>
          <cell r="IE34">
            <v>0</v>
          </cell>
          <cell r="IF34">
            <v>0</v>
          </cell>
          <cell r="IG34">
            <v>0</v>
          </cell>
          <cell r="IH34">
            <v>0</v>
          </cell>
          <cell r="II34">
            <v>0</v>
          </cell>
          <cell r="IJ34">
            <v>0</v>
          </cell>
          <cell r="IK34">
            <v>0</v>
          </cell>
          <cell r="IL34">
            <v>0</v>
          </cell>
          <cell r="IM34">
            <v>0</v>
          </cell>
          <cell r="IN34">
            <v>0</v>
          </cell>
          <cell r="IO34">
            <v>0</v>
          </cell>
          <cell r="IP34">
            <v>0</v>
          </cell>
          <cell r="IQ34">
            <v>0</v>
          </cell>
        </row>
        <row r="35">
          <cell r="B35">
            <v>127.517</v>
          </cell>
          <cell r="C35">
            <v>116.191</v>
          </cell>
          <cell r="D35">
            <v>1604.671</v>
          </cell>
          <cell r="E35">
            <v>810.60900000000004</v>
          </cell>
          <cell r="F35">
            <v>794.06200000000001</v>
          </cell>
          <cell r="G35">
            <v>3158.4549999999999</v>
          </cell>
          <cell r="H35">
            <v>1610.0429999999999</v>
          </cell>
          <cell r="I35">
            <v>1548.412</v>
          </cell>
          <cell r="J35">
            <v>652.02200000000005</v>
          </cell>
          <cell r="K35">
            <v>314.67899999999997</v>
          </cell>
          <cell r="L35">
            <v>337.34300000000002</v>
          </cell>
          <cell r="M35">
            <v>401.947</v>
          </cell>
          <cell r="N35">
            <v>193.96</v>
          </cell>
          <cell r="O35">
            <v>207.98699999999999</v>
          </cell>
          <cell r="P35">
            <v>290.77</v>
          </cell>
          <cell r="Q35">
            <v>148.93600000000001</v>
          </cell>
          <cell r="R35">
            <v>141.83500000000001</v>
          </cell>
          <cell r="S35">
            <v>111.176</v>
          </cell>
          <cell r="T35">
            <v>45.024000000000001</v>
          </cell>
          <cell r="U35">
            <v>66.152000000000001</v>
          </cell>
          <cell r="V35">
            <v>94.052999999999997</v>
          </cell>
          <cell r="W35">
            <v>42.573999999999998</v>
          </cell>
          <cell r="X35">
            <v>51.478999999999999</v>
          </cell>
          <cell r="Y35">
            <v>98.906999999999996</v>
          </cell>
          <cell r="Z35">
            <v>53.832999999999998</v>
          </cell>
          <cell r="AA35">
            <v>45.073999999999998</v>
          </cell>
          <cell r="AB35">
            <v>151.16900000000001</v>
          </cell>
          <cell r="AC35">
            <v>66.885999999999996</v>
          </cell>
          <cell r="AD35">
            <v>84.281999999999996</v>
          </cell>
          <cell r="AE35">
            <v>327.20499999999998</v>
          </cell>
          <cell r="AF35">
            <v>156.327</v>
          </cell>
          <cell r="AG35">
            <v>170.87799999999999</v>
          </cell>
          <cell r="AH35">
            <v>183.85300000000001</v>
          </cell>
          <cell r="AI35">
            <v>92.254999999999995</v>
          </cell>
          <cell r="AJ35">
            <v>91.596999999999994</v>
          </cell>
          <cell r="AK35">
            <v>39.502000000000002</v>
          </cell>
          <cell r="AL35">
            <v>19.364000000000001</v>
          </cell>
          <cell r="AM35">
            <v>20.138000000000002</v>
          </cell>
          <cell r="AN35">
            <v>143.35300000000001</v>
          </cell>
          <cell r="AO35">
            <v>64.072000000000003</v>
          </cell>
          <cell r="AP35">
            <v>79.281000000000006</v>
          </cell>
          <cell r="AQ35">
            <v>166.57900000000001</v>
          </cell>
          <cell r="AR35">
            <v>91.909000000000006</v>
          </cell>
          <cell r="AS35">
            <v>74.668999999999997</v>
          </cell>
          <cell r="AT35">
            <v>63.866999999999997</v>
          </cell>
          <cell r="AU35">
            <v>34.704999999999998</v>
          </cell>
          <cell r="AV35">
            <v>29.161999999999999</v>
          </cell>
          <cell r="AW35">
            <v>59.856000000000002</v>
          </cell>
          <cell r="AX35">
            <v>35.262</v>
          </cell>
          <cell r="AY35">
            <v>24.594000000000001</v>
          </cell>
          <cell r="AZ35">
            <v>16.015999999999998</v>
          </cell>
          <cell r="BA35">
            <v>10.038</v>
          </cell>
          <cell r="BB35">
            <v>5.9779999999999998</v>
          </cell>
          <cell r="BC35">
            <v>106.723</v>
          </cell>
          <cell r="BD35">
            <v>56.646999999999998</v>
          </cell>
          <cell r="BE35">
            <v>50.075000000000003</v>
          </cell>
          <cell r="BF35">
            <v>5451.7920000000004</v>
          </cell>
          <cell r="BG35">
            <v>2974.39</v>
          </cell>
          <cell r="BH35">
            <v>2477.402</v>
          </cell>
          <cell r="BI35">
            <v>1038.6089999999999</v>
          </cell>
          <cell r="BJ35">
            <v>573.95899999999995</v>
          </cell>
          <cell r="BK35">
            <v>464.65</v>
          </cell>
          <cell r="BL35">
            <v>270.51299999999998</v>
          </cell>
          <cell r="BM35">
            <v>150.12700000000001</v>
          </cell>
          <cell r="BN35">
            <v>120.386</v>
          </cell>
          <cell r="BO35">
            <v>300.84399999999999</v>
          </cell>
          <cell r="BP35">
            <v>163.89699999999999</v>
          </cell>
          <cell r="BQ35">
            <v>136.946</v>
          </cell>
          <cell r="BR35">
            <v>467.25200000000001</v>
          </cell>
          <cell r="BS35">
            <v>259.93400000000003</v>
          </cell>
          <cell r="BT35">
            <v>207.31800000000001</v>
          </cell>
          <cell r="BU35">
            <v>4413.183</v>
          </cell>
          <cell r="BV35">
            <v>2400.431</v>
          </cell>
          <cell r="BW35">
            <v>2012.752</v>
          </cell>
          <cell r="BX35">
            <v>2251.759</v>
          </cell>
          <cell r="BY35">
            <v>1187.874</v>
          </cell>
          <cell r="BZ35">
            <v>1063.885</v>
          </cell>
          <cell r="CA35">
            <v>677.49599999999998</v>
          </cell>
          <cell r="CB35">
            <v>350.351</v>
          </cell>
          <cell r="CC35">
            <v>327.14499999999998</v>
          </cell>
          <cell r="CD35">
            <v>638.33299999999997</v>
          </cell>
          <cell r="CE35">
            <v>346.596</v>
          </cell>
          <cell r="CF35">
            <v>291.73599999999999</v>
          </cell>
          <cell r="CG35">
            <v>935.93100000000004</v>
          </cell>
          <cell r="CH35">
            <v>490.92700000000002</v>
          </cell>
          <cell r="CI35">
            <v>445.00400000000002</v>
          </cell>
          <cell r="CJ35">
            <v>2161.424</v>
          </cell>
          <cell r="CK35">
            <v>1212.556</v>
          </cell>
          <cell r="CL35">
            <v>948.86699999999996</v>
          </cell>
          <cell r="CM35">
            <v>1261.0229999999999</v>
          </cell>
          <cell r="CN35">
            <v>700.05100000000004</v>
          </cell>
          <cell r="CO35">
            <v>560.97199999999998</v>
          </cell>
          <cell r="CP35">
            <v>900.4</v>
          </cell>
          <cell r="CQ35">
            <v>512.505</v>
          </cell>
          <cell r="CR35">
            <v>387.89499999999998</v>
          </cell>
          <cell r="CS35">
            <v>784.01599999999996</v>
          </cell>
          <cell r="CT35">
            <v>437.904</v>
          </cell>
          <cell r="CU35">
            <v>346.11200000000002</v>
          </cell>
          <cell r="CV35">
            <v>116.384</v>
          </cell>
          <cell r="CW35">
            <v>74.600999999999999</v>
          </cell>
          <cell r="CX35">
            <v>41.783000000000001</v>
          </cell>
          <cell r="CY35">
            <v>507.33499999999998</v>
          </cell>
          <cell r="CZ35">
            <v>307.45100000000002</v>
          </cell>
          <cell r="DA35">
            <v>199.88300000000001</v>
          </cell>
          <cell r="DB35">
            <v>4944.4570000000003</v>
          </cell>
          <cell r="DC35">
            <v>2666.9380000000001</v>
          </cell>
          <cell r="DD35">
            <v>2277.5189999999998</v>
          </cell>
          <cell r="DE35">
            <v>6808.6549999999997</v>
          </cell>
          <cell r="DF35">
            <v>3371.0309999999999</v>
          </cell>
          <cell r="DG35">
            <v>3437.6239999999998</v>
          </cell>
          <cell r="DH35">
            <v>1326.9670000000001</v>
          </cell>
          <cell r="DI35">
            <v>658.46799999999996</v>
          </cell>
          <cell r="DJ35">
            <v>668.49900000000002</v>
          </cell>
          <cell r="DK35">
            <v>953.83699999999999</v>
          </cell>
          <cell r="DL35">
            <v>519.44899999999996</v>
          </cell>
          <cell r="DM35">
            <v>434.38900000000001</v>
          </cell>
          <cell r="DN35">
            <v>675.971</v>
          </cell>
          <cell r="DO35">
            <v>391.029</v>
          </cell>
          <cell r="DP35">
            <v>284.94299999999998</v>
          </cell>
          <cell r="DQ35">
            <v>277.86599999999999</v>
          </cell>
          <cell r="DR35">
            <v>128.41999999999999</v>
          </cell>
          <cell r="DS35">
            <v>149.446</v>
          </cell>
          <cell r="DT35">
            <v>108.874</v>
          </cell>
          <cell r="DU35">
            <v>43.557000000000002</v>
          </cell>
          <cell r="DV35">
            <v>65.316999999999993</v>
          </cell>
          <cell r="DW35">
            <v>137.81299999999999</v>
          </cell>
          <cell r="DX35">
            <v>74.099999999999994</v>
          </cell>
          <cell r="DY35">
            <v>63.713000000000001</v>
          </cell>
          <cell r="DZ35">
            <v>235.316</v>
          </cell>
          <cell r="EA35">
            <v>64.918999999999997</v>
          </cell>
          <cell r="EB35">
            <v>170.39699999999999</v>
          </cell>
          <cell r="EC35">
            <v>601.61500000000001</v>
          </cell>
          <cell r="ED35">
            <v>288.73</v>
          </cell>
          <cell r="EE35">
            <v>312.88400000000001</v>
          </cell>
          <cell r="EF35">
            <v>380.76</v>
          </cell>
          <cell r="EG35">
            <v>227.76</v>
          </cell>
          <cell r="EH35">
            <v>153</v>
          </cell>
          <cell r="EI35">
            <v>25.428000000000001</v>
          </cell>
          <cell r="EJ35">
            <v>14.105</v>
          </cell>
          <cell r="EK35">
            <v>11.324</v>
          </cell>
          <cell r="EL35">
            <v>220.85499999999999</v>
          </cell>
          <cell r="EM35">
            <v>60.97</v>
          </cell>
          <cell r="EN35">
            <v>159.88499999999999</v>
          </cell>
          <cell r="EO35">
            <v>278.85000000000002</v>
          </cell>
          <cell r="EP35">
            <v>157.74</v>
          </cell>
          <cell r="EQ35">
            <v>121.11</v>
          </cell>
          <cell r="ER35">
            <v>134.27699999999999</v>
          </cell>
          <cell r="ES35">
            <v>81.953000000000003</v>
          </cell>
          <cell r="ET35">
            <v>52.325000000000003</v>
          </cell>
          <cell r="EU35">
            <v>126.575</v>
          </cell>
          <cell r="EV35">
            <v>79.691000000000003</v>
          </cell>
          <cell r="EW35">
            <v>46.884</v>
          </cell>
          <cell r="EX35">
            <v>16.155000000000001</v>
          </cell>
          <cell r="EY35">
            <v>3.7759999999999998</v>
          </cell>
          <cell r="EZ35">
            <v>12.379</v>
          </cell>
          <cell r="FA35">
            <v>152.27500000000001</v>
          </cell>
          <cell r="FB35">
            <v>78.049000000000007</v>
          </cell>
          <cell r="FC35">
            <v>74.225999999999999</v>
          </cell>
          <cell r="FD35">
            <v>4275.2690000000002</v>
          </cell>
          <cell r="FE35">
            <v>2246.413</v>
          </cell>
          <cell r="FF35">
            <v>2028.857</v>
          </cell>
          <cell r="FG35">
            <v>384.83600000000001</v>
          </cell>
          <cell r="FH35">
            <v>209.67699999999999</v>
          </cell>
          <cell r="FI35">
            <v>175.15899999999999</v>
          </cell>
          <cell r="FJ35">
            <v>93.7</v>
          </cell>
          <cell r="FK35">
            <v>52.920999999999999</v>
          </cell>
          <cell r="FL35">
            <v>40.779000000000003</v>
          </cell>
          <cell r="FM35">
            <v>106.464</v>
          </cell>
          <cell r="FN35">
            <v>54.03</v>
          </cell>
          <cell r="FO35">
            <v>52.433999999999997</v>
          </cell>
          <cell r="FP35">
            <v>184.672</v>
          </cell>
          <cell r="FQ35">
            <v>102.726</v>
          </cell>
          <cell r="FR35">
            <v>81.945999999999998</v>
          </cell>
          <cell r="FS35">
            <v>3890.433</v>
          </cell>
          <cell r="FT35">
            <v>2036.7349999999999</v>
          </cell>
          <cell r="FU35">
            <v>1853.6980000000001</v>
          </cell>
          <cell r="FV35">
            <v>1001.7910000000001</v>
          </cell>
          <cell r="FW35">
            <v>514.79899999999998</v>
          </cell>
          <cell r="FX35">
            <v>486.99200000000002</v>
          </cell>
          <cell r="FY35">
            <v>249.24700000000001</v>
          </cell>
          <cell r="FZ35">
            <v>129.74</v>
          </cell>
          <cell r="GA35">
            <v>119.506</v>
          </cell>
          <cell r="GB35">
            <v>277.08300000000003</v>
          </cell>
          <cell r="GC35">
            <v>142.84200000000001</v>
          </cell>
          <cell r="GD35">
            <v>134.24199999999999</v>
          </cell>
          <cell r="GE35">
            <v>475.46100000000001</v>
          </cell>
          <cell r="GF35">
            <v>242.21700000000001</v>
          </cell>
          <cell r="GG35">
            <v>233.244</v>
          </cell>
          <cell r="GH35">
            <v>2888.6419999999998</v>
          </cell>
          <cell r="GI35">
            <v>1521.9369999999999</v>
          </cell>
          <cell r="GJ35">
            <v>1366.7059999999999</v>
          </cell>
          <cell r="GK35">
            <v>853.66</v>
          </cell>
          <cell r="GL35">
            <v>417.32299999999998</v>
          </cell>
          <cell r="GM35">
            <v>436.33699999999999</v>
          </cell>
          <cell r="GN35">
            <v>2034.9829999999999</v>
          </cell>
          <cell r="GO35">
            <v>1104.614</v>
          </cell>
          <cell r="GP35">
            <v>930.36900000000003</v>
          </cell>
          <cell r="GQ35">
            <v>1112.3320000000001</v>
          </cell>
          <cell r="GR35">
            <v>559.19000000000005</v>
          </cell>
          <cell r="GS35">
            <v>553.14200000000005</v>
          </cell>
          <cell r="GT35">
            <v>922.65099999999995</v>
          </cell>
          <cell r="GU35">
            <v>545.42499999999995</v>
          </cell>
          <cell r="GV35">
            <v>377.22699999999998</v>
          </cell>
          <cell r="GW35">
            <v>169.70500000000001</v>
          </cell>
          <cell r="GX35">
            <v>93.909000000000006</v>
          </cell>
          <cell r="GY35">
            <v>75.796000000000006</v>
          </cell>
          <cell r="GZ35">
            <v>4105.5640000000003</v>
          </cell>
          <cell r="HA35">
            <v>2152.5030000000002</v>
          </cell>
          <cell r="HB35">
            <v>1953.0609999999999</v>
          </cell>
          <cell r="HC35">
            <v>5941.4679999999998</v>
          </cell>
          <cell r="HD35">
            <v>2900.5630000000001</v>
          </cell>
          <cell r="HE35">
            <v>3040.904</v>
          </cell>
          <cell r="HF35">
            <v>811.62</v>
          </cell>
          <cell r="HG35">
            <v>390.25400000000002</v>
          </cell>
          <cell r="HH35">
            <v>421.36599999999999</v>
          </cell>
          <cell r="HI35">
            <v>547.49400000000003</v>
          </cell>
          <cell r="HJ35">
            <v>266.29000000000002</v>
          </cell>
          <cell r="HK35">
            <v>281.20400000000001</v>
          </cell>
          <cell r="HL35">
            <v>307.84399999999999</v>
          </cell>
          <cell r="HM35">
            <v>169.32300000000001</v>
          </cell>
          <cell r="HN35">
            <v>138.52000000000001</v>
          </cell>
          <cell r="HO35">
            <v>239.65</v>
          </cell>
          <cell r="HP35">
            <v>96.966999999999999</v>
          </cell>
          <cell r="HQ35">
            <v>142.68299999999999</v>
          </cell>
          <cell r="HR35">
            <v>67.447999999999993</v>
          </cell>
          <cell r="HS35">
            <v>27.841000000000001</v>
          </cell>
          <cell r="HT35">
            <v>39.606000000000002</v>
          </cell>
          <cell r="HU35">
            <v>90.253</v>
          </cell>
          <cell r="HV35">
            <v>49.734999999999999</v>
          </cell>
          <cell r="HW35">
            <v>40.518000000000001</v>
          </cell>
          <cell r="HX35">
            <v>173.87299999999999</v>
          </cell>
          <cell r="HY35">
            <v>74.228999999999999</v>
          </cell>
          <cell r="HZ35">
            <v>99.644000000000005</v>
          </cell>
          <cell r="IA35">
            <v>207.37700000000001</v>
          </cell>
          <cell r="IB35">
            <v>97.06</v>
          </cell>
          <cell r="IC35">
            <v>110.316</v>
          </cell>
          <cell r="ID35">
            <v>98.703999999999994</v>
          </cell>
          <cell r="IE35">
            <v>51.600999999999999</v>
          </cell>
          <cell r="IF35">
            <v>47.101999999999997</v>
          </cell>
          <cell r="IG35">
            <v>10.952999999999999</v>
          </cell>
          <cell r="IH35">
            <v>3.0880000000000001</v>
          </cell>
          <cell r="II35">
            <v>7.8650000000000002</v>
          </cell>
          <cell r="IJ35">
            <v>108.673</v>
          </cell>
          <cell r="IK35">
            <v>45.459000000000003</v>
          </cell>
          <cell r="IL35">
            <v>63.213999999999999</v>
          </cell>
          <cell r="IM35">
            <v>226.45400000000001</v>
          </cell>
          <cell r="IN35">
            <v>120.813</v>
          </cell>
          <cell r="IO35">
            <v>105.642</v>
          </cell>
          <cell r="IP35">
            <v>97.411000000000001</v>
          </cell>
          <cell r="IQ35">
            <v>58.93</v>
          </cell>
        </row>
        <row r="36">
          <cell r="B36">
            <v>0</v>
          </cell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0</v>
          </cell>
          <cell r="AJ36">
            <v>0</v>
          </cell>
          <cell r="AK36">
            <v>0</v>
          </cell>
          <cell r="AL36">
            <v>0</v>
          </cell>
          <cell r="AM36">
            <v>0</v>
          </cell>
          <cell r="AN36">
            <v>0</v>
          </cell>
          <cell r="AO36">
            <v>0</v>
          </cell>
          <cell r="AP36">
            <v>0</v>
          </cell>
          <cell r="AQ36">
            <v>0</v>
          </cell>
          <cell r="AR36">
            <v>0</v>
          </cell>
          <cell r="AS36">
            <v>0</v>
          </cell>
          <cell r="AT36">
            <v>0</v>
          </cell>
          <cell r="AU36">
            <v>0</v>
          </cell>
          <cell r="AV36">
            <v>0</v>
          </cell>
          <cell r="AW36">
            <v>0</v>
          </cell>
          <cell r="AX36">
            <v>0</v>
          </cell>
          <cell r="AY36">
            <v>0</v>
          </cell>
          <cell r="AZ36">
            <v>0</v>
          </cell>
          <cell r="BA36">
            <v>0</v>
          </cell>
          <cell r="BB36">
            <v>0</v>
          </cell>
          <cell r="BC36">
            <v>0</v>
          </cell>
          <cell r="BD36">
            <v>0</v>
          </cell>
          <cell r="BE36">
            <v>0</v>
          </cell>
          <cell r="BF36">
            <v>0</v>
          </cell>
          <cell r="BG36">
            <v>0</v>
          </cell>
          <cell r="BH36">
            <v>0</v>
          </cell>
          <cell r="BI36">
            <v>0</v>
          </cell>
          <cell r="BJ36">
            <v>0</v>
          </cell>
          <cell r="BK36">
            <v>0</v>
          </cell>
          <cell r="BL36">
            <v>0</v>
          </cell>
          <cell r="BM36">
            <v>0</v>
          </cell>
          <cell r="BN36">
            <v>0</v>
          </cell>
          <cell r="BO36">
            <v>0</v>
          </cell>
          <cell r="BP36">
            <v>0</v>
          </cell>
          <cell r="BQ36">
            <v>0</v>
          </cell>
          <cell r="BR36">
            <v>0</v>
          </cell>
          <cell r="BS36">
            <v>0</v>
          </cell>
          <cell r="BT36">
            <v>0</v>
          </cell>
          <cell r="BU36">
            <v>0</v>
          </cell>
          <cell r="BV36">
            <v>0</v>
          </cell>
          <cell r="BW36">
            <v>0</v>
          </cell>
          <cell r="BX36">
            <v>0</v>
          </cell>
          <cell r="BY36">
            <v>0</v>
          </cell>
          <cell r="BZ36">
            <v>0</v>
          </cell>
          <cell r="CA36">
            <v>0</v>
          </cell>
          <cell r="CB36">
            <v>0</v>
          </cell>
          <cell r="CC36">
            <v>0</v>
          </cell>
          <cell r="CD36">
            <v>0</v>
          </cell>
          <cell r="CE36">
            <v>0</v>
          </cell>
          <cell r="CF36">
            <v>0</v>
          </cell>
          <cell r="CG36">
            <v>0</v>
          </cell>
          <cell r="CH36">
            <v>0</v>
          </cell>
          <cell r="CI36">
            <v>0</v>
          </cell>
          <cell r="CJ36">
            <v>0</v>
          </cell>
          <cell r="CK36">
            <v>0</v>
          </cell>
          <cell r="CL36">
            <v>0</v>
          </cell>
          <cell r="CM36">
            <v>0</v>
          </cell>
          <cell r="CN36">
            <v>0</v>
          </cell>
          <cell r="CO36">
            <v>0</v>
          </cell>
          <cell r="CP36">
            <v>0</v>
          </cell>
          <cell r="CQ36">
            <v>0</v>
          </cell>
          <cell r="CR36">
            <v>0</v>
          </cell>
          <cell r="CS36">
            <v>0</v>
          </cell>
          <cell r="CT36">
            <v>0</v>
          </cell>
          <cell r="CU36">
            <v>0</v>
          </cell>
          <cell r="CV36">
            <v>0</v>
          </cell>
          <cell r="CW36">
            <v>0</v>
          </cell>
          <cell r="CX36">
            <v>0</v>
          </cell>
          <cell r="CY36">
            <v>0</v>
          </cell>
          <cell r="CZ36">
            <v>0</v>
          </cell>
          <cell r="DA36">
            <v>0</v>
          </cell>
          <cell r="DB36">
            <v>0</v>
          </cell>
          <cell r="DC36">
            <v>0</v>
          </cell>
          <cell r="DD36">
            <v>0</v>
          </cell>
          <cell r="DE36">
            <v>0</v>
          </cell>
          <cell r="DF36">
            <v>0</v>
          </cell>
          <cell r="DG36">
            <v>0</v>
          </cell>
          <cell r="DH36">
            <v>0</v>
          </cell>
          <cell r="DI36">
            <v>0</v>
          </cell>
          <cell r="DJ36">
            <v>0</v>
          </cell>
          <cell r="DK36">
            <v>0</v>
          </cell>
          <cell r="DL36">
            <v>0</v>
          </cell>
          <cell r="DM36">
            <v>0</v>
          </cell>
          <cell r="DN36">
            <v>0</v>
          </cell>
          <cell r="DO36">
            <v>0</v>
          </cell>
          <cell r="DP36">
            <v>0</v>
          </cell>
          <cell r="DQ36">
            <v>0</v>
          </cell>
          <cell r="DR36">
            <v>0</v>
          </cell>
          <cell r="DS36">
            <v>0</v>
          </cell>
          <cell r="DT36">
            <v>0</v>
          </cell>
          <cell r="DU36">
            <v>0</v>
          </cell>
          <cell r="DV36">
            <v>0</v>
          </cell>
          <cell r="DW36">
            <v>0</v>
          </cell>
          <cell r="DX36">
            <v>0</v>
          </cell>
          <cell r="DY36">
            <v>0</v>
          </cell>
          <cell r="DZ36">
            <v>0</v>
          </cell>
          <cell r="EA36">
            <v>0</v>
          </cell>
          <cell r="EB36">
            <v>0</v>
          </cell>
          <cell r="EC36">
            <v>0</v>
          </cell>
          <cell r="ED36">
            <v>0</v>
          </cell>
          <cell r="EE36">
            <v>0</v>
          </cell>
          <cell r="EF36">
            <v>0</v>
          </cell>
          <cell r="EG36">
            <v>0</v>
          </cell>
          <cell r="EH36">
            <v>0</v>
          </cell>
          <cell r="EI36">
            <v>0</v>
          </cell>
          <cell r="EJ36">
            <v>0</v>
          </cell>
          <cell r="EK36">
            <v>0</v>
          </cell>
          <cell r="EL36">
            <v>0</v>
          </cell>
          <cell r="EM36">
            <v>0</v>
          </cell>
          <cell r="EN36">
            <v>0</v>
          </cell>
          <cell r="EO36">
            <v>0</v>
          </cell>
          <cell r="EP36">
            <v>0</v>
          </cell>
          <cell r="EQ36">
            <v>0</v>
          </cell>
          <cell r="ER36">
            <v>0</v>
          </cell>
          <cell r="ES36">
            <v>0</v>
          </cell>
          <cell r="ET36">
            <v>0</v>
          </cell>
          <cell r="EU36">
            <v>0</v>
          </cell>
          <cell r="EV36">
            <v>0</v>
          </cell>
          <cell r="EW36">
            <v>0</v>
          </cell>
          <cell r="EX36">
            <v>0</v>
          </cell>
          <cell r="EY36">
            <v>0</v>
          </cell>
          <cell r="EZ36">
            <v>0</v>
          </cell>
          <cell r="FA36">
            <v>0</v>
          </cell>
          <cell r="FB36">
            <v>0</v>
          </cell>
          <cell r="FC36">
            <v>0</v>
          </cell>
          <cell r="FD36">
            <v>0</v>
          </cell>
          <cell r="FE36">
            <v>0</v>
          </cell>
          <cell r="FF36">
            <v>0</v>
          </cell>
          <cell r="FG36">
            <v>0</v>
          </cell>
          <cell r="FH36">
            <v>0</v>
          </cell>
          <cell r="FI36">
            <v>0</v>
          </cell>
          <cell r="FJ36">
            <v>0</v>
          </cell>
          <cell r="FK36">
            <v>0</v>
          </cell>
          <cell r="FL36">
            <v>0</v>
          </cell>
          <cell r="FM36">
            <v>0</v>
          </cell>
          <cell r="FN36">
            <v>0</v>
          </cell>
          <cell r="FO36">
            <v>0</v>
          </cell>
          <cell r="FP36">
            <v>0</v>
          </cell>
          <cell r="FQ36">
            <v>0</v>
          </cell>
          <cell r="FR36">
            <v>0</v>
          </cell>
          <cell r="FS36">
            <v>0</v>
          </cell>
          <cell r="FT36">
            <v>0</v>
          </cell>
          <cell r="FU36">
            <v>0</v>
          </cell>
          <cell r="FV36">
            <v>0</v>
          </cell>
          <cell r="FW36">
            <v>0</v>
          </cell>
          <cell r="FX36">
            <v>0</v>
          </cell>
          <cell r="FY36">
            <v>0</v>
          </cell>
          <cell r="FZ36">
            <v>0</v>
          </cell>
          <cell r="GA36">
            <v>0</v>
          </cell>
          <cell r="GB36">
            <v>0</v>
          </cell>
          <cell r="GC36">
            <v>0</v>
          </cell>
          <cell r="GD36">
            <v>0</v>
          </cell>
          <cell r="GE36">
            <v>0</v>
          </cell>
          <cell r="GF36">
            <v>0</v>
          </cell>
          <cell r="GG36">
            <v>0</v>
          </cell>
          <cell r="GH36">
            <v>0</v>
          </cell>
          <cell r="GI36">
            <v>0</v>
          </cell>
          <cell r="GJ36">
            <v>0</v>
          </cell>
          <cell r="GK36">
            <v>0</v>
          </cell>
          <cell r="GL36">
            <v>0</v>
          </cell>
          <cell r="GM36">
            <v>0</v>
          </cell>
          <cell r="GN36">
            <v>0</v>
          </cell>
          <cell r="GO36">
            <v>0</v>
          </cell>
          <cell r="GP36">
            <v>0</v>
          </cell>
          <cell r="GQ36">
            <v>0</v>
          </cell>
          <cell r="GR36">
            <v>0</v>
          </cell>
          <cell r="GS36">
            <v>0</v>
          </cell>
          <cell r="GT36">
            <v>0</v>
          </cell>
          <cell r="GU36">
            <v>0</v>
          </cell>
          <cell r="GV36">
            <v>0</v>
          </cell>
          <cell r="GW36">
            <v>0</v>
          </cell>
          <cell r="GX36">
            <v>0</v>
          </cell>
          <cell r="GY36">
            <v>0</v>
          </cell>
          <cell r="GZ36">
            <v>0</v>
          </cell>
          <cell r="HA36">
            <v>0</v>
          </cell>
          <cell r="HB36">
            <v>0</v>
          </cell>
          <cell r="HC36">
            <v>0</v>
          </cell>
          <cell r="HD36">
            <v>0</v>
          </cell>
          <cell r="HE36">
            <v>0</v>
          </cell>
          <cell r="HF36">
            <v>0</v>
          </cell>
          <cell r="HG36">
            <v>0</v>
          </cell>
          <cell r="HH36">
            <v>0</v>
          </cell>
          <cell r="HI36">
            <v>0</v>
          </cell>
          <cell r="HJ36">
            <v>0</v>
          </cell>
          <cell r="HK36">
            <v>0</v>
          </cell>
          <cell r="HL36">
            <v>0</v>
          </cell>
          <cell r="HM36">
            <v>0</v>
          </cell>
          <cell r="HN36">
            <v>0</v>
          </cell>
          <cell r="HO36">
            <v>0</v>
          </cell>
          <cell r="HP36">
            <v>0</v>
          </cell>
          <cell r="HQ36">
            <v>0</v>
          </cell>
          <cell r="HR36">
            <v>0</v>
          </cell>
          <cell r="HS36">
            <v>0</v>
          </cell>
          <cell r="HT36">
            <v>0</v>
          </cell>
          <cell r="HU36">
            <v>0</v>
          </cell>
          <cell r="HV36">
            <v>0</v>
          </cell>
          <cell r="HW36">
            <v>0</v>
          </cell>
          <cell r="HX36">
            <v>0</v>
          </cell>
          <cell r="HY36">
            <v>0</v>
          </cell>
          <cell r="HZ36">
            <v>0</v>
          </cell>
          <cell r="IA36">
            <v>0</v>
          </cell>
          <cell r="IB36">
            <v>0</v>
          </cell>
          <cell r="IC36">
            <v>0</v>
          </cell>
          <cell r="ID36">
            <v>0</v>
          </cell>
          <cell r="IE36">
            <v>0</v>
          </cell>
          <cell r="IF36">
            <v>0</v>
          </cell>
          <cell r="IG36">
            <v>0</v>
          </cell>
          <cell r="IH36">
            <v>0</v>
          </cell>
          <cell r="II36">
            <v>0</v>
          </cell>
          <cell r="IJ36">
            <v>0</v>
          </cell>
          <cell r="IK36">
            <v>0</v>
          </cell>
          <cell r="IL36">
            <v>0</v>
          </cell>
          <cell r="IM36">
            <v>0</v>
          </cell>
          <cell r="IN36">
            <v>0</v>
          </cell>
          <cell r="IO36">
            <v>0</v>
          </cell>
          <cell r="IP36">
            <v>0</v>
          </cell>
          <cell r="IQ36">
            <v>0</v>
          </cell>
        </row>
        <row r="37">
          <cell r="B37">
            <v>0</v>
          </cell>
          <cell r="C37">
            <v>0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0</v>
          </cell>
          <cell r="AJ37">
            <v>0</v>
          </cell>
          <cell r="AK37">
            <v>0</v>
          </cell>
          <cell r="AL37">
            <v>0</v>
          </cell>
          <cell r="AM37">
            <v>0</v>
          </cell>
          <cell r="AN37">
            <v>0</v>
          </cell>
          <cell r="AO37">
            <v>0</v>
          </cell>
          <cell r="AP37">
            <v>0</v>
          </cell>
          <cell r="AQ37">
            <v>0</v>
          </cell>
          <cell r="AR37">
            <v>0</v>
          </cell>
          <cell r="AS37">
            <v>0</v>
          </cell>
          <cell r="AT37">
            <v>0</v>
          </cell>
          <cell r="AU37">
            <v>0</v>
          </cell>
          <cell r="AV37">
            <v>0</v>
          </cell>
          <cell r="AW37">
            <v>0</v>
          </cell>
          <cell r="AX37">
            <v>0</v>
          </cell>
          <cell r="AY37">
            <v>0</v>
          </cell>
          <cell r="AZ37">
            <v>0</v>
          </cell>
          <cell r="BA37">
            <v>0</v>
          </cell>
          <cell r="BB37">
            <v>0</v>
          </cell>
          <cell r="BC37">
            <v>0</v>
          </cell>
          <cell r="BD37">
            <v>0</v>
          </cell>
          <cell r="BE37">
            <v>0</v>
          </cell>
          <cell r="BF37">
            <v>0</v>
          </cell>
          <cell r="BG37">
            <v>0</v>
          </cell>
          <cell r="BH37">
            <v>0</v>
          </cell>
          <cell r="BI37">
            <v>0</v>
          </cell>
          <cell r="BJ37">
            <v>0</v>
          </cell>
          <cell r="BK37">
            <v>0</v>
          </cell>
          <cell r="BL37">
            <v>0</v>
          </cell>
          <cell r="BM37">
            <v>0</v>
          </cell>
          <cell r="BN37">
            <v>0</v>
          </cell>
          <cell r="BO37">
            <v>0</v>
          </cell>
          <cell r="BP37">
            <v>0</v>
          </cell>
          <cell r="BQ37">
            <v>0</v>
          </cell>
          <cell r="BR37">
            <v>0</v>
          </cell>
          <cell r="BS37">
            <v>0</v>
          </cell>
          <cell r="BT37">
            <v>0</v>
          </cell>
          <cell r="BU37">
            <v>0</v>
          </cell>
          <cell r="BV37">
            <v>0</v>
          </cell>
          <cell r="BW37">
            <v>0</v>
          </cell>
          <cell r="BX37">
            <v>0</v>
          </cell>
          <cell r="BY37">
            <v>0</v>
          </cell>
          <cell r="BZ37">
            <v>0</v>
          </cell>
          <cell r="CA37">
            <v>0</v>
          </cell>
          <cell r="CB37">
            <v>0</v>
          </cell>
          <cell r="CC37">
            <v>0</v>
          </cell>
          <cell r="CD37">
            <v>0</v>
          </cell>
          <cell r="CE37">
            <v>0</v>
          </cell>
          <cell r="CF37">
            <v>0</v>
          </cell>
          <cell r="CG37">
            <v>0</v>
          </cell>
          <cell r="CH37">
            <v>0</v>
          </cell>
          <cell r="CI37">
            <v>0</v>
          </cell>
          <cell r="CJ37">
            <v>0</v>
          </cell>
          <cell r="CK37">
            <v>0</v>
          </cell>
          <cell r="CL37">
            <v>0</v>
          </cell>
          <cell r="CM37">
            <v>0</v>
          </cell>
          <cell r="CN37">
            <v>0</v>
          </cell>
          <cell r="CO37">
            <v>0</v>
          </cell>
          <cell r="CP37">
            <v>0</v>
          </cell>
          <cell r="CQ37">
            <v>0</v>
          </cell>
          <cell r="CR37">
            <v>0</v>
          </cell>
          <cell r="CS37">
            <v>0</v>
          </cell>
          <cell r="CT37">
            <v>0</v>
          </cell>
          <cell r="CU37">
            <v>0</v>
          </cell>
          <cell r="CV37">
            <v>0</v>
          </cell>
          <cell r="CW37">
            <v>0</v>
          </cell>
          <cell r="CX37">
            <v>0</v>
          </cell>
          <cell r="CY37">
            <v>0</v>
          </cell>
          <cell r="CZ37">
            <v>0</v>
          </cell>
          <cell r="DA37">
            <v>0</v>
          </cell>
          <cell r="DB37">
            <v>0</v>
          </cell>
          <cell r="DC37">
            <v>0</v>
          </cell>
          <cell r="DD37">
            <v>0</v>
          </cell>
          <cell r="DE37">
            <v>0</v>
          </cell>
          <cell r="DF37">
            <v>0</v>
          </cell>
          <cell r="DG37">
            <v>0</v>
          </cell>
          <cell r="DH37">
            <v>0</v>
          </cell>
          <cell r="DI37">
            <v>0</v>
          </cell>
          <cell r="DJ37">
            <v>0</v>
          </cell>
          <cell r="DK37">
            <v>0</v>
          </cell>
          <cell r="DL37">
            <v>0</v>
          </cell>
          <cell r="DM37">
            <v>0</v>
          </cell>
          <cell r="DN37">
            <v>0</v>
          </cell>
          <cell r="DO37">
            <v>0</v>
          </cell>
          <cell r="DP37">
            <v>0</v>
          </cell>
          <cell r="DQ37">
            <v>0</v>
          </cell>
          <cell r="DR37">
            <v>0</v>
          </cell>
          <cell r="DS37">
            <v>0</v>
          </cell>
          <cell r="DT37">
            <v>0</v>
          </cell>
          <cell r="DU37">
            <v>0</v>
          </cell>
          <cell r="DV37">
            <v>0</v>
          </cell>
          <cell r="DW37">
            <v>0</v>
          </cell>
          <cell r="DX37">
            <v>0</v>
          </cell>
          <cell r="DY37">
            <v>0</v>
          </cell>
          <cell r="DZ37">
            <v>0</v>
          </cell>
          <cell r="EA37">
            <v>0</v>
          </cell>
          <cell r="EB37">
            <v>0</v>
          </cell>
          <cell r="EC37">
            <v>0</v>
          </cell>
          <cell r="ED37">
            <v>0</v>
          </cell>
          <cell r="EE37">
            <v>0</v>
          </cell>
          <cell r="EF37">
            <v>0</v>
          </cell>
          <cell r="EG37">
            <v>0</v>
          </cell>
          <cell r="EH37">
            <v>0</v>
          </cell>
          <cell r="EI37">
            <v>0</v>
          </cell>
          <cell r="EJ37">
            <v>0</v>
          </cell>
          <cell r="EK37">
            <v>0</v>
          </cell>
          <cell r="EL37">
            <v>0</v>
          </cell>
          <cell r="EM37">
            <v>0</v>
          </cell>
          <cell r="EN37">
            <v>0</v>
          </cell>
          <cell r="EO37">
            <v>0</v>
          </cell>
          <cell r="EP37">
            <v>0</v>
          </cell>
          <cell r="EQ37">
            <v>0</v>
          </cell>
          <cell r="ER37">
            <v>0</v>
          </cell>
          <cell r="ES37">
            <v>0</v>
          </cell>
          <cell r="ET37">
            <v>0</v>
          </cell>
          <cell r="EU37">
            <v>0</v>
          </cell>
          <cell r="EV37">
            <v>0</v>
          </cell>
          <cell r="EW37">
            <v>0</v>
          </cell>
          <cell r="EX37">
            <v>0</v>
          </cell>
          <cell r="EY37">
            <v>0</v>
          </cell>
          <cell r="EZ37">
            <v>0</v>
          </cell>
          <cell r="FA37">
            <v>0</v>
          </cell>
          <cell r="FB37">
            <v>0</v>
          </cell>
          <cell r="FC37">
            <v>0</v>
          </cell>
          <cell r="FD37">
            <v>0</v>
          </cell>
          <cell r="FE37">
            <v>0</v>
          </cell>
          <cell r="FF37">
            <v>0</v>
          </cell>
          <cell r="FG37">
            <v>0</v>
          </cell>
          <cell r="FH37">
            <v>0</v>
          </cell>
          <cell r="FI37">
            <v>0</v>
          </cell>
          <cell r="FJ37">
            <v>0</v>
          </cell>
          <cell r="FK37">
            <v>0</v>
          </cell>
          <cell r="FL37">
            <v>0</v>
          </cell>
          <cell r="FM37">
            <v>0</v>
          </cell>
          <cell r="FN37">
            <v>0</v>
          </cell>
          <cell r="FO37">
            <v>0</v>
          </cell>
          <cell r="FP37">
            <v>0</v>
          </cell>
          <cell r="FQ37">
            <v>0</v>
          </cell>
          <cell r="FR37">
            <v>0</v>
          </cell>
          <cell r="FS37">
            <v>0</v>
          </cell>
          <cell r="FT37">
            <v>0</v>
          </cell>
          <cell r="FU37">
            <v>0</v>
          </cell>
          <cell r="FV37">
            <v>0</v>
          </cell>
          <cell r="FW37">
            <v>0</v>
          </cell>
          <cell r="FX37">
            <v>0</v>
          </cell>
          <cell r="FY37">
            <v>0</v>
          </cell>
          <cell r="FZ37">
            <v>0</v>
          </cell>
          <cell r="GA37">
            <v>0</v>
          </cell>
          <cell r="GB37">
            <v>0</v>
          </cell>
          <cell r="GC37">
            <v>0</v>
          </cell>
          <cell r="GD37">
            <v>0</v>
          </cell>
          <cell r="GE37">
            <v>0</v>
          </cell>
          <cell r="GF37">
            <v>0</v>
          </cell>
          <cell r="GG37">
            <v>0</v>
          </cell>
          <cell r="GH37">
            <v>0</v>
          </cell>
          <cell r="GI37">
            <v>0</v>
          </cell>
          <cell r="GJ37">
            <v>0</v>
          </cell>
          <cell r="GK37">
            <v>0</v>
          </cell>
          <cell r="GL37">
            <v>0</v>
          </cell>
          <cell r="GM37">
            <v>0</v>
          </cell>
          <cell r="GN37">
            <v>0</v>
          </cell>
          <cell r="GO37">
            <v>0</v>
          </cell>
          <cell r="GP37">
            <v>0</v>
          </cell>
          <cell r="GQ37">
            <v>0</v>
          </cell>
          <cell r="GR37">
            <v>0</v>
          </cell>
          <cell r="GS37">
            <v>0</v>
          </cell>
          <cell r="GT37">
            <v>0</v>
          </cell>
          <cell r="GU37">
            <v>0</v>
          </cell>
          <cell r="GV37">
            <v>0</v>
          </cell>
          <cell r="GW37">
            <v>0</v>
          </cell>
          <cell r="GX37">
            <v>0</v>
          </cell>
          <cell r="GY37">
            <v>0</v>
          </cell>
          <cell r="GZ37">
            <v>0</v>
          </cell>
          <cell r="HA37">
            <v>0</v>
          </cell>
          <cell r="HB37">
            <v>0</v>
          </cell>
          <cell r="HC37">
            <v>0</v>
          </cell>
          <cell r="HD37">
            <v>0</v>
          </cell>
          <cell r="HE37">
            <v>0</v>
          </cell>
          <cell r="HF37">
            <v>0</v>
          </cell>
          <cell r="HG37">
            <v>0</v>
          </cell>
          <cell r="HH37">
            <v>0</v>
          </cell>
          <cell r="HI37">
            <v>0</v>
          </cell>
          <cell r="HJ37">
            <v>0</v>
          </cell>
          <cell r="HK37">
            <v>0</v>
          </cell>
          <cell r="HL37">
            <v>0</v>
          </cell>
          <cell r="HM37">
            <v>0</v>
          </cell>
          <cell r="HN37">
            <v>0</v>
          </cell>
          <cell r="HO37">
            <v>0</v>
          </cell>
          <cell r="HP37">
            <v>0</v>
          </cell>
          <cell r="HQ37">
            <v>0</v>
          </cell>
          <cell r="HR37">
            <v>0</v>
          </cell>
          <cell r="HS37">
            <v>0</v>
          </cell>
          <cell r="HT37">
            <v>0</v>
          </cell>
          <cell r="HU37">
            <v>0</v>
          </cell>
          <cell r="HV37">
            <v>0</v>
          </cell>
          <cell r="HW37">
            <v>0</v>
          </cell>
          <cell r="HX37">
            <v>0</v>
          </cell>
          <cell r="HY37">
            <v>0</v>
          </cell>
          <cell r="HZ37">
            <v>0</v>
          </cell>
          <cell r="IA37">
            <v>0</v>
          </cell>
          <cell r="IB37">
            <v>0</v>
          </cell>
          <cell r="IC37">
            <v>0</v>
          </cell>
          <cell r="ID37">
            <v>0</v>
          </cell>
          <cell r="IE37">
            <v>0</v>
          </cell>
          <cell r="IF37">
            <v>0</v>
          </cell>
          <cell r="IG37">
            <v>0</v>
          </cell>
          <cell r="IH37">
            <v>0</v>
          </cell>
          <cell r="II37">
            <v>0</v>
          </cell>
          <cell r="IJ37">
            <v>0</v>
          </cell>
          <cell r="IK37">
            <v>0</v>
          </cell>
          <cell r="IL37">
            <v>0</v>
          </cell>
          <cell r="IM37">
            <v>0</v>
          </cell>
          <cell r="IN37">
            <v>0</v>
          </cell>
          <cell r="IO37">
            <v>0</v>
          </cell>
          <cell r="IP37">
            <v>0</v>
          </cell>
          <cell r="IQ37">
            <v>0</v>
          </cell>
        </row>
        <row r="38">
          <cell r="B38">
            <v>0</v>
          </cell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0</v>
          </cell>
          <cell r="AJ38">
            <v>0</v>
          </cell>
          <cell r="AK38">
            <v>0</v>
          </cell>
          <cell r="AL38">
            <v>0</v>
          </cell>
          <cell r="AM38">
            <v>0</v>
          </cell>
          <cell r="AN38">
            <v>0</v>
          </cell>
          <cell r="AO38">
            <v>0</v>
          </cell>
          <cell r="AP38">
            <v>0</v>
          </cell>
          <cell r="AQ38">
            <v>0</v>
          </cell>
          <cell r="AR38">
            <v>0</v>
          </cell>
          <cell r="AS38">
            <v>0</v>
          </cell>
          <cell r="AT38">
            <v>0</v>
          </cell>
          <cell r="AU38">
            <v>0</v>
          </cell>
          <cell r="AV38">
            <v>0</v>
          </cell>
          <cell r="AW38">
            <v>0</v>
          </cell>
          <cell r="AX38">
            <v>0</v>
          </cell>
          <cell r="AY38">
            <v>0</v>
          </cell>
          <cell r="AZ38">
            <v>0</v>
          </cell>
          <cell r="BA38">
            <v>0</v>
          </cell>
          <cell r="BB38">
            <v>0</v>
          </cell>
          <cell r="BC38">
            <v>0</v>
          </cell>
          <cell r="BD38">
            <v>0</v>
          </cell>
          <cell r="BE38">
            <v>0</v>
          </cell>
          <cell r="BF38">
            <v>0</v>
          </cell>
          <cell r="BG38">
            <v>0</v>
          </cell>
          <cell r="BH38">
            <v>0</v>
          </cell>
          <cell r="BI38">
            <v>0</v>
          </cell>
          <cell r="BJ38">
            <v>0</v>
          </cell>
          <cell r="BK38">
            <v>0</v>
          </cell>
          <cell r="BL38">
            <v>0</v>
          </cell>
          <cell r="BM38">
            <v>0</v>
          </cell>
          <cell r="BN38">
            <v>0</v>
          </cell>
          <cell r="BO38">
            <v>0</v>
          </cell>
          <cell r="BP38">
            <v>0</v>
          </cell>
          <cell r="BQ38">
            <v>0</v>
          </cell>
          <cell r="BR38">
            <v>0</v>
          </cell>
          <cell r="BS38">
            <v>0</v>
          </cell>
          <cell r="BT38">
            <v>0</v>
          </cell>
          <cell r="BU38">
            <v>0</v>
          </cell>
          <cell r="BV38">
            <v>0</v>
          </cell>
          <cell r="BW38">
            <v>0</v>
          </cell>
          <cell r="BX38">
            <v>0</v>
          </cell>
          <cell r="BY38">
            <v>0</v>
          </cell>
          <cell r="BZ38">
            <v>0</v>
          </cell>
          <cell r="CA38">
            <v>0</v>
          </cell>
          <cell r="CB38">
            <v>0</v>
          </cell>
          <cell r="CC38">
            <v>0</v>
          </cell>
          <cell r="CD38">
            <v>0</v>
          </cell>
          <cell r="CE38">
            <v>0</v>
          </cell>
          <cell r="CF38">
            <v>0</v>
          </cell>
          <cell r="CG38">
            <v>0</v>
          </cell>
          <cell r="CH38">
            <v>0</v>
          </cell>
          <cell r="CI38">
            <v>0</v>
          </cell>
          <cell r="CJ38">
            <v>0</v>
          </cell>
          <cell r="CK38">
            <v>0</v>
          </cell>
          <cell r="CL38">
            <v>0</v>
          </cell>
          <cell r="CM38">
            <v>0</v>
          </cell>
          <cell r="CN38">
            <v>0</v>
          </cell>
          <cell r="CO38">
            <v>0</v>
          </cell>
          <cell r="CP38">
            <v>0</v>
          </cell>
          <cell r="CQ38">
            <v>0</v>
          </cell>
          <cell r="CR38">
            <v>0</v>
          </cell>
          <cell r="CS38">
            <v>0</v>
          </cell>
          <cell r="CT38">
            <v>0</v>
          </cell>
          <cell r="CU38">
            <v>0</v>
          </cell>
          <cell r="CV38">
            <v>0</v>
          </cell>
          <cell r="CW38">
            <v>0</v>
          </cell>
          <cell r="CX38">
            <v>0</v>
          </cell>
          <cell r="CY38">
            <v>0</v>
          </cell>
          <cell r="CZ38">
            <v>0</v>
          </cell>
          <cell r="DA38">
            <v>0</v>
          </cell>
          <cell r="DB38">
            <v>0</v>
          </cell>
          <cell r="DC38">
            <v>0</v>
          </cell>
          <cell r="DD38">
            <v>0</v>
          </cell>
          <cell r="DE38">
            <v>0</v>
          </cell>
          <cell r="DF38">
            <v>0</v>
          </cell>
          <cell r="DG38">
            <v>0</v>
          </cell>
          <cell r="DH38">
            <v>0</v>
          </cell>
          <cell r="DI38">
            <v>0</v>
          </cell>
          <cell r="DJ38">
            <v>0</v>
          </cell>
          <cell r="DK38">
            <v>0</v>
          </cell>
          <cell r="DL38">
            <v>0</v>
          </cell>
          <cell r="DM38">
            <v>0</v>
          </cell>
          <cell r="DN38">
            <v>0</v>
          </cell>
          <cell r="DO38">
            <v>0</v>
          </cell>
          <cell r="DP38">
            <v>0</v>
          </cell>
          <cell r="DQ38">
            <v>0</v>
          </cell>
          <cell r="DR38">
            <v>0</v>
          </cell>
          <cell r="DS38">
            <v>0</v>
          </cell>
          <cell r="DT38">
            <v>0</v>
          </cell>
          <cell r="DU38">
            <v>0</v>
          </cell>
          <cell r="DV38">
            <v>0</v>
          </cell>
          <cell r="DW38">
            <v>0</v>
          </cell>
          <cell r="DX38">
            <v>0</v>
          </cell>
          <cell r="DY38">
            <v>0</v>
          </cell>
          <cell r="DZ38">
            <v>0</v>
          </cell>
          <cell r="EA38">
            <v>0</v>
          </cell>
          <cell r="EB38">
            <v>0</v>
          </cell>
          <cell r="EC38">
            <v>0</v>
          </cell>
          <cell r="ED38">
            <v>0</v>
          </cell>
          <cell r="EE38">
            <v>0</v>
          </cell>
          <cell r="EF38">
            <v>0</v>
          </cell>
          <cell r="EG38">
            <v>0</v>
          </cell>
          <cell r="EH38">
            <v>0</v>
          </cell>
          <cell r="EI38">
            <v>0</v>
          </cell>
          <cell r="EJ38">
            <v>0</v>
          </cell>
          <cell r="EK38">
            <v>0</v>
          </cell>
          <cell r="EL38">
            <v>0</v>
          </cell>
          <cell r="EM38">
            <v>0</v>
          </cell>
          <cell r="EN38">
            <v>0</v>
          </cell>
          <cell r="EO38">
            <v>0</v>
          </cell>
          <cell r="EP38">
            <v>0</v>
          </cell>
          <cell r="EQ38">
            <v>0</v>
          </cell>
          <cell r="ER38">
            <v>0</v>
          </cell>
          <cell r="ES38">
            <v>0</v>
          </cell>
          <cell r="ET38">
            <v>0</v>
          </cell>
          <cell r="EU38">
            <v>0</v>
          </cell>
          <cell r="EV38">
            <v>0</v>
          </cell>
          <cell r="EW38">
            <v>0</v>
          </cell>
          <cell r="EX38">
            <v>0</v>
          </cell>
          <cell r="EY38">
            <v>0</v>
          </cell>
          <cell r="EZ38">
            <v>0</v>
          </cell>
          <cell r="FA38">
            <v>0</v>
          </cell>
          <cell r="FB38">
            <v>0</v>
          </cell>
          <cell r="FC38">
            <v>0</v>
          </cell>
          <cell r="FD38">
            <v>0</v>
          </cell>
          <cell r="FE38">
            <v>0</v>
          </cell>
          <cell r="FF38">
            <v>0</v>
          </cell>
          <cell r="FG38">
            <v>0</v>
          </cell>
          <cell r="FH38">
            <v>0</v>
          </cell>
          <cell r="FI38">
            <v>0</v>
          </cell>
          <cell r="FJ38">
            <v>0</v>
          </cell>
          <cell r="FK38">
            <v>0</v>
          </cell>
          <cell r="FL38">
            <v>0</v>
          </cell>
          <cell r="FM38">
            <v>0</v>
          </cell>
          <cell r="FN38">
            <v>0</v>
          </cell>
          <cell r="FO38">
            <v>0</v>
          </cell>
          <cell r="FP38">
            <v>0</v>
          </cell>
          <cell r="FQ38">
            <v>0</v>
          </cell>
          <cell r="FR38">
            <v>0</v>
          </cell>
          <cell r="FS38">
            <v>0</v>
          </cell>
          <cell r="FT38">
            <v>0</v>
          </cell>
          <cell r="FU38">
            <v>0</v>
          </cell>
          <cell r="FV38">
            <v>0</v>
          </cell>
          <cell r="FW38">
            <v>0</v>
          </cell>
          <cell r="FX38">
            <v>0</v>
          </cell>
          <cell r="FY38">
            <v>0</v>
          </cell>
          <cell r="FZ38">
            <v>0</v>
          </cell>
          <cell r="GA38">
            <v>0</v>
          </cell>
          <cell r="GB38">
            <v>0</v>
          </cell>
          <cell r="GC38">
            <v>0</v>
          </cell>
          <cell r="GD38">
            <v>0</v>
          </cell>
          <cell r="GE38">
            <v>0</v>
          </cell>
          <cell r="GF38">
            <v>0</v>
          </cell>
          <cell r="GG38">
            <v>0</v>
          </cell>
          <cell r="GH38">
            <v>0</v>
          </cell>
          <cell r="GI38">
            <v>0</v>
          </cell>
          <cell r="GJ38">
            <v>0</v>
          </cell>
          <cell r="GK38">
            <v>0</v>
          </cell>
          <cell r="GL38">
            <v>0</v>
          </cell>
          <cell r="GM38">
            <v>0</v>
          </cell>
          <cell r="GN38">
            <v>0</v>
          </cell>
          <cell r="GO38">
            <v>0</v>
          </cell>
          <cell r="GP38">
            <v>0</v>
          </cell>
          <cell r="GQ38">
            <v>0</v>
          </cell>
          <cell r="GR38">
            <v>0</v>
          </cell>
          <cell r="GS38">
            <v>0</v>
          </cell>
          <cell r="GT38">
            <v>0</v>
          </cell>
          <cell r="GU38">
            <v>0</v>
          </cell>
          <cell r="GV38">
            <v>0</v>
          </cell>
          <cell r="GW38">
            <v>0</v>
          </cell>
          <cell r="GX38">
            <v>0</v>
          </cell>
          <cell r="GY38">
            <v>0</v>
          </cell>
          <cell r="GZ38">
            <v>0</v>
          </cell>
          <cell r="HA38">
            <v>0</v>
          </cell>
          <cell r="HB38">
            <v>0</v>
          </cell>
          <cell r="HC38">
            <v>0</v>
          </cell>
          <cell r="HD38">
            <v>0</v>
          </cell>
          <cell r="HE38">
            <v>0</v>
          </cell>
          <cell r="HF38">
            <v>0</v>
          </cell>
          <cell r="HG38">
            <v>0</v>
          </cell>
          <cell r="HH38">
            <v>0</v>
          </cell>
          <cell r="HI38">
            <v>0</v>
          </cell>
          <cell r="HJ38">
            <v>0</v>
          </cell>
          <cell r="HK38">
            <v>0</v>
          </cell>
          <cell r="HL38">
            <v>0</v>
          </cell>
          <cell r="HM38">
            <v>0</v>
          </cell>
          <cell r="HN38">
            <v>0</v>
          </cell>
          <cell r="HO38">
            <v>0</v>
          </cell>
          <cell r="HP38">
            <v>0</v>
          </cell>
          <cell r="HQ38">
            <v>0</v>
          </cell>
          <cell r="HR38">
            <v>0</v>
          </cell>
          <cell r="HS38">
            <v>0</v>
          </cell>
          <cell r="HT38">
            <v>0</v>
          </cell>
          <cell r="HU38">
            <v>0</v>
          </cell>
          <cell r="HV38">
            <v>0</v>
          </cell>
          <cell r="HW38">
            <v>0</v>
          </cell>
          <cell r="HX38">
            <v>0</v>
          </cell>
          <cell r="HY38">
            <v>0</v>
          </cell>
          <cell r="HZ38">
            <v>0</v>
          </cell>
          <cell r="IA38">
            <v>0</v>
          </cell>
          <cell r="IB38">
            <v>0</v>
          </cell>
          <cell r="IC38">
            <v>0</v>
          </cell>
          <cell r="ID38">
            <v>0</v>
          </cell>
          <cell r="IE38">
            <v>0</v>
          </cell>
          <cell r="IF38">
            <v>0</v>
          </cell>
          <cell r="IG38">
            <v>0</v>
          </cell>
          <cell r="IH38">
            <v>0</v>
          </cell>
          <cell r="II38">
            <v>0</v>
          </cell>
          <cell r="IJ38">
            <v>0</v>
          </cell>
          <cell r="IK38">
            <v>0</v>
          </cell>
          <cell r="IL38">
            <v>0</v>
          </cell>
          <cell r="IM38">
            <v>0</v>
          </cell>
          <cell r="IN38">
            <v>0</v>
          </cell>
          <cell r="IO38">
            <v>0</v>
          </cell>
          <cell r="IP38">
            <v>0</v>
          </cell>
          <cell r="IQ38">
            <v>0</v>
          </cell>
        </row>
        <row r="39">
          <cell r="B39">
            <v>0</v>
          </cell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0</v>
          </cell>
          <cell r="AJ39">
            <v>0</v>
          </cell>
          <cell r="AK39">
            <v>0</v>
          </cell>
          <cell r="AL39">
            <v>0</v>
          </cell>
          <cell r="AM39">
            <v>0</v>
          </cell>
          <cell r="AN39">
            <v>0</v>
          </cell>
          <cell r="AO39">
            <v>0</v>
          </cell>
          <cell r="AP39">
            <v>0</v>
          </cell>
          <cell r="AQ39">
            <v>0</v>
          </cell>
          <cell r="AR39">
            <v>0</v>
          </cell>
          <cell r="AS39">
            <v>0</v>
          </cell>
          <cell r="AT39">
            <v>0</v>
          </cell>
          <cell r="AU39">
            <v>0</v>
          </cell>
          <cell r="AV39">
            <v>0</v>
          </cell>
          <cell r="AW39">
            <v>0</v>
          </cell>
          <cell r="AX39">
            <v>0</v>
          </cell>
          <cell r="AY39">
            <v>0</v>
          </cell>
          <cell r="AZ39">
            <v>0</v>
          </cell>
          <cell r="BA39">
            <v>0</v>
          </cell>
          <cell r="BB39">
            <v>0</v>
          </cell>
          <cell r="BC39">
            <v>0</v>
          </cell>
          <cell r="BD39">
            <v>0</v>
          </cell>
          <cell r="BE39">
            <v>0</v>
          </cell>
          <cell r="BF39">
            <v>0</v>
          </cell>
          <cell r="BG39">
            <v>0</v>
          </cell>
          <cell r="BH39">
            <v>0</v>
          </cell>
          <cell r="BI39">
            <v>0</v>
          </cell>
          <cell r="BJ39">
            <v>0</v>
          </cell>
          <cell r="BK39">
            <v>0</v>
          </cell>
          <cell r="BL39">
            <v>0</v>
          </cell>
          <cell r="BM39">
            <v>0</v>
          </cell>
          <cell r="BN39">
            <v>0</v>
          </cell>
          <cell r="BO39">
            <v>0</v>
          </cell>
          <cell r="BP39">
            <v>0</v>
          </cell>
          <cell r="BQ39">
            <v>0</v>
          </cell>
          <cell r="BR39">
            <v>0</v>
          </cell>
          <cell r="BS39">
            <v>0</v>
          </cell>
          <cell r="BT39">
            <v>0</v>
          </cell>
          <cell r="BU39">
            <v>0</v>
          </cell>
          <cell r="BV39">
            <v>0</v>
          </cell>
          <cell r="BW39">
            <v>0</v>
          </cell>
          <cell r="BX39">
            <v>0</v>
          </cell>
          <cell r="BY39">
            <v>0</v>
          </cell>
          <cell r="BZ39">
            <v>0</v>
          </cell>
          <cell r="CA39">
            <v>0</v>
          </cell>
          <cell r="CB39">
            <v>0</v>
          </cell>
          <cell r="CC39">
            <v>0</v>
          </cell>
          <cell r="CD39">
            <v>0</v>
          </cell>
          <cell r="CE39">
            <v>0</v>
          </cell>
          <cell r="CF39">
            <v>0</v>
          </cell>
          <cell r="CG39">
            <v>0</v>
          </cell>
          <cell r="CH39">
            <v>0</v>
          </cell>
          <cell r="CI39">
            <v>0</v>
          </cell>
          <cell r="CJ39">
            <v>0</v>
          </cell>
          <cell r="CK39">
            <v>0</v>
          </cell>
          <cell r="CL39">
            <v>0</v>
          </cell>
          <cell r="CM39">
            <v>0</v>
          </cell>
          <cell r="CN39">
            <v>0</v>
          </cell>
          <cell r="CO39">
            <v>0</v>
          </cell>
          <cell r="CP39">
            <v>0</v>
          </cell>
          <cell r="CQ39">
            <v>0</v>
          </cell>
          <cell r="CR39">
            <v>0</v>
          </cell>
          <cell r="CS39">
            <v>0</v>
          </cell>
          <cell r="CT39">
            <v>0</v>
          </cell>
          <cell r="CU39">
            <v>0</v>
          </cell>
          <cell r="CV39">
            <v>0</v>
          </cell>
          <cell r="CW39">
            <v>0</v>
          </cell>
          <cell r="CX39">
            <v>0</v>
          </cell>
          <cell r="CY39">
            <v>0</v>
          </cell>
          <cell r="CZ39">
            <v>0</v>
          </cell>
          <cell r="DA39">
            <v>0</v>
          </cell>
          <cell r="DB39">
            <v>0</v>
          </cell>
          <cell r="DC39">
            <v>0</v>
          </cell>
          <cell r="DD39">
            <v>0</v>
          </cell>
          <cell r="DE39">
            <v>0</v>
          </cell>
          <cell r="DF39">
            <v>0</v>
          </cell>
          <cell r="DG39">
            <v>0</v>
          </cell>
          <cell r="DH39">
            <v>0</v>
          </cell>
          <cell r="DI39">
            <v>0</v>
          </cell>
          <cell r="DJ39">
            <v>0</v>
          </cell>
          <cell r="DK39">
            <v>0</v>
          </cell>
          <cell r="DL39">
            <v>0</v>
          </cell>
          <cell r="DM39">
            <v>0</v>
          </cell>
          <cell r="DN39">
            <v>0</v>
          </cell>
          <cell r="DO39">
            <v>0</v>
          </cell>
          <cell r="DP39">
            <v>0</v>
          </cell>
          <cell r="DQ39">
            <v>0</v>
          </cell>
          <cell r="DR39">
            <v>0</v>
          </cell>
          <cell r="DS39">
            <v>0</v>
          </cell>
          <cell r="DT39">
            <v>0</v>
          </cell>
          <cell r="DU39">
            <v>0</v>
          </cell>
          <cell r="DV39">
            <v>0</v>
          </cell>
          <cell r="DW39">
            <v>0</v>
          </cell>
          <cell r="DX39">
            <v>0</v>
          </cell>
          <cell r="DY39">
            <v>0</v>
          </cell>
          <cell r="DZ39">
            <v>0</v>
          </cell>
          <cell r="EA39">
            <v>0</v>
          </cell>
          <cell r="EB39">
            <v>0</v>
          </cell>
          <cell r="EC39">
            <v>0</v>
          </cell>
          <cell r="ED39">
            <v>0</v>
          </cell>
          <cell r="EE39">
            <v>0</v>
          </cell>
          <cell r="EF39">
            <v>0</v>
          </cell>
          <cell r="EG39">
            <v>0</v>
          </cell>
          <cell r="EH39">
            <v>0</v>
          </cell>
          <cell r="EI39">
            <v>0</v>
          </cell>
          <cell r="EJ39">
            <v>0</v>
          </cell>
          <cell r="EK39">
            <v>0</v>
          </cell>
          <cell r="EL39">
            <v>0</v>
          </cell>
          <cell r="EM39">
            <v>0</v>
          </cell>
          <cell r="EN39">
            <v>0</v>
          </cell>
          <cell r="EO39">
            <v>0</v>
          </cell>
          <cell r="EP39">
            <v>0</v>
          </cell>
          <cell r="EQ39">
            <v>0</v>
          </cell>
          <cell r="ER39">
            <v>0</v>
          </cell>
          <cell r="ES39">
            <v>0</v>
          </cell>
          <cell r="ET39">
            <v>0</v>
          </cell>
          <cell r="EU39">
            <v>0</v>
          </cell>
          <cell r="EV39">
            <v>0</v>
          </cell>
          <cell r="EW39">
            <v>0</v>
          </cell>
          <cell r="EX39">
            <v>0</v>
          </cell>
          <cell r="EY39">
            <v>0</v>
          </cell>
          <cell r="EZ39">
            <v>0</v>
          </cell>
          <cell r="FA39">
            <v>0</v>
          </cell>
          <cell r="FB39">
            <v>0</v>
          </cell>
          <cell r="FC39">
            <v>0</v>
          </cell>
          <cell r="FD39">
            <v>0</v>
          </cell>
          <cell r="FE39">
            <v>0</v>
          </cell>
          <cell r="FF39">
            <v>0</v>
          </cell>
          <cell r="FG39">
            <v>0</v>
          </cell>
          <cell r="FH39">
            <v>0</v>
          </cell>
          <cell r="FI39">
            <v>0</v>
          </cell>
          <cell r="FJ39">
            <v>0</v>
          </cell>
          <cell r="FK39">
            <v>0</v>
          </cell>
          <cell r="FL39">
            <v>0</v>
          </cell>
          <cell r="FM39">
            <v>0</v>
          </cell>
          <cell r="FN39">
            <v>0</v>
          </cell>
          <cell r="FO39">
            <v>0</v>
          </cell>
          <cell r="FP39">
            <v>0</v>
          </cell>
          <cell r="FQ39">
            <v>0</v>
          </cell>
          <cell r="FR39">
            <v>0</v>
          </cell>
          <cell r="FS39">
            <v>0</v>
          </cell>
          <cell r="FT39">
            <v>0</v>
          </cell>
          <cell r="FU39">
            <v>0</v>
          </cell>
          <cell r="FV39">
            <v>0</v>
          </cell>
          <cell r="FW39">
            <v>0</v>
          </cell>
          <cell r="FX39">
            <v>0</v>
          </cell>
          <cell r="FY39">
            <v>0</v>
          </cell>
          <cell r="FZ39">
            <v>0</v>
          </cell>
          <cell r="GA39">
            <v>0</v>
          </cell>
          <cell r="GB39">
            <v>0</v>
          </cell>
          <cell r="GC39">
            <v>0</v>
          </cell>
          <cell r="GD39">
            <v>0</v>
          </cell>
          <cell r="GE39">
            <v>0</v>
          </cell>
          <cell r="GF39">
            <v>0</v>
          </cell>
          <cell r="GG39">
            <v>0</v>
          </cell>
          <cell r="GH39">
            <v>0</v>
          </cell>
          <cell r="GI39">
            <v>0</v>
          </cell>
          <cell r="GJ39">
            <v>0</v>
          </cell>
          <cell r="GK39">
            <v>0</v>
          </cell>
          <cell r="GL39">
            <v>0</v>
          </cell>
          <cell r="GM39">
            <v>0</v>
          </cell>
          <cell r="GN39">
            <v>0</v>
          </cell>
          <cell r="GO39">
            <v>0</v>
          </cell>
          <cell r="GP39">
            <v>0</v>
          </cell>
          <cell r="GQ39">
            <v>0</v>
          </cell>
          <cell r="GR39">
            <v>0</v>
          </cell>
          <cell r="GS39">
            <v>0</v>
          </cell>
          <cell r="GT39">
            <v>0</v>
          </cell>
          <cell r="GU39">
            <v>0</v>
          </cell>
          <cell r="GV39">
            <v>0</v>
          </cell>
          <cell r="GW39">
            <v>0</v>
          </cell>
          <cell r="GX39">
            <v>0</v>
          </cell>
          <cell r="GY39">
            <v>0</v>
          </cell>
          <cell r="GZ39">
            <v>0</v>
          </cell>
          <cell r="HA39">
            <v>0</v>
          </cell>
          <cell r="HB39">
            <v>0</v>
          </cell>
          <cell r="HC39">
            <v>0</v>
          </cell>
          <cell r="HD39">
            <v>0</v>
          </cell>
          <cell r="HE39">
            <v>0</v>
          </cell>
          <cell r="HF39">
            <v>0</v>
          </cell>
          <cell r="HG39">
            <v>0</v>
          </cell>
          <cell r="HH39">
            <v>0</v>
          </cell>
          <cell r="HI39">
            <v>0</v>
          </cell>
          <cell r="HJ39">
            <v>0</v>
          </cell>
          <cell r="HK39">
            <v>0</v>
          </cell>
          <cell r="HL39">
            <v>0</v>
          </cell>
          <cell r="HM39">
            <v>0</v>
          </cell>
          <cell r="HN39">
            <v>0</v>
          </cell>
          <cell r="HO39">
            <v>0</v>
          </cell>
          <cell r="HP39">
            <v>0</v>
          </cell>
          <cell r="HQ39">
            <v>0</v>
          </cell>
          <cell r="HR39">
            <v>0</v>
          </cell>
          <cell r="HS39">
            <v>0</v>
          </cell>
          <cell r="HT39">
            <v>0</v>
          </cell>
          <cell r="HU39">
            <v>0</v>
          </cell>
          <cell r="HV39">
            <v>0</v>
          </cell>
          <cell r="HW39">
            <v>0</v>
          </cell>
          <cell r="HX39">
            <v>0</v>
          </cell>
          <cell r="HY39">
            <v>0</v>
          </cell>
          <cell r="HZ39">
            <v>0</v>
          </cell>
          <cell r="IA39">
            <v>0</v>
          </cell>
          <cell r="IB39">
            <v>0</v>
          </cell>
          <cell r="IC39">
            <v>0</v>
          </cell>
          <cell r="ID39">
            <v>0</v>
          </cell>
          <cell r="IE39">
            <v>0</v>
          </cell>
          <cell r="IF39">
            <v>0</v>
          </cell>
          <cell r="IG39">
            <v>0</v>
          </cell>
          <cell r="IH39">
            <v>0</v>
          </cell>
          <cell r="II39">
            <v>0</v>
          </cell>
          <cell r="IJ39">
            <v>0</v>
          </cell>
          <cell r="IK39">
            <v>0</v>
          </cell>
          <cell r="IL39">
            <v>0</v>
          </cell>
          <cell r="IM39">
            <v>0</v>
          </cell>
          <cell r="IN39">
            <v>0</v>
          </cell>
          <cell r="IO39">
            <v>0</v>
          </cell>
          <cell r="IP39">
            <v>0</v>
          </cell>
          <cell r="IQ39">
            <v>0</v>
          </cell>
        </row>
        <row r="40">
          <cell r="B40">
            <v>0</v>
          </cell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0</v>
          </cell>
          <cell r="AJ40">
            <v>0</v>
          </cell>
          <cell r="AK40">
            <v>0</v>
          </cell>
          <cell r="AL40">
            <v>0</v>
          </cell>
          <cell r="AM40">
            <v>0</v>
          </cell>
          <cell r="AN40">
            <v>0</v>
          </cell>
          <cell r="AO40">
            <v>0</v>
          </cell>
          <cell r="AP40">
            <v>0</v>
          </cell>
          <cell r="AQ40">
            <v>0</v>
          </cell>
          <cell r="AR40">
            <v>0</v>
          </cell>
          <cell r="AS40">
            <v>0</v>
          </cell>
          <cell r="AT40">
            <v>0</v>
          </cell>
          <cell r="AU40">
            <v>0</v>
          </cell>
          <cell r="AV40">
            <v>0</v>
          </cell>
          <cell r="AW40">
            <v>0</v>
          </cell>
          <cell r="AX40">
            <v>0</v>
          </cell>
          <cell r="AY40">
            <v>0</v>
          </cell>
          <cell r="AZ40">
            <v>0</v>
          </cell>
          <cell r="BA40">
            <v>0</v>
          </cell>
          <cell r="BB40">
            <v>0</v>
          </cell>
          <cell r="BC40">
            <v>0</v>
          </cell>
          <cell r="BD40">
            <v>0</v>
          </cell>
          <cell r="BE40">
            <v>0</v>
          </cell>
          <cell r="BF40">
            <v>0</v>
          </cell>
          <cell r="BG40">
            <v>0</v>
          </cell>
          <cell r="BH40">
            <v>0</v>
          </cell>
          <cell r="BI40">
            <v>0</v>
          </cell>
          <cell r="BJ40">
            <v>0</v>
          </cell>
          <cell r="BK40">
            <v>0</v>
          </cell>
          <cell r="BL40">
            <v>0</v>
          </cell>
          <cell r="BM40">
            <v>0</v>
          </cell>
          <cell r="BN40">
            <v>0</v>
          </cell>
          <cell r="BO40">
            <v>0</v>
          </cell>
          <cell r="BP40">
            <v>0</v>
          </cell>
          <cell r="BQ40">
            <v>0</v>
          </cell>
          <cell r="BR40">
            <v>0</v>
          </cell>
          <cell r="BS40">
            <v>0</v>
          </cell>
          <cell r="BT40">
            <v>0</v>
          </cell>
          <cell r="BU40">
            <v>0</v>
          </cell>
          <cell r="BV40">
            <v>0</v>
          </cell>
          <cell r="BW40">
            <v>0</v>
          </cell>
          <cell r="BX40">
            <v>0</v>
          </cell>
          <cell r="BY40">
            <v>0</v>
          </cell>
          <cell r="BZ40">
            <v>0</v>
          </cell>
          <cell r="CA40">
            <v>0</v>
          </cell>
          <cell r="CB40">
            <v>0</v>
          </cell>
          <cell r="CC40">
            <v>0</v>
          </cell>
          <cell r="CD40">
            <v>0</v>
          </cell>
          <cell r="CE40">
            <v>0</v>
          </cell>
          <cell r="CF40">
            <v>0</v>
          </cell>
          <cell r="CG40">
            <v>0</v>
          </cell>
          <cell r="CH40">
            <v>0</v>
          </cell>
          <cell r="CI40">
            <v>0</v>
          </cell>
          <cell r="CJ40">
            <v>0</v>
          </cell>
          <cell r="CK40">
            <v>0</v>
          </cell>
          <cell r="CL40">
            <v>0</v>
          </cell>
          <cell r="CM40">
            <v>0</v>
          </cell>
          <cell r="CN40">
            <v>0</v>
          </cell>
          <cell r="CO40">
            <v>0</v>
          </cell>
          <cell r="CP40">
            <v>0</v>
          </cell>
          <cell r="CQ40">
            <v>0</v>
          </cell>
          <cell r="CR40">
            <v>0</v>
          </cell>
          <cell r="CS40">
            <v>0</v>
          </cell>
          <cell r="CT40">
            <v>0</v>
          </cell>
          <cell r="CU40">
            <v>0</v>
          </cell>
          <cell r="CV40">
            <v>0</v>
          </cell>
          <cell r="CW40">
            <v>0</v>
          </cell>
          <cell r="CX40">
            <v>0</v>
          </cell>
          <cell r="CY40">
            <v>0</v>
          </cell>
          <cell r="CZ40">
            <v>0</v>
          </cell>
          <cell r="DA40">
            <v>0</v>
          </cell>
          <cell r="DB40">
            <v>0</v>
          </cell>
          <cell r="DC40">
            <v>0</v>
          </cell>
          <cell r="DD40">
            <v>0</v>
          </cell>
          <cell r="DE40">
            <v>0</v>
          </cell>
          <cell r="DF40">
            <v>0</v>
          </cell>
          <cell r="DG40">
            <v>0</v>
          </cell>
          <cell r="DH40">
            <v>0</v>
          </cell>
          <cell r="DI40">
            <v>0</v>
          </cell>
          <cell r="DJ40">
            <v>0</v>
          </cell>
          <cell r="DK40">
            <v>0</v>
          </cell>
          <cell r="DL40">
            <v>0</v>
          </cell>
          <cell r="DM40">
            <v>0</v>
          </cell>
          <cell r="DN40">
            <v>0</v>
          </cell>
          <cell r="DO40">
            <v>0</v>
          </cell>
          <cell r="DP40">
            <v>0</v>
          </cell>
          <cell r="DQ40">
            <v>0</v>
          </cell>
          <cell r="DR40">
            <v>0</v>
          </cell>
          <cell r="DS40">
            <v>0</v>
          </cell>
          <cell r="DT40">
            <v>0</v>
          </cell>
          <cell r="DU40">
            <v>0</v>
          </cell>
          <cell r="DV40">
            <v>0</v>
          </cell>
          <cell r="DW40">
            <v>0</v>
          </cell>
          <cell r="DX40">
            <v>0</v>
          </cell>
          <cell r="DY40">
            <v>0</v>
          </cell>
          <cell r="DZ40">
            <v>0</v>
          </cell>
          <cell r="EA40">
            <v>0</v>
          </cell>
          <cell r="EB40">
            <v>0</v>
          </cell>
          <cell r="EC40">
            <v>0</v>
          </cell>
          <cell r="ED40">
            <v>0</v>
          </cell>
          <cell r="EE40">
            <v>0</v>
          </cell>
          <cell r="EF40">
            <v>0</v>
          </cell>
          <cell r="EG40">
            <v>0</v>
          </cell>
          <cell r="EH40">
            <v>0</v>
          </cell>
          <cell r="EI40">
            <v>0</v>
          </cell>
          <cell r="EJ40">
            <v>0</v>
          </cell>
          <cell r="EK40">
            <v>0</v>
          </cell>
          <cell r="EL40">
            <v>0</v>
          </cell>
          <cell r="EM40">
            <v>0</v>
          </cell>
          <cell r="EN40">
            <v>0</v>
          </cell>
          <cell r="EO40">
            <v>0</v>
          </cell>
          <cell r="EP40">
            <v>0</v>
          </cell>
          <cell r="EQ40">
            <v>0</v>
          </cell>
          <cell r="ER40">
            <v>0</v>
          </cell>
          <cell r="ES40">
            <v>0</v>
          </cell>
          <cell r="ET40">
            <v>0</v>
          </cell>
          <cell r="EU40">
            <v>0</v>
          </cell>
          <cell r="EV40">
            <v>0</v>
          </cell>
          <cell r="EW40">
            <v>0</v>
          </cell>
          <cell r="EX40">
            <v>0</v>
          </cell>
          <cell r="EY40">
            <v>0</v>
          </cell>
          <cell r="EZ40">
            <v>0</v>
          </cell>
          <cell r="FA40">
            <v>0</v>
          </cell>
          <cell r="FB40">
            <v>0</v>
          </cell>
          <cell r="FC40">
            <v>0</v>
          </cell>
          <cell r="FD40">
            <v>0</v>
          </cell>
          <cell r="FE40">
            <v>0</v>
          </cell>
          <cell r="FF40">
            <v>0</v>
          </cell>
          <cell r="FG40">
            <v>0</v>
          </cell>
          <cell r="FH40">
            <v>0</v>
          </cell>
          <cell r="FI40">
            <v>0</v>
          </cell>
          <cell r="FJ40">
            <v>0</v>
          </cell>
          <cell r="FK40">
            <v>0</v>
          </cell>
          <cell r="FL40">
            <v>0</v>
          </cell>
          <cell r="FM40">
            <v>0</v>
          </cell>
          <cell r="FN40">
            <v>0</v>
          </cell>
          <cell r="FO40">
            <v>0</v>
          </cell>
          <cell r="FP40">
            <v>0</v>
          </cell>
          <cell r="FQ40">
            <v>0</v>
          </cell>
          <cell r="FR40">
            <v>0</v>
          </cell>
          <cell r="FS40">
            <v>0</v>
          </cell>
          <cell r="FT40">
            <v>0</v>
          </cell>
          <cell r="FU40">
            <v>0</v>
          </cell>
          <cell r="FV40">
            <v>0</v>
          </cell>
          <cell r="FW40">
            <v>0</v>
          </cell>
          <cell r="FX40">
            <v>0</v>
          </cell>
          <cell r="FY40">
            <v>0</v>
          </cell>
          <cell r="FZ40">
            <v>0</v>
          </cell>
          <cell r="GA40">
            <v>0</v>
          </cell>
          <cell r="GB40">
            <v>0</v>
          </cell>
          <cell r="GC40">
            <v>0</v>
          </cell>
          <cell r="GD40">
            <v>0</v>
          </cell>
          <cell r="GE40">
            <v>0</v>
          </cell>
          <cell r="GF40">
            <v>0</v>
          </cell>
          <cell r="GG40">
            <v>0</v>
          </cell>
          <cell r="GH40">
            <v>0</v>
          </cell>
          <cell r="GI40">
            <v>0</v>
          </cell>
          <cell r="GJ40">
            <v>0</v>
          </cell>
          <cell r="GK40">
            <v>0</v>
          </cell>
          <cell r="GL40">
            <v>0</v>
          </cell>
          <cell r="GM40">
            <v>0</v>
          </cell>
          <cell r="GN40">
            <v>0</v>
          </cell>
          <cell r="GO40">
            <v>0</v>
          </cell>
          <cell r="GP40">
            <v>0</v>
          </cell>
          <cell r="GQ40">
            <v>0</v>
          </cell>
          <cell r="GR40">
            <v>0</v>
          </cell>
          <cell r="GS40">
            <v>0</v>
          </cell>
          <cell r="GT40">
            <v>0</v>
          </cell>
          <cell r="GU40">
            <v>0</v>
          </cell>
          <cell r="GV40">
            <v>0</v>
          </cell>
          <cell r="GW40">
            <v>0</v>
          </cell>
          <cell r="GX40">
            <v>0</v>
          </cell>
          <cell r="GY40">
            <v>0</v>
          </cell>
          <cell r="GZ40">
            <v>0</v>
          </cell>
          <cell r="HA40">
            <v>0</v>
          </cell>
          <cell r="HB40">
            <v>0</v>
          </cell>
          <cell r="HC40">
            <v>0</v>
          </cell>
          <cell r="HD40">
            <v>0</v>
          </cell>
          <cell r="HE40">
            <v>0</v>
          </cell>
          <cell r="HF40">
            <v>0</v>
          </cell>
          <cell r="HG40">
            <v>0</v>
          </cell>
          <cell r="HH40">
            <v>0</v>
          </cell>
          <cell r="HI40">
            <v>0</v>
          </cell>
          <cell r="HJ40">
            <v>0</v>
          </cell>
          <cell r="HK40">
            <v>0</v>
          </cell>
          <cell r="HL40">
            <v>0</v>
          </cell>
          <cell r="HM40">
            <v>0</v>
          </cell>
          <cell r="HN40">
            <v>0</v>
          </cell>
          <cell r="HO40">
            <v>0</v>
          </cell>
          <cell r="HP40">
            <v>0</v>
          </cell>
          <cell r="HQ40">
            <v>0</v>
          </cell>
          <cell r="HR40">
            <v>0</v>
          </cell>
          <cell r="HS40">
            <v>0</v>
          </cell>
          <cell r="HT40">
            <v>0</v>
          </cell>
          <cell r="HU40">
            <v>0</v>
          </cell>
          <cell r="HV40">
            <v>0</v>
          </cell>
          <cell r="HW40">
            <v>0</v>
          </cell>
          <cell r="HX40">
            <v>0</v>
          </cell>
          <cell r="HY40">
            <v>0</v>
          </cell>
          <cell r="HZ40">
            <v>0</v>
          </cell>
          <cell r="IA40">
            <v>0</v>
          </cell>
          <cell r="IB40">
            <v>0</v>
          </cell>
          <cell r="IC40">
            <v>0</v>
          </cell>
          <cell r="ID40">
            <v>0</v>
          </cell>
          <cell r="IE40">
            <v>0</v>
          </cell>
          <cell r="IF40">
            <v>0</v>
          </cell>
          <cell r="IG40">
            <v>0</v>
          </cell>
          <cell r="IH40">
            <v>0</v>
          </cell>
          <cell r="II40">
            <v>0</v>
          </cell>
          <cell r="IJ40">
            <v>0</v>
          </cell>
          <cell r="IK40">
            <v>0</v>
          </cell>
          <cell r="IL40">
            <v>0</v>
          </cell>
          <cell r="IM40">
            <v>0</v>
          </cell>
          <cell r="IN40">
            <v>0</v>
          </cell>
          <cell r="IO40">
            <v>0</v>
          </cell>
          <cell r="IP40">
            <v>0</v>
          </cell>
          <cell r="IQ40">
            <v>0</v>
          </cell>
        </row>
        <row r="41">
          <cell r="B41">
            <v>0</v>
          </cell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0</v>
          </cell>
          <cell r="AJ41">
            <v>0</v>
          </cell>
          <cell r="AK41">
            <v>0</v>
          </cell>
          <cell r="AL41">
            <v>0</v>
          </cell>
          <cell r="AM41">
            <v>0</v>
          </cell>
          <cell r="AN41">
            <v>0</v>
          </cell>
          <cell r="AO41">
            <v>0</v>
          </cell>
          <cell r="AP41">
            <v>0</v>
          </cell>
          <cell r="AQ41">
            <v>0</v>
          </cell>
          <cell r="AR41">
            <v>0</v>
          </cell>
          <cell r="AS41">
            <v>0</v>
          </cell>
          <cell r="AT41">
            <v>0</v>
          </cell>
          <cell r="AU41">
            <v>0</v>
          </cell>
          <cell r="AV41">
            <v>0</v>
          </cell>
          <cell r="AW41">
            <v>0</v>
          </cell>
          <cell r="AX41">
            <v>0</v>
          </cell>
          <cell r="AY41">
            <v>0</v>
          </cell>
          <cell r="AZ41">
            <v>0</v>
          </cell>
          <cell r="BA41">
            <v>0</v>
          </cell>
          <cell r="BB41">
            <v>0</v>
          </cell>
          <cell r="BC41">
            <v>0</v>
          </cell>
          <cell r="BD41">
            <v>0</v>
          </cell>
          <cell r="BE41">
            <v>0</v>
          </cell>
          <cell r="BF41">
            <v>0</v>
          </cell>
          <cell r="BG41">
            <v>0</v>
          </cell>
          <cell r="BH41">
            <v>0</v>
          </cell>
          <cell r="BI41">
            <v>0</v>
          </cell>
          <cell r="BJ41">
            <v>0</v>
          </cell>
          <cell r="BK41">
            <v>0</v>
          </cell>
          <cell r="BL41">
            <v>0</v>
          </cell>
          <cell r="BM41">
            <v>0</v>
          </cell>
          <cell r="BN41">
            <v>0</v>
          </cell>
          <cell r="BO41">
            <v>0</v>
          </cell>
          <cell r="BP41">
            <v>0</v>
          </cell>
          <cell r="BQ41">
            <v>0</v>
          </cell>
          <cell r="BR41">
            <v>0</v>
          </cell>
          <cell r="BS41">
            <v>0</v>
          </cell>
          <cell r="BT41">
            <v>0</v>
          </cell>
          <cell r="BU41">
            <v>0</v>
          </cell>
          <cell r="BV41">
            <v>0</v>
          </cell>
          <cell r="BW41">
            <v>0</v>
          </cell>
          <cell r="BX41">
            <v>0</v>
          </cell>
          <cell r="BY41">
            <v>0</v>
          </cell>
          <cell r="BZ41">
            <v>0</v>
          </cell>
          <cell r="CA41">
            <v>0</v>
          </cell>
          <cell r="CB41">
            <v>0</v>
          </cell>
          <cell r="CC41">
            <v>0</v>
          </cell>
          <cell r="CD41">
            <v>0</v>
          </cell>
          <cell r="CE41">
            <v>0</v>
          </cell>
          <cell r="CF41">
            <v>0</v>
          </cell>
          <cell r="CG41">
            <v>0</v>
          </cell>
          <cell r="CH41">
            <v>0</v>
          </cell>
          <cell r="CI41">
            <v>0</v>
          </cell>
          <cell r="CJ41">
            <v>0</v>
          </cell>
          <cell r="CK41">
            <v>0</v>
          </cell>
          <cell r="CL41">
            <v>0</v>
          </cell>
          <cell r="CM41">
            <v>0</v>
          </cell>
          <cell r="CN41">
            <v>0</v>
          </cell>
          <cell r="CO41">
            <v>0</v>
          </cell>
          <cell r="CP41">
            <v>0</v>
          </cell>
          <cell r="CQ41">
            <v>0</v>
          </cell>
          <cell r="CR41">
            <v>0</v>
          </cell>
          <cell r="CS41">
            <v>0</v>
          </cell>
          <cell r="CT41">
            <v>0</v>
          </cell>
          <cell r="CU41">
            <v>0</v>
          </cell>
          <cell r="CV41">
            <v>0</v>
          </cell>
          <cell r="CW41">
            <v>0</v>
          </cell>
          <cell r="CX41">
            <v>0</v>
          </cell>
          <cell r="CY41">
            <v>0</v>
          </cell>
          <cell r="CZ41">
            <v>0</v>
          </cell>
          <cell r="DA41">
            <v>0</v>
          </cell>
          <cell r="DB41">
            <v>0</v>
          </cell>
          <cell r="DC41">
            <v>0</v>
          </cell>
          <cell r="DD41">
            <v>0</v>
          </cell>
          <cell r="DE41">
            <v>0</v>
          </cell>
          <cell r="DF41">
            <v>0</v>
          </cell>
          <cell r="DG41">
            <v>0</v>
          </cell>
          <cell r="DH41">
            <v>0</v>
          </cell>
          <cell r="DI41">
            <v>0</v>
          </cell>
          <cell r="DJ41">
            <v>0</v>
          </cell>
          <cell r="DK41">
            <v>0</v>
          </cell>
          <cell r="DL41">
            <v>0</v>
          </cell>
          <cell r="DM41">
            <v>0</v>
          </cell>
          <cell r="DN41">
            <v>0</v>
          </cell>
          <cell r="DO41">
            <v>0</v>
          </cell>
          <cell r="DP41">
            <v>0</v>
          </cell>
          <cell r="DQ41">
            <v>0</v>
          </cell>
          <cell r="DR41">
            <v>0</v>
          </cell>
          <cell r="DS41">
            <v>0</v>
          </cell>
          <cell r="DT41">
            <v>0</v>
          </cell>
          <cell r="DU41">
            <v>0</v>
          </cell>
          <cell r="DV41">
            <v>0</v>
          </cell>
          <cell r="DW41">
            <v>0</v>
          </cell>
          <cell r="DX41">
            <v>0</v>
          </cell>
          <cell r="DY41">
            <v>0</v>
          </cell>
          <cell r="DZ41">
            <v>0</v>
          </cell>
          <cell r="EA41">
            <v>0</v>
          </cell>
          <cell r="EB41">
            <v>0</v>
          </cell>
          <cell r="EC41">
            <v>0</v>
          </cell>
          <cell r="ED41">
            <v>0</v>
          </cell>
          <cell r="EE41">
            <v>0</v>
          </cell>
          <cell r="EF41">
            <v>0</v>
          </cell>
          <cell r="EG41">
            <v>0</v>
          </cell>
          <cell r="EH41">
            <v>0</v>
          </cell>
          <cell r="EI41">
            <v>0</v>
          </cell>
          <cell r="EJ41">
            <v>0</v>
          </cell>
          <cell r="EK41">
            <v>0</v>
          </cell>
          <cell r="EL41">
            <v>0</v>
          </cell>
          <cell r="EM41">
            <v>0</v>
          </cell>
          <cell r="EN41">
            <v>0</v>
          </cell>
          <cell r="EO41">
            <v>0</v>
          </cell>
          <cell r="EP41">
            <v>0</v>
          </cell>
          <cell r="EQ41">
            <v>0</v>
          </cell>
          <cell r="ER41">
            <v>0</v>
          </cell>
          <cell r="ES41">
            <v>0</v>
          </cell>
          <cell r="ET41">
            <v>0</v>
          </cell>
          <cell r="EU41">
            <v>0</v>
          </cell>
          <cell r="EV41">
            <v>0</v>
          </cell>
          <cell r="EW41">
            <v>0</v>
          </cell>
          <cell r="EX41">
            <v>0</v>
          </cell>
          <cell r="EY41">
            <v>0</v>
          </cell>
          <cell r="EZ41">
            <v>0</v>
          </cell>
          <cell r="FA41">
            <v>0</v>
          </cell>
          <cell r="FB41">
            <v>0</v>
          </cell>
          <cell r="FC41">
            <v>0</v>
          </cell>
          <cell r="FD41">
            <v>0</v>
          </cell>
          <cell r="FE41">
            <v>0</v>
          </cell>
          <cell r="FF41">
            <v>0</v>
          </cell>
          <cell r="FG41">
            <v>0</v>
          </cell>
          <cell r="FH41">
            <v>0</v>
          </cell>
          <cell r="FI41">
            <v>0</v>
          </cell>
          <cell r="FJ41">
            <v>0</v>
          </cell>
          <cell r="FK41">
            <v>0</v>
          </cell>
          <cell r="FL41">
            <v>0</v>
          </cell>
          <cell r="FM41">
            <v>0</v>
          </cell>
          <cell r="FN41">
            <v>0</v>
          </cell>
          <cell r="FO41">
            <v>0</v>
          </cell>
          <cell r="FP41">
            <v>0</v>
          </cell>
          <cell r="FQ41">
            <v>0</v>
          </cell>
          <cell r="FR41">
            <v>0</v>
          </cell>
          <cell r="FS41">
            <v>0</v>
          </cell>
          <cell r="FT41">
            <v>0</v>
          </cell>
          <cell r="FU41">
            <v>0</v>
          </cell>
          <cell r="FV41">
            <v>0</v>
          </cell>
          <cell r="FW41">
            <v>0</v>
          </cell>
          <cell r="FX41">
            <v>0</v>
          </cell>
          <cell r="FY41">
            <v>0</v>
          </cell>
          <cell r="FZ41">
            <v>0</v>
          </cell>
          <cell r="GA41">
            <v>0</v>
          </cell>
          <cell r="GB41">
            <v>0</v>
          </cell>
          <cell r="GC41">
            <v>0</v>
          </cell>
          <cell r="GD41">
            <v>0</v>
          </cell>
          <cell r="GE41">
            <v>0</v>
          </cell>
          <cell r="GF41">
            <v>0</v>
          </cell>
          <cell r="GG41">
            <v>0</v>
          </cell>
          <cell r="GH41">
            <v>0</v>
          </cell>
          <cell r="GI41">
            <v>0</v>
          </cell>
          <cell r="GJ41">
            <v>0</v>
          </cell>
          <cell r="GK41">
            <v>0</v>
          </cell>
          <cell r="GL41">
            <v>0</v>
          </cell>
          <cell r="GM41">
            <v>0</v>
          </cell>
          <cell r="GN41">
            <v>0</v>
          </cell>
          <cell r="GO41">
            <v>0</v>
          </cell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GX41">
            <v>0</v>
          </cell>
          <cell r="GY41">
            <v>0</v>
          </cell>
          <cell r="GZ41">
            <v>0</v>
          </cell>
          <cell r="HA41">
            <v>0</v>
          </cell>
          <cell r="HB41">
            <v>0</v>
          </cell>
          <cell r="HC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  <cell r="HK41">
            <v>0</v>
          </cell>
          <cell r="HL41">
            <v>0</v>
          </cell>
          <cell r="HM41">
            <v>0</v>
          </cell>
          <cell r="HN41">
            <v>0</v>
          </cell>
          <cell r="HO41">
            <v>0</v>
          </cell>
          <cell r="HP41">
            <v>0</v>
          </cell>
          <cell r="HQ41">
            <v>0</v>
          </cell>
          <cell r="HR41">
            <v>0</v>
          </cell>
          <cell r="HS41">
            <v>0</v>
          </cell>
          <cell r="HT41">
            <v>0</v>
          </cell>
          <cell r="HU41">
            <v>0</v>
          </cell>
          <cell r="HV41">
            <v>0</v>
          </cell>
          <cell r="HW41">
            <v>0</v>
          </cell>
          <cell r="HX41">
            <v>0</v>
          </cell>
          <cell r="HY41">
            <v>0</v>
          </cell>
          <cell r="HZ41">
            <v>0</v>
          </cell>
          <cell r="IA41">
            <v>0</v>
          </cell>
          <cell r="IB41">
            <v>0</v>
          </cell>
          <cell r="IC41">
            <v>0</v>
          </cell>
          <cell r="ID41">
            <v>0</v>
          </cell>
          <cell r="IE41">
            <v>0</v>
          </cell>
          <cell r="IF41">
            <v>0</v>
          </cell>
          <cell r="IG41">
            <v>0</v>
          </cell>
          <cell r="IH41">
            <v>0</v>
          </cell>
          <cell r="II41">
            <v>0</v>
          </cell>
          <cell r="IJ41">
            <v>0</v>
          </cell>
          <cell r="IK41">
            <v>0</v>
          </cell>
          <cell r="IL41">
            <v>0</v>
          </cell>
          <cell r="IM41">
            <v>0</v>
          </cell>
          <cell r="IN41">
            <v>0</v>
          </cell>
          <cell r="IO41">
            <v>0</v>
          </cell>
          <cell r="IP41">
            <v>0</v>
          </cell>
          <cell r="IQ41">
            <v>0</v>
          </cell>
        </row>
        <row r="42">
          <cell r="B42">
            <v>0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  <cell r="AI42">
            <v>0</v>
          </cell>
          <cell r="AJ42">
            <v>0</v>
          </cell>
          <cell r="AK42">
            <v>0</v>
          </cell>
          <cell r="AL42">
            <v>0</v>
          </cell>
          <cell r="AM42">
            <v>0</v>
          </cell>
          <cell r="AN42">
            <v>0</v>
          </cell>
          <cell r="AO42">
            <v>0</v>
          </cell>
          <cell r="AP42">
            <v>0</v>
          </cell>
          <cell r="AQ42">
            <v>0</v>
          </cell>
          <cell r="AR42">
            <v>0</v>
          </cell>
          <cell r="AS42">
            <v>0</v>
          </cell>
          <cell r="AT42">
            <v>0</v>
          </cell>
          <cell r="AU42">
            <v>0</v>
          </cell>
          <cell r="AV42">
            <v>0</v>
          </cell>
          <cell r="AW42">
            <v>0</v>
          </cell>
          <cell r="AX42">
            <v>0</v>
          </cell>
          <cell r="AY42">
            <v>0</v>
          </cell>
          <cell r="AZ42">
            <v>0</v>
          </cell>
          <cell r="BA42">
            <v>0</v>
          </cell>
          <cell r="BB42">
            <v>0</v>
          </cell>
          <cell r="BC42">
            <v>0</v>
          </cell>
          <cell r="BD42">
            <v>0</v>
          </cell>
          <cell r="BE42">
            <v>0</v>
          </cell>
          <cell r="BF42">
            <v>0</v>
          </cell>
          <cell r="BG42">
            <v>0</v>
          </cell>
          <cell r="BH42">
            <v>0</v>
          </cell>
          <cell r="BI42">
            <v>0</v>
          </cell>
          <cell r="BJ42">
            <v>0</v>
          </cell>
          <cell r="BK42">
            <v>0</v>
          </cell>
          <cell r="BL42">
            <v>0</v>
          </cell>
          <cell r="BM42">
            <v>0</v>
          </cell>
          <cell r="BN42">
            <v>0</v>
          </cell>
          <cell r="BO42">
            <v>0</v>
          </cell>
          <cell r="BP42">
            <v>0</v>
          </cell>
          <cell r="BQ42">
            <v>0</v>
          </cell>
          <cell r="BR42">
            <v>0</v>
          </cell>
          <cell r="BS42">
            <v>0</v>
          </cell>
          <cell r="BT42">
            <v>0</v>
          </cell>
          <cell r="BU42">
            <v>0</v>
          </cell>
          <cell r="BV42">
            <v>0</v>
          </cell>
          <cell r="BW42">
            <v>0</v>
          </cell>
          <cell r="BX42">
            <v>0</v>
          </cell>
          <cell r="BY42">
            <v>0</v>
          </cell>
          <cell r="BZ42">
            <v>0</v>
          </cell>
          <cell r="CA42">
            <v>0</v>
          </cell>
          <cell r="CB42">
            <v>0</v>
          </cell>
          <cell r="CC42">
            <v>0</v>
          </cell>
          <cell r="CD42">
            <v>0</v>
          </cell>
          <cell r="CE42">
            <v>0</v>
          </cell>
          <cell r="CF42">
            <v>0</v>
          </cell>
          <cell r="CG42">
            <v>0</v>
          </cell>
          <cell r="CH42">
            <v>0</v>
          </cell>
          <cell r="CI42">
            <v>0</v>
          </cell>
          <cell r="CJ42">
            <v>0</v>
          </cell>
          <cell r="CK42">
            <v>0</v>
          </cell>
          <cell r="CL42">
            <v>0</v>
          </cell>
          <cell r="CM42">
            <v>0</v>
          </cell>
          <cell r="CN42">
            <v>0</v>
          </cell>
          <cell r="CO42">
            <v>0</v>
          </cell>
          <cell r="CP42">
            <v>0</v>
          </cell>
          <cell r="CQ42">
            <v>0</v>
          </cell>
          <cell r="CR42">
            <v>0</v>
          </cell>
          <cell r="CS42">
            <v>0</v>
          </cell>
          <cell r="CT42">
            <v>0</v>
          </cell>
          <cell r="CU42">
            <v>0</v>
          </cell>
          <cell r="CV42">
            <v>0</v>
          </cell>
          <cell r="CW42">
            <v>0</v>
          </cell>
          <cell r="CX42">
            <v>0</v>
          </cell>
          <cell r="CY42">
            <v>0</v>
          </cell>
          <cell r="CZ42">
            <v>0</v>
          </cell>
          <cell r="DA42">
            <v>0</v>
          </cell>
          <cell r="DB42">
            <v>0</v>
          </cell>
          <cell r="DC42">
            <v>0</v>
          </cell>
          <cell r="DD42">
            <v>0</v>
          </cell>
          <cell r="DE42">
            <v>0</v>
          </cell>
          <cell r="DF42">
            <v>0</v>
          </cell>
          <cell r="DG42">
            <v>0</v>
          </cell>
          <cell r="DH42">
            <v>0</v>
          </cell>
          <cell r="DI42">
            <v>0</v>
          </cell>
          <cell r="DJ42">
            <v>0</v>
          </cell>
          <cell r="DK42">
            <v>0</v>
          </cell>
          <cell r="DL42">
            <v>0</v>
          </cell>
          <cell r="DM42">
            <v>0</v>
          </cell>
          <cell r="DN42">
            <v>0</v>
          </cell>
          <cell r="DO42">
            <v>0</v>
          </cell>
          <cell r="DP42">
            <v>0</v>
          </cell>
          <cell r="DQ42">
            <v>0</v>
          </cell>
          <cell r="DR42">
            <v>0</v>
          </cell>
          <cell r="DS42">
            <v>0</v>
          </cell>
          <cell r="DT42">
            <v>0</v>
          </cell>
          <cell r="DU42">
            <v>0</v>
          </cell>
          <cell r="DV42">
            <v>0</v>
          </cell>
          <cell r="DW42">
            <v>0</v>
          </cell>
          <cell r="DX42">
            <v>0</v>
          </cell>
          <cell r="DY42">
            <v>0</v>
          </cell>
          <cell r="DZ42">
            <v>0</v>
          </cell>
          <cell r="EA42">
            <v>0</v>
          </cell>
          <cell r="EB42">
            <v>0</v>
          </cell>
          <cell r="EC42">
            <v>0</v>
          </cell>
          <cell r="ED42">
            <v>0</v>
          </cell>
          <cell r="EE42">
            <v>0</v>
          </cell>
          <cell r="EF42">
            <v>0</v>
          </cell>
          <cell r="EG42">
            <v>0</v>
          </cell>
          <cell r="EH42">
            <v>0</v>
          </cell>
          <cell r="EI42">
            <v>0</v>
          </cell>
          <cell r="EJ42">
            <v>0</v>
          </cell>
          <cell r="EK42">
            <v>0</v>
          </cell>
          <cell r="EL42">
            <v>0</v>
          </cell>
          <cell r="EM42">
            <v>0</v>
          </cell>
          <cell r="EN42">
            <v>0</v>
          </cell>
          <cell r="EO42">
            <v>0</v>
          </cell>
          <cell r="EP42">
            <v>0</v>
          </cell>
          <cell r="EQ42">
            <v>0</v>
          </cell>
          <cell r="ER42">
            <v>0</v>
          </cell>
          <cell r="ES42">
            <v>0</v>
          </cell>
          <cell r="ET42">
            <v>0</v>
          </cell>
          <cell r="EU42">
            <v>0</v>
          </cell>
          <cell r="EV42">
            <v>0</v>
          </cell>
          <cell r="EW42">
            <v>0</v>
          </cell>
          <cell r="EX42">
            <v>0</v>
          </cell>
          <cell r="EY42">
            <v>0</v>
          </cell>
          <cell r="EZ42">
            <v>0</v>
          </cell>
          <cell r="FA42">
            <v>0</v>
          </cell>
          <cell r="FB42">
            <v>0</v>
          </cell>
          <cell r="FC42">
            <v>0</v>
          </cell>
          <cell r="FD42">
            <v>0</v>
          </cell>
          <cell r="FE42">
            <v>0</v>
          </cell>
          <cell r="FF42">
            <v>0</v>
          </cell>
          <cell r="FG42">
            <v>0</v>
          </cell>
          <cell r="FH42">
            <v>0</v>
          </cell>
          <cell r="FI42">
            <v>0</v>
          </cell>
          <cell r="FJ42">
            <v>0</v>
          </cell>
          <cell r="FK42">
            <v>0</v>
          </cell>
          <cell r="FL42">
            <v>0</v>
          </cell>
          <cell r="FM42">
            <v>0</v>
          </cell>
          <cell r="FN42">
            <v>0</v>
          </cell>
          <cell r="FO42">
            <v>0</v>
          </cell>
          <cell r="FP42">
            <v>0</v>
          </cell>
          <cell r="FQ42">
            <v>0</v>
          </cell>
          <cell r="FR42">
            <v>0</v>
          </cell>
          <cell r="FS42">
            <v>0</v>
          </cell>
          <cell r="FT42">
            <v>0</v>
          </cell>
          <cell r="FU42">
            <v>0</v>
          </cell>
          <cell r="FV42">
            <v>0</v>
          </cell>
          <cell r="FW42">
            <v>0</v>
          </cell>
          <cell r="FX42">
            <v>0</v>
          </cell>
          <cell r="FY42">
            <v>0</v>
          </cell>
          <cell r="FZ42">
            <v>0</v>
          </cell>
          <cell r="GA42">
            <v>0</v>
          </cell>
          <cell r="GB42">
            <v>0</v>
          </cell>
          <cell r="GC42">
            <v>0</v>
          </cell>
          <cell r="GD42">
            <v>0</v>
          </cell>
          <cell r="GE42">
            <v>0</v>
          </cell>
          <cell r="GF42">
            <v>0</v>
          </cell>
          <cell r="GG42">
            <v>0</v>
          </cell>
          <cell r="GH42">
            <v>0</v>
          </cell>
          <cell r="GI42">
            <v>0</v>
          </cell>
          <cell r="GJ42">
            <v>0</v>
          </cell>
          <cell r="GK42">
            <v>0</v>
          </cell>
          <cell r="GL42">
            <v>0</v>
          </cell>
          <cell r="GM42">
            <v>0</v>
          </cell>
          <cell r="GN42">
            <v>0</v>
          </cell>
          <cell r="GO42">
            <v>0</v>
          </cell>
          <cell r="GP42">
            <v>0</v>
          </cell>
          <cell r="GQ42">
            <v>0</v>
          </cell>
          <cell r="GR42">
            <v>0</v>
          </cell>
          <cell r="GS42">
            <v>0</v>
          </cell>
          <cell r="GT42">
            <v>0</v>
          </cell>
          <cell r="GU42">
            <v>0</v>
          </cell>
          <cell r="GV42">
            <v>0</v>
          </cell>
          <cell r="GW42">
            <v>0</v>
          </cell>
          <cell r="GX42">
            <v>0</v>
          </cell>
          <cell r="GY42">
            <v>0</v>
          </cell>
          <cell r="GZ42">
            <v>0</v>
          </cell>
          <cell r="HA42">
            <v>0</v>
          </cell>
          <cell r="HB42">
            <v>0</v>
          </cell>
          <cell r="HC42">
            <v>0</v>
          </cell>
          <cell r="HD42">
            <v>0</v>
          </cell>
          <cell r="HE42">
            <v>0</v>
          </cell>
          <cell r="HF42">
            <v>0</v>
          </cell>
          <cell r="HG42">
            <v>0</v>
          </cell>
          <cell r="HH42">
            <v>0</v>
          </cell>
          <cell r="HI42">
            <v>0</v>
          </cell>
          <cell r="HJ42">
            <v>0</v>
          </cell>
          <cell r="HK42">
            <v>0</v>
          </cell>
          <cell r="HL42">
            <v>0</v>
          </cell>
          <cell r="HM42">
            <v>0</v>
          </cell>
          <cell r="HN42">
            <v>0</v>
          </cell>
          <cell r="HO42">
            <v>0</v>
          </cell>
          <cell r="HP42">
            <v>0</v>
          </cell>
          <cell r="HQ42">
            <v>0</v>
          </cell>
          <cell r="HR42">
            <v>0</v>
          </cell>
          <cell r="HS42">
            <v>0</v>
          </cell>
          <cell r="HT42">
            <v>0</v>
          </cell>
          <cell r="HU42">
            <v>0</v>
          </cell>
          <cell r="HV42">
            <v>0</v>
          </cell>
          <cell r="HW42">
            <v>0</v>
          </cell>
          <cell r="HX42">
            <v>0</v>
          </cell>
          <cell r="HY42">
            <v>0</v>
          </cell>
          <cell r="HZ42">
            <v>0</v>
          </cell>
          <cell r="IA42">
            <v>0</v>
          </cell>
          <cell r="IB42">
            <v>0</v>
          </cell>
          <cell r="IC42">
            <v>0</v>
          </cell>
          <cell r="ID42">
            <v>0</v>
          </cell>
          <cell r="IE42">
            <v>0</v>
          </cell>
          <cell r="IF42">
            <v>0</v>
          </cell>
          <cell r="IG42">
            <v>0</v>
          </cell>
          <cell r="IH42">
            <v>0</v>
          </cell>
          <cell r="II42">
            <v>0</v>
          </cell>
          <cell r="IJ42">
            <v>0</v>
          </cell>
          <cell r="IK42">
            <v>0</v>
          </cell>
          <cell r="IL42">
            <v>0</v>
          </cell>
          <cell r="IM42">
            <v>0</v>
          </cell>
          <cell r="IN42">
            <v>0</v>
          </cell>
          <cell r="IO42">
            <v>0</v>
          </cell>
          <cell r="IP42">
            <v>0</v>
          </cell>
          <cell r="IQ42">
            <v>0</v>
          </cell>
        </row>
        <row r="43">
          <cell r="B43">
            <v>0</v>
          </cell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0</v>
          </cell>
          <cell r="AJ43">
            <v>0</v>
          </cell>
          <cell r="AK43">
            <v>0</v>
          </cell>
          <cell r="AL43">
            <v>0</v>
          </cell>
          <cell r="AM43">
            <v>0</v>
          </cell>
          <cell r="AN43">
            <v>0</v>
          </cell>
          <cell r="AO43">
            <v>0</v>
          </cell>
          <cell r="AP43">
            <v>0</v>
          </cell>
          <cell r="AQ43">
            <v>0</v>
          </cell>
          <cell r="AR43">
            <v>0</v>
          </cell>
          <cell r="AS43">
            <v>0</v>
          </cell>
          <cell r="AT43">
            <v>0</v>
          </cell>
          <cell r="AU43">
            <v>0</v>
          </cell>
          <cell r="AV43">
            <v>0</v>
          </cell>
          <cell r="AW43">
            <v>0</v>
          </cell>
          <cell r="AX43">
            <v>0</v>
          </cell>
          <cell r="AY43">
            <v>0</v>
          </cell>
          <cell r="AZ43">
            <v>0</v>
          </cell>
          <cell r="BA43">
            <v>0</v>
          </cell>
          <cell r="BB43">
            <v>0</v>
          </cell>
          <cell r="BC43">
            <v>0</v>
          </cell>
          <cell r="BD43">
            <v>0</v>
          </cell>
          <cell r="BE43">
            <v>0</v>
          </cell>
          <cell r="BF43">
            <v>0</v>
          </cell>
          <cell r="BG43">
            <v>0</v>
          </cell>
          <cell r="BH43">
            <v>0</v>
          </cell>
          <cell r="BI43">
            <v>0</v>
          </cell>
          <cell r="BJ43">
            <v>0</v>
          </cell>
          <cell r="BK43">
            <v>0</v>
          </cell>
          <cell r="BL43">
            <v>0</v>
          </cell>
          <cell r="BM43">
            <v>0</v>
          </cell>
          <cell r="BN43">
            <v>0</v>
          </cell>
          <cell r="BO43">
            <v>0</v>
          </cell>
          <cell r="BP43">
            <v>0</v>
          </cell>
          <cell r="BQ43">
            <v>0</v>
          </cell>
          <cell r="BR43">
            <v>0</v>
          </cell>
          <cell r="BS43">
            <v>0</v>
          </cell>
          <cell r="BT43">
            <v>0</v>
          </cell>
          <cell r="BU43">
            <v>0</v>
          </cell>
          <cell r="BV43">
            <v>0</v>
          </cell>
          <cell r="BW43">
            <v>0</v>
          </cell>
          <cell r="BX43">
            <v>0</v>
          </cell>
          <cell r="BY43">
            <v>0</v>
          </cell>
          <cell r="BZ43">
            <v>0</v>
          </cell>
          <cell r="CA43">
            <v>0</v>
          </cell>
          <cell r="CB43">
            <v>0</v>
          </cell>
          <cell r="CC43">
            <v>0</v>
          </cell>
          <cell r="CD43">
            <v>0</v>
          </cell>
          <cell r="CE43">
            <v>0</v>
          </cell>
          <cell r="CF43">
            <v>0</v>
          </cell>
          <cell r="CG43">
            <v>0</v>
          </cell>
          <cell r="CH43">
            <v>0</v>
          </cell>
          <cell r="CI43">
            <v>0</v>
          </cell>
          <cell r="CJ43">
            <v>0</v>
          </cell>
          <cell r="CK43">
            <v>0</v>
          </cell>
          <cell r="CL43">
            <v>0</v>
          </cell>
          <cell r="CM43">
            <v>0</v>
          </cell>
          <cell r="CN43">
            <v>0</v>
          </cell>
          <cell r="CO43">
            <v>0</v>
          </cell>
          <cell r="CP43">
            <v>0</v>
          </cell>
          <cell r="CQ43">
            <v>0</v>
          </cell>
          <cell r="CR43">
            <v>0</v>
          </cell>
          <cell r="CS43">
            <v>0</v>
          </cell>
          <cell r="CT43">
            <v>0</v>
          </cell>
          <cell r="CU43">
            <v>0</v>
          </cell>
          <cell r="CV43">
            <v>0</v>
          </cell>
          <cell r="CW43">
            <v>0</v>
          </cell>
          <cell r="CX43">
            <v>0</v>
          </cell>
          <cell r="CY43">
            <v>0</v>
          </cell>
          <cell r="CZ43">
            <v>0</v>
          </cell>
          <cell r="DA43">
            <v>0</v>
          </cell>
          <cell r="DB43">
            <v>0</v>
          </cell>
          <cell r="DC43">
            <v>0</v>
          </cell>
          <cell r="DD43">
            <v>0</v>
          </cell>
          <cell r="DE43">
            <v>0</v>
          </cell>
          <cell r="DF43">
            <v>0</v>
          </cell>
          <cell r="DG43">
            <v>0</v>
          </cell>
          <cell r="DH43">
            <v>0</v>
          </cell>
          <cell r="DI43">
            <v>0</v>
          </cell>
          <cell r="DJ43">
            <v>0</v>
          </cell>
          <cell r="DK43">
            <v>0</v>
          </cell>
          <cell r="DL43">
            <v>0</v>
          </cell>
          <cell r="DM43">
            <v>0</v>
          </cell>
          <cell r="DN43">
            <v>0</v>
          </cell>
          <cell r="DO43">
            <v>0</v>
          </cell>
          <cell r="DP43">
            <v>0</v>
          </cell>
          <cell r="DQ43">
            <v>0</v>
          </cell>
          <cell r="DR43">
            <v>0</v>
          </cell>
          <cell r="DS43">
            <v>0</v>
          </cell>
          <cell r="DT43">
            <v>0</v>
          </cell>
          <cell r="DU43">
            <v>0</v>
          </cell>
          <cell r="DV43">
            <v>0</v>
          </cell>
          <cell r="DW43">
            <v>0</v>
          </cell>
          <cell r="DX43">
            <v>0</v>
          </cell>
          <cell r="DY43">
            <v>0</v>
          </cell>
          <cell r="DZ43">
            <v>0</v>
          </cell>
          <cell r="EA43">
            <v>0</v>
          </cell>
          <cell r="EB43">
            <v>0</v>
          </cell>
          <cell r="EC43">
            <v>0</v>
          </cell>
          <cell r="ED43">
            <v>0</v>
          </cell>
          <cell r="EE43">
            <v>0</v>
          </cell>
          <cell r="EF43">
            <v>0</v>
          </cell>
          <cell r="EG43">
            <v>0</v>
          </cell>
          <cell r="EH43">
            <v>0</v>
          </cell>
          <cell r="EI43">
            <v>0</v>
          </cell>
          <cell r="EJ43">
            <v>0</v>
          </cell>
          <cell r="EK43">
            <v>0</v>
          </cell>
          <cell r="EL43">
            <v>0</v>
          </cell>
          <cell r="EM43">
            <v>0</v>
          </cell>
          <cell r="EN43">
            <v>0</v>
          </cell>
          <cell r="EO43">
            <v>0</v>
          </cell>
          <cell r="EP43">
            <v>0</v>
          </cell>
          <cell r="EQ43">
            <v>0</v>
          </cell>
          <cell r="ER43">
            <v>0</v>
          </cell>
          <cell r="ES43">
            <v>0</v>
          </cell>
          <cell r="ET43">
            <v>0</v>
          </cell>
          <cell r="EU43">
            <v>0</v>
          </cell>
          <cell r="EV43">
            <v>0</v>
          </cell>
          <cell r="EW43">
            <v>0</v>
          </cell>
          <cell r="EX43">
            <v>0</v>
          </cell>
          <cell r="EY43">
            <v>0</v>
          </cell>
          <cell r="EZ43">
            <v>0</v>
          </cell>
          <cell r="FA43">
            <v>0</v>
          </cell>
          <cell r="FB43">
            <v>0</v>
          </cell>
          <cell r="FC43">
            <v>0</v>
          </cell>
          <cell r="FD43">
            <v>0</v>
          </cell>
          <cell r="FE43">
            <v>0</v>
          </cell>
          <cell r="FF43">
            <v>0</v>
          </cell>
          <cell r="FG43">
            <v>0</v>
          </cell>
          <cell r="FH43">
            <v>0</v>
          </cell>
          <cell r="FI43">
            <v>0</v>
          </cell>
          <cell r="FJ43">
            <v>0</v>
          </cell>
          <cell r="FK43">
            <v>0</v>
          </cell>
          <cell r="FL43">
            <v>0</v>
          </cell>
          <cell r="FM43">
            <v>0</v>
          </cell>
          <cell r="FN43">
            <v>0</v>
          </cell>
          <cell r="FO43">
            <v>0</v>
          </cell>
          <cell r="FP43">
            <v>0</v>
          </cell>
          <cell r="FQ43">
            <v>0</v>
          </cell>
          <cell r="FR43">
            <v>0</v>
          </cell>
          <cell r="FS43">
            <v>0</v>
          </cell>
          <cell r="FT43">
            <v>0</v>
          </cell>
          <cell r="FU43">
            <v>0</v>
          </cell>
          <cell r="FV43">
            <v>0</v>
          </cell>
          <cell r="FW43">
            <v>0</v>
          </cell>
          <cell r="FX43">
            <v>0</v>
          </cell>
          <cell r="FY43">
            <v>0</v>
          </cell>
          <cell r="FZ43">
            <v>0</v>
          </cell>
          <cell r="GA43">
            <v>0</v>
          </cell>
          <cell r="GB43">
            <v>0</v>
          </cell>
          <cell r="GC43">
            <v>0</v>
          </cell>
          <cell r="GD43">
            <v>0</v>
          </cell>
          <cell r="GE43">
            <v>0</v>
          </cell>
          <cell r="GF43">
            <v>0</v>
          </cell>
          <cell r="GG43">
            <v>0</v>
          </cell>
          <cell r="GH43">
            <v>0</v>
          </cell>
          <cell r="GI43">
            <v>0</v>
          </cell>
          <cell r="GJ43">
            <v>0</v>
          </cell>
          <cell r="GK43">
            <v>0</v>
          </cell>
          <cell r="GL43">
            <v>0</v>
          </cell>
          <cell r="GM43">
            <v>0</v>
          </cell>
          <cell r="GN43">
            <v>0</v>
          </cell>
          <cell r="GO43">
            <v>0</v>
          </cell>
          <cell r="GP43">
            <v>0</v>
          </cell>
          <cell r="GQ43">
            <v>0</v>
          </cell>
          <cell r="GR43">
            <v>0</v>
          </cell>
          <cell r="GS43">
            <v>0</v>
          </cell>
          <cell r="GT43">
            <v>0</v>
          </cell>
          <cell r="GU43">
            <v>0</v>
          </cell>
          <cell r="GV43">
            <v>0</v>
          </cell>
          <cell r="GW43">
            <v>0</v>
          </cell>
          <cell r="GX43">
            <v>0</v>
          </cell>
          <cell r="GY43">
            <v>0</v>
          </cell>
          <cell r="GZ43">
            <v>0</v>
          </cell>
          <cell r="HA43">
            <v>0</v>
          </cell>
          <cell r="HB43">
            <v>0</v>
          </cell>
          <cell r="HC43">
            <v>0</v>
          </cell>
          <cell r="HD43">
            <v>0</v>
          </cell>
          <cell r="HE43">
            <v>0</v>
          </cell>
          <cell r="HF43">
            <v>0</v>
          </cell>
          <cell r="HG43">
            <v>0</v>
          </cell>
          <cell r="HH43">
            <v>0</v>
          </cell>
          <cell r="HI43">
            <v>0</v>
          </cell>
          <cell r="HJ43">
            <v>0</v>
          </cell>
          <cell r="HK43">
            <v>0</v>
          </cell>
          <cell r="HL43">
            <v>0</v>
          </cell>
          <cell r="HM43">
            <v>0</v>
          </cell>
          <cell r="HN43">
            <v>0</v>
          </cell>
          <cell r="HO43">
            <v>0</v>
          </cell>
          <cell r="HP43">
            <v>0</v>
          </cell>
          <cell r="HQ43">
            <v>0</v>
          </cell>
          <cell r="HR43">
            <v>0</v>
          </cell>
          <cell r="HS43">
            <v>0</v>
          </cell>
          <cell r="HT43">
            <v>0</v>
          </cell>
          <cell r="HU43">
            <v>0</v>
          </cell>
          <cell r="HV43">
            <v>0</v>
          </cell>
          <cell r="HW43">
            <v>0</v>
          </cell>
          <cell r="HX43">
            <v>0</v>
          </cell>
          <cell r="HY43">
            <v>0</v>
          </cell>
          <cell r="HZ43">
            <v>0</v>
          </cell>
          <cell r="IA43">
            <v>0</v>
          </cell>
          <cell r="IB43">
            <v>0</v>
          </cell>
          <cell r="IC43">
            <v>0</v>
          </cell>
          <cell r="ID43">
            <v>0</v>
          </cell>
          <cell r="IE43">
            <v>0</v>
          </cell>
          <cell r="IF43">
            <v>0</v>
          </cell>
          <cell r="IG43">
            <v>0</v>
          </cell>
          <cell r="IH43">
            <v>0</v>
          </cell>
          <cell r="II43">
            <v>0</v>
          </cell>
          <cell r="IJ43">
            <v>0</v>
          </cell>
          <cell r="IK43">
            <v>0</v>
          </cell>
          <cell r="IL43">
            <v>0</v>
          </cell>
          <cell r="IM43">
            <v>0</v>
          </cell>
          <cell r="IN43">
            <v>0</v>
          </cell>
          <cell r="IO43">
            <v>0</v>
          </cell>
          <cell r="IP43">
            <v>0</v>
          </cell>
          <cell r="IQ43">
            <v>0</v>
          </cell>
        </row>
        <row r="44">
          <cell r="B44">
            <v>0</v>
          </cell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0</v>
          </cell>
          <cell r="AJ44">
            <v>0</v>
          </cell>
          <cell r="AK44">
            <v>0</v>
          </cell>
          <cell r="AL44">
            <v>0</v>
          </cell>
          <cell r="AM44">
            <v>0</v>
          </cell>
          <cell r="AN44">
            <v>0</v>
          </cell>
          <cell r="AO44">
            <v>0</v>
          </cell>
          <cell r="AP44">
            <v>0</v>
          </cell>
          <cell r="AQ44">
            <v>0</v>
          </cell>
          <cell r="AR44">
            <v>0</v>
          </cell>
          <cell r="AS44">
            <v>0</v>
          </cell>
          <cell r="AT44">
            <v>0</v>
          </cell>
          <cell r="AU44">
            <v>0</v>
          </cell>
          <cell r="AV44">
            <v>0</v>
          </cell>
          <cell r="AW44">
            <v>0</v>
          </cell>
          <cell r="AX44">
            <v>0</v>
          </cell>
          <cell r="AY44">
            <v>0</v>
          </cell>
          <cell r="AZ44">
            <v>0</v>
          </cell>
          <cell r="BA44">
            <v>0</v>
          </cell>
          <cell r="BB44">
            <v>0</v>
          </cell>
          <cell r="BC44">
            <v>0</v>
          </cell>
          <cell r="BD44">
            <v>0</v>
          </cell>
          <cell r="BE44">
            <v>0</v>
          </cell>
          <cell r="BF44">
            <v>0</v>
          </cell>
          <cell r="BG44">
            <v>0</v>
          </cell>
          <cell r="BH44">
            <v>0</v>
          </cell>
          <cell r="BI44">
            <v>0</v>
          </cell>
          <cell r="BJ44">
            <v>0</v>
          </cell>
          <cell r="BK44">
            <v>0</v>
          </cell>
          <cell r="BL44">
            <v>0</v>
          </cell>
          <cell r="BM44">
            <v>0</v>
          </cell>
          <cell r="BN44">
            <v>0</v>
          </cell>
          <cell r="BO44">
            <v>0</v>
          </cell>
          <cell r="BP44">
            <v>0</v>
          </cell>
          <cell r="BQ44">
            <v>0</v>
          </cell>
          <cell r="BR44">
            <v>0</v>
          </cell>
          <cell r="BS44">
            <v>0</v>
          </cell>
          <cell r="BT44">
            <v>0</v>
          </cell>
          <cell r="BU44">
            <v>0</v>
          </cell>
          <cell r="BV44">
            <v>0</v>
          </cell>
          <cell r="BW44">
            <v>0</v>
          </cell>
          <cell r="BX44">
            <v>0</v>
          </cell>
          <cell r="BY44">
            <v>0</v>
          </cell>
          <cell r="BZ44">
            <v>0</v>
          </cell>
          <cell r="CA44">
            <v>0</v>
          </cell>
          <cell r="CB44">
            <v>0</v>
          </cell>
          <cell r="CC44">
            <v>0</v>
          </cell>
          <cell r="CD44">
            <v>0</v>
          </cell>
          <cell r="CE44">
            <v>0</v>
          </cell>
          <cell r="CF44">
            <v>0</v>
          </cell>
          <cell r="CG44">
            <v>0</v>
          </cell>
          <cell r="CH44">
            <v>0</v>
          </cell>
          <cell r="CI44">
            <v>0</v>
          </cell>
          <cell r="CJ44">
            <v>0</v>
          </cell>
          <cell r="CK44">
            <v>0</v>
          </cell>
          <cell r="CL44">
            <v>0</v>
          </cell>
          <cell r="CM44">
            <v>0</v>
          </cell>
          <cell r="CN44">
            <v>0</v>
          </cell>
          <cell r="CO44">
            <v>0</v>
          </cell>
          <cell r="CP44">
            <v>0</v>
          </cell>
          <cell r="CQ44">
            <v>0</v>
          </cell>
          <cell r="CR44">
            <v>0</v>
          </cell>
          <cell r="CS44">
            <v>0</v>
          </cell>
          <cell r="CT44">
            <v>0</v>
          </cell>
          <cell r="CU44">
            <v>0</v>
          </cell>
          <cell r="CV44">
            <v>0</v>
          </cell>
          <cell r="CW44">
            <v>0</v>
          </cell>
          <cell r="CX44">
            <v>0</v>
          </cell>
          <cell r="CY44">
            <v>0</v>
          </cell>
          <cell r="CZ44">
            <v>0</v>
          </cell>
          <cell r="DA44">
            <v>0</v>
          </cell>
          <cell r="DB44">
            <v>0</v>
          </cell>
          <cell r="DC44">
            <v>0</v>
          </cell>
          <cell r="DD44">
            <v>0</v>
          </cell>
          <cell r="DE44">
            <v>0</v>
          </cell>
          <cell r="DF44">
            <v>0</v>
          </cell>
          <cell r="DG44">
            <v>0</v>
          </cell>
          <cell r="DH44">
            <v>0</v>
          </cell>
          <cell r="DI44">
            <v>0</v>
          </cell>
          <cell r="DJ44">
            <v>0</v>
          </cell>
          <cell r="DK44">
            <v>0</v>
          </cell>
          <cell r="DL44">
            <v>0</v>
          </cell>
          <cell r="DM44">
            <v>0</v>
          </cell>
          <cell r="DN44">
            <v>0</v>
          </cell>
          <cell r="DO44">
            <v>0</v>
          </cell>
          <cell r="DP44">
            <v>0</v>
          </cell>
          <cell r="DQ44">
            <v>0</v>
          </cell>
          <cell r="DR44">
            <v>0</v>
          </cell>
          <cell r="DS44">
            <v>0</v>
          </cell>
          <cell r="DT44">
            <v>0</v>
          </cell>
          <cell r="DU44">
            <v>0</v>
          </cell>
          <cell r="DV44">
            <v>0</v>
          </cell>
          <cell r="DW44">
            <v>0</v>
          </cell>
          <cell r="DX44">
            <v>0</v>
          </cell>
          <cell r="DY44">
            <v>0</v>
          </cell>
          <cell r="DZ44">
            <v>0</v>
          </cell>
          <cell r="EA44">
            <v>0</v>
          </cell>
          <cell r="EB44">
            <v>0</v>
          </cell>
          <cell r="EC44">
            <v>0</v>
          </cell>
          <cell r="ED44">
            <v>0</v>
          </cell>
          <cell r="EE44">
            <v>0</v>
          </cell>
          <cell r="EF44">
            <v>0</v>
          </cell>
          <cell r="EG44">
            <v>0</v>
          </cell>
          <cell r="EH44">
            <v>0</v>
          </cell>
          <cell r="EI44">
            <v>0</v>
          </cell>
          <cell r="EJ44">
            <v>0</v>
          </cell>
          <cell r="EK44">
            <v>0</v>
          </cell>
          <cell r="EL44">
            <v>0</v>
          </cell>
          <cell r="EM44">
            <v>0</v>
          </cell>
          <cell r="EN44">
            <v>0</v>
          </cell>
          <cell r="EO44">
            <v>0</v>
          </cell>
          <cell r="EP44">
            <v>0</v>
          </cell>
          <cell r="EQ44">
            <v>0</v>
          </cell>
          <cell r="ER44">
            <v>0</v>
          </cell>
          <cell r="ES44">
            <v>0</v>
          </cell>
          <cell r="ET44">
            <v>0</v>
          </cell>
          <cell r="EU44">
            <v>0</v>
          </cell>
          <cell r="EV44">
            <v>0</v>
          </cell>
          <cell r="EW44">
            <v>0</v>
          </cell>
          <cell r="EX44">
            <v>0</v>
          </cell>
          <cell r="EY44">
            <v>0</v>
          </cell>
          <cell r="EZ44">
            <v>0</v>
          </cell>
          <cell r="FA44">
            <v>0</v>
          </cell>
          <cell r="FB44">
            <v>0</v>
          </cell>
          <cell r="FC44">
            <v>0</v>
          </cell>
          <cell r="FD44">
            <v>0</v>
          </cell>
          <cell r="FE44">
            <v>0</v>
          </cell>
          <cell r="FF44">
            <v>0</v>
          </cell>
          <cell r="FG44">
            <v>0</v>
          </cell>
          <cell r="FH44">
            <v>0</v>
          </cell>
          <cell r="FI44">
            <v>0</v>
          </cell>
          <cell r="FJ44">
            <v>0</v>
          </cell>
          <cell r="FK44">
            <v>0</v>
          </cell>
          <cell r="FL44">
            <v>0</v>
          </cell>
          <cell r="FM44">
            <v>0</v>
          </cell>
          <cell r="FN44">
            <v>0</v>
          </cell>
          <cell r="FO44">
            <v>0</v>
          </cell>
          <cell r="FP44">
            <v>0</v>
          </cell>
          <cell r="FQ44">
            <v>0</v>
          </cell>
          <cell r="FR44">
            <v>0</v>
          </cell>
          <cell r="FS44">
            <v>0</v>
          </cell>
          <cell r="FT44">
            <v>0</v>
          </cell>
          <cell r="FU44">
            <v>0</v>
          </cell>
          <cell r="FV44">
            <v>0</v>
          </cell>
          <cell r="FW44">
            <v>0</v>
          </cell>
          <cell r="FX44">
            <v>0</v>
          </cell>
          <cell r="FY44">
            <v>0</v>
          </cell>
          <cell r="FZ44">
            <v>0</v>
          </cell>
          <cell r="GA44">
            <v>0</v>
          </cell>
          <cell r="GB44">
            <v>0</v>
          </cell>
          <cell r="GC44">
            <v>0</v>
          </cell>
          <cell r="GD44">
            <v>0</v>
          </cell>
          <cell r="GE44">
            <v>0</v>
          </cell>
          <cell r="GF44">
            <v>0</v>
          </cell>
          <cell r="GG44">
            <v>0</v>
          </cell>
          <cell r="GH44">
            <v>0</v>
          </cell>
          <cell r="GI44">
            <v>0</v>
          </cell>
          <cell r="GJ44">
            <v>0</v>
          </cell>
          <cell r="GK44">
            <v>0</v>
          </cell>
          <cell r="GL44">
            <v>0</v>
          </cell>
          <cell r="GM44">
            <v>0</v>
          </cell>
          <cell r="GN44">
            <v>0</v>
          </cell>
          <cell r="GO44">
            <v>0</v>
          </cell>
          <cell r="GP44">
            <v>0</v>
          </cell>
          <cell r="GQ44">
            <v>0</v>
          </cell>
          <cell r="GR44">
            <v>0</v>
          </cell>
          <cell r="GS44">
            <v>0</v>
          </cell>
          <cell r="GT44">
            <v>0</v>
          </cell>
          <cell r="GU44">
            <v>0</v>
          </cell>
          <cell r="GV44">
            <v>0</v>
          </cell>
          <cell r="GW44">
            <v>0</v>
          </cell>
          <cell r="GX44">
            <v>0</v>
          </cell>
          <cell r="GY44">
            <v>0</v>
          </cell>
          <cell r="GZ44">
            <v>0</v>
          </cell>
          <cell r="HA44">
            <v>0</v>
          </cell>
          <cell r="HB44">
            <v>0</v>
          </cell>
          <cell r="HC44">
            <v>0</v>
          </cell>
          <cell r="HD44">
            <v>0</v>
          </cell>
          <cell r="HE44">
            <v>0</v>
          </cell>
          <cell r="HF44">
            <v>0</v>
          </cell>
          <cell r="HG44">
            <v>0</v>
          </cell>
          <cell r="HH44">
            <v>0</v>
          </cell>
          <cell r="HI44">
            <v>0</v>
          </cell>
          <cell r="HJ44">
            <v>0</v>
          </cell>
          <cell r="HK44">
            <v>0</v>
          </cell>
          <cell r="HL44">
            <v>0</v>
          </cell>
          <cell r="HM44">
            <v>0</v>
          </cell>
          <cell r="HN44">
            <v>0</v>
          </cell>
          <cell r="HO44">
            <v>0</v>
          </cell>
          <cell r="HP44">
            <v>0</v>
          </cell>
          <cell r="HQ44">
            <v>0</v>
          </cell>
          <cell r="HR44">
            <v>0</v>
          </cell>
          <cell r="HS44">
            <v>0</v>
          </cell>
          <cell r="HT44">
            <v>0</v>
          </cell>
          <cell r="HU44">
            <v>0</v>
          </cell>
          <cell r="HV44">
            <v>0</v>
          </cell>
          <cell r="HW44">
            <v>0</v>
          </cell>
          <cell r="HX44">
            <v>0</v>
          </cell>
          <cell r="HY44">
            <v>0</v>
          </cell>
          <cell r="HZ44">
            <v>0</v>
          </cell>
          <cell r="IA44">
            <v>0</v>
          </cell>
          <cell r="IB44">
            <v>0</v>
          </cell>
          <cell r="IC44">
            <v>0</v>
          </cell>
          <cell r="ID44">
            <v>0</v>
          </cell>
          <cell r="IE44">
            <v>0</v>
          </cell>
          <cell r="IF44">
            <v>0</v>
          </cell>
          <cell r="IG44">
            <v>0</v>
          </cell>
          <cell r="IH44">
            <v>0</v>
          </cell>
          <cell r="II44">
            <v>0</v>
          </cell>
          <cell r="IJ44">
            <v>0</v>
          </cell>
          <cell r="IK44">
            <v>0</v>
          </cell>
          <cell r="IL44">
            <v>0</v>
          </cell>
          <cell r="IM44">
            <v>0</v>
          </cell>
          <cell r="IN44">
            <v>0</v>
          </cell>
          <cell r="IO44">
            <v>0</v>
          </cell>
          <cell r="IP44">
            <v>0</v>
          </cell>
          <cell r="IQ44">
            <v>0</v>
          </cell>
        </row>
        <row r="45">
          <cell r="B45">
            <v>0</v>
          </cell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0</v>
          </cell>
          <cell r="AJ45">
            <v>0</v>
          </cell>
          <cell r="AK45">
            <v>0</v>
          </cell>
          <cell r="AL45">
            <v>0</v>
          </cell>
          <cell r="AM45">
            <v>0</v>
          </cell>
          <cell r="AN45">
            <v>0</v>
          </cell>
          <cell r="AO45">
            <v>0</v>
          </cell>
          <cell r="AP45">
            <v>0</v>
          </cell>
          <cell r="AQ45">
            <v>0</v>
          </cell>
          <cell r="AR45">
            <v>0</v>
          </cell>
          <cell r="AS45">
            <v>0</v>
          </cell>
          <cell r="AT45">
            <v>0</v>
          </cell>
          <cell r="AU45">
            <v>0</v>
          </cell>
          <cell r="AV45">
            <v>0</v>
          </cell>
          <cell r="AW45">
            <v>0</v>
          </cell>
          <cell r="AX45">
            <v>0</v>
          </cell>
          <cell r="AY45">
            <v>0</v>
          </cell>
          <cell r="AZ45">
            <v>0</v>
          </cell>
          <cell r="BA45">
            <v>0</v>
          </cell>
          <cell r="BB45">
            <v>0</v>
          </cell>
          <cell r="BC45">
            <v>0</v>
          </cell>
          <cell r="BD45">
            <v>0</v>
          </cell>
          <cell r="BE45">
            <v>0</v>
          </cell>
          <cell r="BF45">
            <v>0</v>
          </cell>
          <cell r="BG45">
            <v>0</v>
          </cell>
          <cell r="BH45">
            <v>0</v>
          </cell>
          <cell r="BI45">
            <v>0</v>
          </cell>
          <cell r="BJ45">
            <v>0</v>
          </cell>
          <cell r="BK45">
            <v>0</v>
          </cell>
          <cell r="BL45">
            <v>0</v>
          </cell>
          <cell r="BM45">
            <v>0</v>
          </cell>
          <cell r="BN45">
            <v>0</v>
          </cell>
          <cell r="BO45">
            <v>0</v>
          </cell>
          <cell r="BP45">
            <v>0</v>
          </cell>
          <cell r="BQ45">
            <v>0</v>
          </cell>
          <cell r="BR45">
            <v>0</v>
          </cell>
          <cell r="BS45">
            <v>0</v>
          </cell>
          <cell r="BT45">
            <v>0</v>
          </cell>
          <cell r="BU45">
            <v>0</v>
          </cell>
          <cell r="BV45">
            <v>0</v>
          </cell>
          <cell r="BW45">
            <v>0</v>
          </cell>
          <cell r="BX45">
            <v>0</v>
          </cell>
          <cell r="BY45">
            <v>0</v>
          </cell>
          <cell r="BZ45">
            <v>0</v>
          </cell>
          <cell r="CA45">
            <v>0</v>
          </cell>
          <cell r="CB45">
            <v>0</v>
          </cell>
          <cell r="CC45">
            <v>0</v>
          </cell>
          <cell r="CD45">
            <v>0</v>
          </cell>
          <cell r="CE45">
            <v>0</v>
          </cell>
          <cell r="CF45">
            <v>0</v>
          </cell>
          <cell r="CG45">
            <v>0</v>
          </cell>
          <cell r="CH45">
            <v>0</v>
          </cell>
          <cell r="CI45">
            <v>0</v>
          </cell>
          <cell r="CJ45">
            <v>0</v>
          </cell>
          <cell r="CK45">
            <v>0</v>
          </cell>
          <cell r="CL45">
            <v>0</v>
          </cell>
          <cell r="CM45">
            <v>0</v>
          </cell>
          <cell r="CN45">
            <v>0</v>
          </cell>
          <cell r="CO45">
            <v>0</v>
          </cell>
          <cell r="CP45">
            <v>0</v>
          </cell>
          <cell r="CQ45">
            <v>0</v>
          </cell>
          <cell r="CR45">
            <v>0</v>
          </cell>
          <cell r="CS45">
            <v>0</v>
          </cell>
          <cell r="CT45">
            <v>0</v>
          </cell>
          <cell r="CU45">
            <v>0</v>
          </cell>
          <cell r="CV45">
            <v>0</v>
          </cell>
          <cell r="CW45">
            <v>0</v>
          </cell>
          <cell r="CX45">
            <v>0</v>
          </cell>
          <cell r="CY45">
            <v>0</v>
          </cell>
          <cell r="CZ45">
            <v>0</v>
          </cell>
          <cell r="DA45">
            <v>0</v>
          </cell>
          <cell r="DB45">
            <v>0</v>
          </cell>
          <cell r="DC45">
            <v>0</v>
          </cell>
          <cell r="DD45">
            <v>0</v>
          </cell>
          <cell r="DE45">
            <v>0</v>
          </cell>
          <cell r="DF45">
            <v>0</v>
          </cell>
          <cell r="DG45">
            <v>0</v>
          </cell>
          <cell r="DH45">
            <v>0</v>
          </cell>
          <cell r="DI45">
            <v>0</v>
          </cell>
          <cell r="DJ45">
            <v>0</v>
          </cell>
          <cell r="DK45">
            <v>0</v>
          </cell>
          <cell r="DL45">
            <v>0</v>
          </cell>
          <cell r="DM45">
            <v>0</v>
          </cell>
          <cell r="DN45">
            <v>0</v>
          </cell>
          <cell r="DO45">
            <v>0</v>
          </cell>
          <cell r="DP45">
            <v>0</v>
          </cell>
          <cell r="DQ45">
            <v>0</v>
          </cell>
          <cell r="DR45">
            <v>0</v>
          </cell>
          <cell r="DS45">
            <v>0</v>
          </cell>
          <cell r="DT45">
            <v>0</v>
          </cell>
          <cell r="DU45">
            <v>0</v>
          </cell>
          <cell r="DV45">
            <v>0</v>
          </cell>
          <cell r="DW45">
            <v>0</v>
          </cell>
          <cell r="DX45">
            <v>0</v>
          </cell>
          <cell r="DY45">
            <v>0</v>
          </cell>
          <cell r="DZ45">
            <v>0</v>
          </cell>
          <cell r="EA45">
            <v>0</v>
          </cell>
          <cell r="EB45">
            <v>0</v>
          </cell>
          <cell r="EC45">
            <v>0</v>
          </cell>
          <cell r="ED45">
            <v>0</v>
          </cell>
          <cell r="EE45">
            <v>0</v>
          </cell>
          <cell r="EF45">
            <v>0</v>
          </cell>
          <cell r="EG45">
            <v>0</v>
          </cell>
          <cell r="EH45">
            <v>0</v>
          </cell>
          <cell r="EI45">
            <v>0</v>
          </cell>
          <cell r="EJ45">
            <v>0</v>
          </cell>
          <cell r="EK45">
            <v>0</v>
          </cell>
          <cell r="EL45">
            <v>0</v>
          </cell>
          <cell r="EM45">
            <v>0</v>
          </cell>
          <cell r="EN45">
            <v>0</v>
          </cell>
          <cell r="EO45">
            <v>0</v>
          </cell>
          <cell r="EP45">
            <v>0</v>
          </cell>
          <cell r="EQ45">
            <v>0</v>
          </cell>
          <cell r="ER45">
            <v>0</v>
          </cell>
          <cell r="ES45">
            <v>0</v>
          </cell>
          <cell r="ET45">
            <v>0</v>
          </cell>
          <cell r="EU45">
            <v>0</v>
          </cell>
          <cell r="EV45">
            <v>0</v>
          </cell>
          <cell r="EW45">
            <v>0</v>
          </cell>
          <cell r="EX45">
            <v>0</v>
          </cell>
          <cell r="EY45">
            <v>0</v>
          </cell>
          <cell r="EZ45">
            <v>0</v>
          </cell>
          <cell r="FA45">
            <v>0</v>
          </cell>
          <cell r="FB45">
            <v>0</v>
          </cell>
          <cell r="FC45">
            <v>0</v>
          </cell>
          <cell r="FD45">
            <v>0</v>
          </cell>
          <cell r="FE45">
            <v>0</v>
          </cell>
          <cell r="FF45">
            <v>0</v>
          </cell>
          <cell r="FG45">
            <v>0</v>
          </cell>
          <cell r="FH45">
            <v>0</v>
          </cell>
          <cell r="FI45">
            <v>0</v>
          </cell>
          <cell r="FJ45">
            <v>0</v>
          </cell>
          <cell r="FK45">
            <v>0</v>
          </cell>
          <cell r="FL45">
            <v>0</v>
          </cell>
          <cell r="FM45">
            <v>0</v>
          </cell>
          <cell r="FN45">
            <v>0</v>
          </cell>
          <cell r="FO45">
            <v>0</v>
          </cell>
          <cell r="FP45">
            <v>0</v>
          </cell>
          <cell r="FQ45">
            <v>0</v>
          </cell>
          <cell r="FR45">
            <v>0</v>
          </cell>
          <cell r="FS45">
            <v>0</v>
          </cell>
          <cell r="FT45">
            <v>0</v>
          </cell>
          <cell r="FU45">
            <v>0</v>
          </cell>
          <cell r="FV45">
            <v>0</v>
          </cell>
          <cell r="FW45">
            <v>0</v>
          </cell>
          <cell r="FX45">
            <v>0</v>
          </cell>
          <cell r="FY45">
            <v>0</v>
          </cell>
          <cell r="FZ45">
            <v>0</v>
          </cell>
          <cell r="GA45">
            <v>0</v>
          </cell>
          <cell r="GB45">
            <v>0</v>
          </cell>
          <cell r="GC45">
            <v>0</v>
          </cell>
          <cell r="GD45">
            <v>0</v>
          </cell>
          <cell r="GE45">
            <v>0</v>
          </cell>
          <cell r="GF45">
            <v>0</v>
          </cell>
          <cell r="GG45">
            <v>0</v>
          </cell>
          <cell r="GH45">
            <v>0</v>
          </cell>
          <cell r="GI45">
            <v>0</v>
          </cell>
          <cell r="GJ45">
            <v>0</v>
          </cell>
          <cell r="GK45">
            <v>0</v>
          </cell>
          <cell r="GL45">
            <v>0</v>
          </cell>
          <cell r="GM45">
            <v>0</v>
          </cell>
          <cell r="GN45">
            <v>0</v>
          </cell>
          <cell r="GO45">
            <v>0</v>
          </cell>
          <cell r="GP45">
            <v>0</v>
          </cell>
          <cell r="GQ45">
            <v>0</v>
          </cell>
          <cell r="GR45">
            <v>0</v>
          </cell>
          <cell r="GS45">
            <v>0</v>
          </cell>
          <cell r="GT45">
            <v>0</v>
          </cell>
          <cell r="GU45">
            <v>0</v>
          </cell>
          <cell r="GV45">
            <v>0</v>
          </cell>
          <cell r="GW45">
            <v>0</v>
          </cell>
          <cell r="GX45">
            <v>0</v>
          </cell>
          <cell r="GY45">
            <v>0</v>
          </cell>
          <cell r="GZ45">
            <v>0</v>
          </cell>
          <cell r="HA45">
            <v>0</v>
          </cell>
          <cell r="HB45">
            <v>0</v>
          </cell>
          <cell r="HC45">
            <v>0</v>
          </cell>
          <cell r="HD45">
            <v>0</v>
          </cell>
          <cell r="HE45">
            <v>0</v>
          </cell>
          <cell r="HF45">
            <v>0</v>
          </cell>
          <cell r="HG45">
            <v>0</v>
          </cell>
          <cell r="HH45">
            <v>0</v>
          </cell>
          <cell r="HI45">
            <v>0</v>
          </cell>
          <cell r="HJ45">
            <v>0</v>
          </cell>
          <cell r="HK45">
            <v>0</v>
          </cell>
          <cell r="HL45">
            <v>0</v>
          </cell>
          <cell r="HM45">
            <v>0</v>
          </cell>
          <cell r="HN45">
            <v>0</v>
          </cell>
          <cell r="HO45">
            <v>0</v>
          </cell>
          <cell r="HP45">
            <v>0</v>
          </cell>
          <cell r="HQ45">
            <v>0</v>
          </cell>
          <cell r="HR45">
            <v>0</v>
          </cell>
          <cell r="HS45">
            <v>0</v>
          </cell>
          <cell r="HT45">
            <v>0</v>
          </cell>
          <cell r="HU45">
            <v>0</v>
          </cell>
          <cell r="HV45">
            <v>0</v>
          </cell>
          <cell r="HW45">
            <v>0</v>
          </cell>
          <cell r="HX45">
            <v>0</v>
          </cell>
          <cell r="HY45">
            <v>0</v>
          </cell>
          <cell r="HZ45">
            <v>0</v>
          </cell>
          <cell r="IA45">
            <v>0</v>
          </cell>
          <cell r="IB45">
            <v>0</v>
          </cell>
          <cell r="IC45">
            <v>0</v>
          </cell>
          <cell r="ID45">
            <v>0</v>
          </cell>
          <cell r="IE45">
            <v>0</v>
          </cell>
          <cell r="IF45">
            <v>0</v>
          </cell>
          <cell r="IG45">
            <v>0</v>
          </cell>
          <cell r="IH45">
            <v>0</v>
          </cell>
          <cell r="II45">
            <v>0</v>
          </cell>
          <cell r="IJ45">
            <v>0</v>
          </cell>
          <cell r="IK45">
            <v>0</v>
          </cell>
          <cell r="IL45">
            <v>0</v>
          </cell>
          <cell r="IM45">
            <v>0</v>
          </cell>
          <cell r="IN45">
            <v>0</v>
          </cell>
          <cell r="IO45">
            <v>0</v>
          </cell>
          <cell r="IP45">
            <v>0</v>
          </cell>
          <cell r="IQ45">
            <v>0</v>
          </cell>
        </row>
        <row r="46">
          <cell r="B46">
            <v>0</v>
          </cell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0</v>
          </cell>
          <cell r="AK46">
            <v>0</v>
          </cell>
          <cell r="AL46">
            <v>0</v>
          </cell>
          <cell r="AM46">
            <v>0</v>
          </cell>
          <cell r="AN46">
            <v>0</v>
          </cell>
          <cell r="AO46">
            <v>0</v>
          </cell>
          <cell r="AP46">
            <v>0</v>
          </cell>
          <cell r="AQ46">
            <v>0</v>
          </cell>
          <cell r="AR46">
            <v>0</v>
          </cell>
          <cell r="AS46">
            <v>0</v>
          </cell>
          <cell r="AT46">
            <v>0</v>
          </cell>
          <cell r="AU46">
            <v>0</v>
          </cell>
          <cell r="AV46">
            <v>0</v>
          </cell>
          <cell r="AW46">
            <v>0</v>
          </cell>
          <cell r="AX46">
            <v>0</v>
          </cell>
          <cell r="AY46">
            <v>0</v>
          </cell>
          <cell r="AZ46">
            <v>0</v>
          </cell>
          <cell r="BA46">
            <v>0</v>
          </cell>
          <cell r="BB46">
            <v>0</v>
          </cell>
          <cell r="BC46">
            <v>0</v>
          </cell>
          <cell r="BD46">
            <v>0</v>
          </cell>
          <cell r="BE46">
            <v>0</v>
          </cell>
          <cell r="BF46">
            <v>0</v>
          </cell>
          <cell r="BG46">
            <v>0</v>
          </cell>
          <cell r="BH46">
            <v>0</v>
          </cell>
          <cell r="BI46">
            <v>0</v>
          </cell>
          <cell r="BJ46">
            <v>0</v>
          </cell>
          <cell r="BK46">
            <v>0</v>
          </cell>
          <cell r="BL46">
            <v>0</v>
          </cell>
          <cell r="BM46">
            <v>0</v>
          </cell>
          <cell r="BN46">
            <v>0</v>
          </cell>
          <cell r="BO46">
            <v>0</v>
          </cell>
          <cell r="BP46">
            <v>0</v>
          </cell>
          <cell r="BQ46">
            <v>0</v>
          </cell>
          <cell r="BR46">
            <v>0</v>
          </cell>
          <cell r="BS46">
            <v>0</v>
          </cell>
          <cell r="BT46">
            <v>0</v>
          </cell>
          <cell r="BU46">
            <v>0</v>
          </cell>
          <cell r="BV46">
            <v>0</v>
          </cell>
          <cell r="BW46">
            <v>0</v>
          </cell>
          <cell r="BX46">
            <v>0</v>
          </cell>
          <cell r="BY46">
            <v>0</v>
          </cell>
          <cell r="BZ46">
            <v>0</v>
          </cell>
          <cell r="CA46">
            <v>0</v>
          </cell>
          <cell r="CB46">
            <v>0</v>
          </cell>
          <cell r="CC46">
            <v>0</v>
          </cell>
          <cell r="CD46">
            <v>0</v>
          </cell>
          <cell r="CE46">
            <v>0</v>
          </cell>
          <cell r="CF46">
            <v>0</v>
          </cell>
          <cell r="CG46">
            <v>0</v>
          </cell>
          <cell r="CH46">
            <v>0</v>
          </cell>
          <cell r="CI46">
            <v>0</v>
          </cell>
          <cell r="CJ46">
            <v>0</v>
          </cell>
          <cell r="CK46">
            <v>0</v>
          </cell>
          <cell r="CL46">
            <v>0</v>
          </cell>
          <cell r="CM46">
            <v>0</v>
          </cell>
          <cell r="CN46">
            <v>0</v>
          </cell>
          <cell r="CO46">
            <v>0</v>
          </cell>
          <cell r="CP46">
            <v>0</v>
          </cell>
          <cell r="CQ46">
            <v>0</v>
          </cell>
          <cell r="CR46">
            <v>0</v>
          </cell>
          <cell r="CS46">
            <v>0</v>
          </cell>
          <cell r="CT46">
            <v>0</v>
          </cell>
          <cell r="CU46">
            <v>0</v>
          </cell>
          <cell r="CV46">
            <v>0</v>
          </cell>
          <cell r="CW46">
            <v>0</v>
          </cell>
          <cell r="CX46">
            <v>0</v>
          </cell>
          <cell r="CY46">
            <v>0</v>
          </cell>
          <cell r="CZ46">
            <v>0</v>
          </cell>
          <cell r="DA46">
            <v>0</v>
          </cell>
          <cell r="DB46">
            <v>0</v>
          </cell>
          <cell r="DC46">
            <v>0</v>
          </cell>
          <cell r="DD46">
            <v>0</v>
          </cell>
          <cell r="DE46">
            <v>0</v>
          </cell>
          <cell r="DF46">
            <v>0</v>
          </cell>
          <cell r="DG46">
            <v>0</v>
          </cell>
          <cell r="DH46">
            <v>0</v>
          </cell>
          <cell r="DI46">
            <v>0</v>
          </cell>
          <cell r="DJ46">
            <v>0</v>
          </cell>
          <cell r="DK46">
            <v>0</v>
          </cell>
          <cell r="DL46">
            <v>0</v>
          </cell>
          <cell r="DM46">
            <v>0</v>
          </cell>
          <cell r="DN46">
            <v>0</v>
          </cell>
          <cell r="DO46">
            <v>0</v>
          </cell>
          <cell r="DP46">
            <v>0</v>
          </cell>
          <cell r="DQ46">
            <v>0</v>
          </cell>
          <cell r="DR46">
            <v>0</v>
          </cell>
          <cell r="DS46">
            <v>0</v>
          </cell>
          <cell r="DT46">
            <v>0</v>
          </cell>
          <cell r="DU46">
            <v>0</v>
          </cell>
          <cell r="DV46">
            <v>0</v>
          </cell>
          <cell r="DW46">
            <v>0</v>
          </cell>
          <cell r="DX46">
            <v>0</v>
          </cell>
          <cell r="DY46">
            <v>0</v>
          </cell>
          <cell r="DZ46">
            <v>0</v>
          </cell>
          <cell r="EA46">
            <v>0</v>
          </cell>
          <cell r="EB46">
            <v>0</v>
          </cell>
          <cell r="EC46">
            <v>0</v>
          </cell>
          <cell r="ED46">
            <v>0</v>
          </cell>
          <cell r="EE46">
            <v>0</v>
          </cell>
          <cell r="EF46">
            <v>0</v>
          </cell>
          <cell r="EG46">
            <v>0</v>
          </cell>
          <cell r="EH46">
            <v>0</v>
          </cell>
          <cell r="EI46">
            <v>0</v>
          </cell>
          <cell r="EJ46">
            <v>0</v>
          </cell>
          <cell r="EK46">
            <v>0</v>
          </cell>
          <cell r="EL46">
            <v>0</v>
          </cell>
          <cell r="EM46">
            <v>0</v>
          </cell>
          <cell r="EN46">
            <v>0</v>
          </cell>
          <cell r="EO46">
            <v>0</v>
          </cell>
          <cell r="EP46">
            <v>0</v>
          </cell>
          <cell r="EQ46">
            <v>0</v>
          </cell>
          <cell r="ER46">
            <v>0</v>
          </cell>
          <cell r="ES46">
            <v>0</v>
          </cell>
          <cell r="ET46">
            <v>0</v>
          </cell>
          <cell r="EU46">
            <v>0</v>
          </cell>
          <cell r="EV46">
            <v>0</v>
          </cell>
          <cell r="EW46">
            <v>0</v>
          </cell>
          <cell r="EX46">
            <v>0</v>
          </cell>
          <cell r="EY46">
            <v>0</v>
          </cell>
          <cell r="EZ46">
            <v>0</v>
          </cell>
          <cell r="FA46">
            <v>0</v>
          </cell>
          <cell r="FB46">
            <v>0</v>
          </cell>
          <cell r="FC46">
            <v>0</v>
          </cell>
          <cell r="FD46">
            <v>0</v>
          </cell>
          <cell r="FE46">
            <v>0</v>
          </cell>
          <cell r="FF46">
            <v>0</v>
          </cell>
          <cell r="FG46">
            <v>0</v>
          </cell>
          <cell r="FH46">
            <v>0</v>
          </cell>
          <cell r="FI46">
            <v>0</v>
          </cell>
          <cell r="FJ46">
            <v>0</v>
          </cell>
          <cell r="FK46">
            <v>0</v>
          </cell>
          <cell r="FL46">
            <v>0</v>
          </cell>
          <cell r="FM46">
            <v>0</v>
          </cell>
          <cell r="FN46">
            <v>0</v>
          </cell>
          <cell r="FO46">
            <v>0</v>
          </cell>
          <cell r="FP46">
            <v>0</v>
          </cell>
          <cell r="FQ46">
            <v>0</v>
          </cell>
          <cell r="FR46">
            <v>0</v>
          </cell>
          <cell r="FS46">
            <v>0</v>
          </cell>
          <cell r="FT46">
            <v>0</v>
          </cell>
          <cell r="FU46">
            <v>0</v>
          </cell>
          <cell r="FV46">
            <v>0</v>
          </cell>
          <cell r="FW46">
            <v>0</v>
          </cell>
          <cell r="FX46">
            <v>0</v>
          </cell>
          <cell r="FY46">
            <v>0</v>
          </cell>
          <cell r="FZ46">
            <v>0</v>
          </cell>
          <cell r="GA46">
            <v>0</v>
          </cell>
          <cell r="GB46">
            <v>0</v>
          </cell>
          <cell r="GC46">
            <v>0</v>
          </cell>
          <cell r="GD46">
            <v>0</v>
          </cell>
          <cell r="GE46">
            <v>0</v>
          </cell>
          <cell r="GF46">
            <v>0</v>
          </cell>
          <cell r="GG46">
            <v>0</v>
          </cell>
          <cell r="GH46">
            <v>0</v>
          </cell>
          <cell r="GI46">
            <v>0</v>
          </cell>
          <cell r="GJ46">
            <v>0</v>
          </cell>
          <cell r="GK46">
            <v>0</v>
          </cell>
          <cell r="GL46">
            <v>0</v>
          </cell>
          <cell r="GM46">
            <v>0</v>
          </cell>
          <cell r="GN46">
            <v>0</v>
          </cell>
          <cell r="GO46">
            <v>0</v>
          </cell>
          <cell r="GP46">
            <v>0</v>
          </cell>
          <cell r="GQ46">
            <v>0</v>
          </cell>
          <cell r="GR46">
            <v>0</v>
          </cell>
          <cell r="GS46">
            <v>0</v>
          </cell>
          <cell r="GT46">
            <v>0</v>
          </cell>
          <cell r="GU46">
            <v>0</v>
          </cell>
          <cell r="GV46">
            <v>0</v>
          </cell>
          <cell r="GW46">
            <v>0</v>
          </cell>
          <cell r="GX46">
            <v>0</v>
          </cell>
          <cell r="GY46">
            <v>0</v>
          </cell>
          <cell r="GZ46">
            <v>0</v>
          </cell>
          <cell r="HA46">
            <v>0</v>
          </cell>
          <cell r="HB46">
            <v>0</v>
          </cell>
          <cell r="HC46">
            <v>0</v>
          </cell>
          <cell r="HD46">
            <v>0</v>
          </cell>
          <cell r="HE46">
            <v>0</v>
          </cell>
          <cell r="HF46">
            <v>0</v>
          </cell>
          <cell r="HG46">
            <v>0</v>
          </cell>
          <cell r="HH46">
            <v>0</v>
          </cell>
          <cell r="HI46">
            <v>0</v>
          </cell>
          <cell r="HJ46">
            <v>0</v>
          </cell>
          <cell r="HK46">
            <v>0</v>
          </cell>
          <cell r="HL46">
            <v>0</v>
          </cell>
          <cell r="HM46">
            <v>0</v>
          </cell>
          <cell r="HN46">
            <v>0</v>
          </cell>
          <cell r="HO46">
            <v>0</v>
          </cell>
          <cell r="HP46">
            <v>0</v>
          </cell>
          <cell r="HQ46">
            <v>0</v>
          </cell>
          <cell r="HR46">
            <v>0</v>
          </cell>
          <cell r="HS46">
            <v>0</v>
          </cell>
          <cell r="HT46">
            <v>0</v>
          </cell>
          <cell r="HU46">
            <v>0</v>
          </cell>
          <cell r="HV46">
            <v>0</v>
          </cell>
          <cell r="HW46">
            <v>0</v>
          </cell>
          <cell r="HX46">
            <v>0</v>
          </cell>
          <cell r="HY46">
            <v>0</v>
          </cell>
          <cell r="HZ46">
            <v>0</v>
          </cell>
          <cell r="IA46">
            <v>0</v>
          </cell>
          <cell r="IB46">
            <v>0</v>
          </cell>
          <cell r="IC46">
            <v>0</v>
          </cell>
          <cell r="ID46">
            <v>0</v>
          </cell>
          <cell r="IE46">
            <v>0</v>
          </cell>
          <cell r="IF46">
            <v>0</v>
          </cell>
          <cell r="IG46">
            <v>0</v>
          </cell>
          <cell r="IH46">
            <v>0</v>
          </cell>
          <cell r="II46">
            <v>0</v>
          </cell>
          <cell r="IJ46">
            <v>0</v>
          </cell>
          <cell r="IK46">
            <v>0</v>
          </cell>
          <cell r="IL46">
            <v>0</v>
          </cell>
          <cell r="IM46">
            <v>0</v>
          </cell>
          <cell r="IN46">
            <v>0</v>
          </cell>
          <cell r="IO46">
            <v>0</v>
          </cell>
          <cell r="IP46">
            <v>0</v>
          </cell>
          <cell r="IQ46">
            <v>0</v>
          </cell>
        </row>
        <row r="47">
          <cell r="B47">
            <v>113.113</v>
          </cell>
          <cell r="C47">
            <v>122.55200000000001</v>
          </cell>
          <cell r="D47">
            <v>1676.877</v>
          </cell>
          <cell r="E47">
            <v>858.16200000000003</v>
          </cell>
          <cell r="F47">
            <v>818.71500000000003</v>
          </cell>
          <cell r="G47">
            <v>3182.8029999999999</v>
          </cell>
          <cell r="H47">
            <v>1626.9459999999999</v>
          </cell>
          <cell r="I47">
            <v>1555.857</v>
          </cell>
          <cell r="J47">
            <v>687.16399999999999</v>
          </cell>
          <cell r="K47">
            <v>319.017</v>
          </cell>
          <cell r="L47">
            <v>368.14699999999999</v>
          </cell>
          <cell r="M47">
            <v>432.01299999999998</v>
          </cell>
          <cell r="N47">
            <v>191.846</v>
          </cell>
          <cell r="O47">
            <v>240.167</v>
          </cell>
          <cell r="P47">
            <v>306.68700000000001</v>
          </cell>
          <cell r="Q47">
            <v>143.614</v>
          </cell>
          <cell r="R47">
            <v>163.07300000000001</v>
          </cell>
          <cell r="S47">
            <v>125.32599999999999</v>
          </cell>
          <cell r="T47">
            <v>48.231999999999999</v>
          </cell>
          <cell r="U47">
            <v>77.093999999999994</v>
          </cell>
          <cell r="V47">
            <v>88.028000000000006</v>
          </cell>
          <cell r="W47">
            <v>33.045999999999999</v>
          </cell>
          <cell r="X47">
            <v>54.981999999999999</v>
          </cell>
          <cell r="Y47">
            <v>112.42100000000001</v>
          </cell>
          <cell r="Z47">
            <v>56.014000000000003</v>
          </cell>
          <cell r="AA47">
            <v>56.406999999999996</v>
          </cell>
          <cell r="AB47">
            <v>142.72999999999999</v>
          </cell>
          <cell r="AC47">
            <v>71.156999999999996</v>
          </cell>
          <cell r="AD47">
            <v>71.572999999999993</v>
          </cell>
          <cell r="AE47">
            <v>320.69200000000001</v>
          </cell>
          <cell r="AF47">
            <v>147.048</v>
          </cell>
          <cell r="AG47">
            <v>173.64400000000001</v>
          </cell>
          <cell r="AH47">
            <v>185.803</v>
          </cell>
          <cell r="AI47">
            <v>84.873000000000005</v>
          </cell>
          <cell r="AJ47">
            <v>100.93</v>
          </cell>
          <cell r="AK47">
            <v>28.942</v>
          </cell>
          <cell r="AL47">
            <v>9.3800000000000008</v>
          </cell>
          <cell r="AM47">
            <v>19.562000000000001</v>
          </cell>
          <cell r="AN47">
            <v>134.88900000000001</v>
          </cell>
          <cell r="AO47">
            <v>62.174999999999997</v>
          </cell>
          <cell r="AP47">
            <v>72.713999999999999</v>
          </cell>
          <cell r="AQ47">
            <v>170.124</v>
          </cell>
          <cell r="AR47">
            <v>93.236000000000004</v>
          </cell>
          <cell r="AS47">
            <v>76.888000000000005</v>
          </cell>
          <cell r="AT47">
            <v>65.091999999999999</v>
          </cell>
          <cell r="AU47">
            <v>34.783999999999999</v>
          </cell>
          <cell r="AV47">
            <v>30.309000000000001</v>
          </cell>
          <cell r="AW47">
            <v>49.862000000000002</v>
          </cell>
          <cell r="AX47">
            <v>28.239000000000001</v>
          </cell>
          <cell r="AY47">
            <v>21.623000000000001</v>
          </cell>
          <cell r="AZ47">
            <v>10.794</v>
          </cell>
          <cell r="BA47">
            <v>5.5670000000000002</v>
          </cell>
          <cell r="BB47">
            <v>5.2270000000000003</v>
          </cell>
          <cell r="BC47">
            <v>120.262</v>
          </cell>
          <cell r="BD47">
            <v>64.997</v>
          </cell>
          <cell r="BE47">
            <v>55.265000000000001</v>
          </cell>
          <cell r="BF47">
            <v>5631.89</v>
          </cell>
          <cell r="BG47">
            <v>3022.547</v>
          </cell>
          <cell r="BH47">
            <v>2609.3429999999998</v>
          </cell>
          <cell r="BI47">
            <v>1149.6030000000001</v>
          </cell>
          <cell r="BJ47">
            <v>612.77599999999995</v>
          </cell>
          <cell r="BK47">
            <v>536.827</v>
          </cell>
          <cell r="BL47">
            <v>284.13299999999998</v>
          </cell>
          <cell r="BM47">
            <v>153.75800000000001</v>
          </cell>
          <cell r="BN47">
            <v>130.375</v>
          </cell>
          <cell r="BO47">
            <v>333.12200000000001</v>
          </cell>
          <cell r="BP47">
            <v>181.82300000000001</v>
          </cell>
          <cell r="BQ47">
            <v>151.30000000000001</v>
          </cell>
          <cell r="BR47">
            <v>532.34799999999996</v>
          </cell>
          <cell r="BS47">
            <v>277.19499999999999</v>
          </cell>
          <cell r="BT47">
            <v>255.15199999999999</v>
          </cell>
          <cell r="BU47">
            <v>4482.2870000000003</v>
          </cell>
          <cell r="BV47">
            <v>2409.7710000000002</v>
          </cell>
          <cell r="BW47">
            <v>2072.5160000000001</v>
          </cell>
          <cell r="BX47">
            <v>2308.924</v>
          </cell>
          <cell r="BY47">
            <v>1238.8879999999999</v>
          </cell>
          <cell r="BZ47">
            <v>1070.0360000000001</v>
          </cell>
          <cell r="CA47">
            <v>643.36199999999997</v>
          </cell>
          <cell r="CB47">
            <v>353.93700000000001</v>
          </cell>
          <cell r="CC47">
            <v>289.42399999999998</v>
          </cell>
          <cell r="CD47">
            <v>704.05399999999997</v>
          </cell>
          <cell r="CE47">
            <v>371.279</v>
          </cell>
          <cell r="CF47">
            <v>332.77499999999998</v>
          </cell>
          <cell r="CG47">
            <v>961.50800000000004</v>
          </cell>
          <cell r="CH47">
            <v>513.67200000000003</v>
          </cell>
          <cell r="CI47">
            <v>447.83600000000001</v>
          </cell>
          <cell r="CJ47">
            <v>2173.3629999999998</v>
          </cell>
          <cell r="CK47">
            <v>1170.883</v>
          </cell>
          <cell r="CL47">
            <v>1002.481</v>
          </cell>
          <cell r="CM47">
            <v>1208.3579999999999</v>
          </cell>
          <cell r="CN47">
            <v>647.64700000000005</v>
          </cell>
          <cell r="CO47">
            <v>560.71100000000001</v>
          </cell>
          <cell r="CP47">
            <v>965.005</v>
          </cell>
          <cell r="CQ47">
            <v>523.23599999999999</v>
          </cell>
          <cell r="CR47">
            <v>441.76900000000001</v>
          </cell>
          <cell r="CS47">
            <v>812.89800000000002</v>
          </cell>
          <cell r="CT47">
            <v>432.07799999999997</v>
          </cell>
          <cell r="CU47">
            <v>380.82</v>
          </cell>
          <cell r="CV47">
            <v>152.108</v>
          </cell>
          <cell r="CW47">
            <v>91.158000000000001</v>
          </cell>
          <cell r="CX47">
            <v>60.95</v>
          </cell>
          <cell r="CY47">
            <v>566.13699999999994</v>
          </cell>
          <cell r="CZ47">
            <v>336.69600000000003</v>
          </cell>
          <cell r="DA47">
            <v>229.441</v>
          </cell>
          <cell r="DB47">
            <v>5065.7529999999997</v>
          </cell>
          <cell r="DC47">
            <v>2685.8510000000001</v>
          </cell>
          <cell r="DD47">
            <v>2379.902</v>
          </cell>
          <cell r="DE47">
            <v>6914.2740000000003</v>
          </cell>
          <cell r="DF47">
            <v>3416.8310000000001</v>
          </cell>
          <cell r="DG47">
            <v>3497.4430000000002</v>
          </cell>
          <cell r="DH47">
            <v>1350.5319999999999</v>
          </cell>
          <cell r="DI47">
            <v>685.22500000000002</v>
          </cell>
          <cell r="DJ47">
            <v>665.30700000000002</v>
          </cell>
          <cell r="DK47">
            <v>1047.357</v>
          </cell>
          <cell r="DL47">
            <v>567.48</v>
          </cell>
          <cell r="DM47">
            <v>479.87700000000001</v>
          </cell>
          <cell r="DN47">
            <v>731.529</v>
          </cell>
          <cell r="DO47">
            <v>420.44200000000001</v>
          </cell>
          <cell r="DP47">
            <v>311.08600000000001</v>
          </cell>
          <cell r="DQ47">
            <v>315.82799999999997</v>
          </cell>
          <cell r="DR47">
            <v>147.03800000000001</v>
          </cell>
          <cell r="DS47">
            <v>168.79</v>
          </cell>
          <cell r="DT47">
            <v>109.642</v>
          </cell>
          <cell r="DU47">
            <v>50.292000000000002</v>
          </cell>
          <cell r="DV47">
            <v>59.35</v>
          </cell>
          <cell r="DW47">
            <v>118.745</v>
          </cell>
          <cell r="DX47">
            <v>62.820999999999998</v>
          </cell>
          <cell r="DY47">
            <v>55.923999999999999</v>
          </cell>
          <cell r="DZ47">
            <v>184.43</v>
          </cell>
          <cell r="EA47">
            <v>54.923999999999999</v>
          </cell>
          <cell r="EB47">
            <v>129.50700000000001</v>
          </cell>
          <cell r="EC47">
            <v>623.41600000000005</v>
          </cell>
          <cell r="ED47">
            <v>315.56799999999998</v>
          </cell>
          <cell r="EE47">
            <v>307.84800000000001</v>
          </cell>
          <cell r="EF47">
            <v>445.827</v>
          </cell>
          <cell r="EG47">
            <v>260.41899999999998</v>
          </cell>
          <cell r="EH47">
            <v>185.40799999999999</v>
          </cell>
          <cell r="EI47">
            <v>31.166</v>
          </cell>
          <cell r="EJ47">
            <v>11.818</v>
          </cell>
          <cell r="EK47">
            <v>19.349</v>
          </cell>
          <cell r="EL47">
            <v>177.589</v>
          </cell>
          <cell r="EM47">
            <v>55.149000000000001</v>
          </cell>
          <cell r="EN47">
            <v>122.44</v>
          </cell>
          <cell r="EO47">
            <v>245.89599999999999</v>
          </cell>
          <cell r="EP47">
            <v>138.87200000000001</v>
          </cell>
          <cell r="EQ47">
            <v>107.023</v>
          </cell>
          <cell r="ER47">
            <v>115.575</v>
          </cell>
          <cell r="ES47">
            <v>65.986000000000004</v>
          </cell>
          <cell r="ET47">
            <v>49.588999999999999</v>
          </cell>
          <cell r="EU47">
            <v>120.31</v>
          </cell>
          <cell r="EV47">
            <v>76.275999999999996</v>
          </cell>
          <cell r="EW47">
            <v>44.033000000000001</v>
          </cell>
          <cell r="EX47">
            <v>17.481999999999999</v>
          </cell>
          <cell r="EY47">
            <v>11.866</v>
          </cell>
          <cell r="EZ47">
            <v>5.6159999999999997</v>
          </cell>
          <cell r="FA47">
            <v>125.586</v>
          </cell>
          <cell r="FB47">
            <v>62.595999999999997</v>
          </cell>
          <cell r="FC47">
            <v>62.99</v>
          </cell>
          <cell r="FD47">
            <v>4388.223</v>
          </cell>
          <cell r="FE47">
            <v>2301.2449999999999</v>
          </cell>
          <cell r="FF47">
            <v>2086.9789999999998</v>
          </cell>
          <cell r="FG47">
            <v>465.33300000000003</v>
          </cell>
          <cell r="FH47">
            <v>248.75899999999999</v>
          </cell>
          <cell r="FI47">
            <v>216.57400000000001</v>
          </cell>
          <cell r="FJ47">
            <v>124.496</v>
          </cell>
          <cell r="FK47">
            <v>64.596000000000004</v>
          </cell>
          <cell r="FL47">
            <v>59.9</v>
          </cell>
          <cell r="FM47">
            <v>129.697</v>
          </cell>
          <cell r="FN47">
            <v>72.209000000000003</v>
          </cell>
          <cell r="FO47">
            <v>57.488</v>
          </cell>
          <cell r="FP47">
            <v>211.14099999999999</v>
          </cell>
          <cell r="FQ47">
            <v>111.95399999999999</v>
          </cell>
          <cell r="FR47">
            <v>99.186000000000007</v>
          </cell>
          <cell r="FS47">
            <v>3922.89</v>
          </cell>
          <cell r="FT47">
            <v>2052.4859999999999</v>
          </cell>
          <cell r="FU47">
            <v>1870.405</v>
          </cell>
          <cell r="FV47">
            <v>1072.4770000000001</v>
          </cell>
          <cell r="FW47">
            <v>553.53800000000001</v>
          </cell>
          <cell r="FX47">
            <v>518.93899999999996</v>
          </cell>
          <cell r="FY47">
            <v>274.14299999999997</v>
          </cell>
          <cell r="FZ47">
            <v>146.428</v>
          </cell>
          <cell r="GA47">
            <v>127.715</v>
          </cell>
          <cell r="GB47">
            <v>309.48200000000003</v>
          </cell>
          <cell r="GC47">
            <v>157.50399999999999</v>
          </cell>
          <cell r="GD47">
            <v>151.97800000000001</v>
          </cell>
          <cell r="GE47">
            <v>488.85199999999998</v>
          </cell>
          <cell r="GF47">
            <v>249.60599999999999</v>
          </cell>
          <cell r="GG47">
            <v>239.24600000000001</v>
          </cell>
          <cell r="GH47">
            <v>2850.413</v>
          </cell>
          <cell r="GI47">
            <v>1498.9480000000001</v>
          </cell>
          <cell r="GJ47">
            <v>1351.4659999999999</v>
          </cell>
          <cell r="GK47">
            <v>823.11900000000003</v>
          </cell>
          <cell r="GL47">
            <v>401.56400000000002</v>
          </cell>
          <cell r="GM47">
            <v>421.55500000000001</v>
          </cell>
          <cell r="GN47">
            <v>2027.2950000000001</v>
          </cell>
          <cell r="GO47">
            <v>1097.384</v>
          </cell>
          <cell r="GP47">
            <v>929.91099999999994</v>
          </cell>
          <cell r="GQ47">
            <v>1136.0730000000001</v>
          </cell>
          <cell r="GR47">
            <v>557.75400000000002</v>
          </cell>
          <cell r="GS47">
            <v>578.31899999999996</v>
          </cell>
          <cell r="GT47">
            <v>891.22199999999998</v>
          </cell>
          <cell r="GU47">
            <v>539.63</v>
          </cell>
          <cell r="GV47">
            <v>351.59199999999998</v>
          </cell>
          <cell r="GW47">
            <v>200.197</v>
          </cell>
          <cell r="GX47">
            <v>117.255</v>
          </cell>
          <cell r="GY47">
            <v>82.941999999999993</v>
          </cell>
          <cell r="GZ47">
            <v>4188.0259999999998</v>
          </cell>
          <cell r="HA47">
            <v>2183.9899999999998</v>
          </cell>
          <cell r="HB47">
            <v>2004.037</v>
          </cell>
          <cell r="HC47">
            <v>6014.9449999999997</v>
          </cell>
          <cell r="HD47">
            <v>2937.375</v>
          </cell>
          <cell r="HE47">
            <v>3077.57</v>
          </cell>
          <cell r="HF47">
            <v>827.02</v>
          </cell>
          <cell r="HG47">
            <v>411.262</v>
          </cell>
          <cell r="HH47">
            <v>415.75799999999998</v>
          </cell>
          <cell r="HI47">
            <v>591.72400000000005</v>
          </cell>
          <cell r="HJ47">
            <v>301.96800000000002</v>
          </cell>
          <cell r="HK47">
            <v>289.75599999999997</v>
          </cell>
          <cell r="HL47">
            <v>351.98</v>
          </cell>
          <cell r="HM47">
            <v>195.04599999999999</v>
          </cell>
          <cell r="HN47">
            <v>156.934</v>
          </cell>
          <cell r="HO47">
            <v>239.744</v>
          </cell>
          <cell r="HP47">
            <v>106.922</v>
          </cell>
          <cell r="HQ47">
            <v>132.822</v>
          </cell>
          <cell r="HR47">
            <v>62.631</v>
          </cell>
          <cell r="HS47">
            <v>20.847999999999999</v>
          </cell>
          <cell r="HT47">
            <v>41.783000000000001</v>
          </cell>
          <cell r="HU47">
            <v>70.709000000000003</v>
          </cell>
          <cell r="HV47">
            <v>40.017000000000003</v>
          </cell>
          <cell r="HW47">
            <v>30.692</v>
          </cell>
          <cell r="HX47">
            <v>164.58799999999999</v>
          </cell>
          <cell r="HY47">
            <v>69.277000000000001</v>
          </cell>
          <cell r="HZ47">
            <v>95.31</v>
          </cell>
          <cell r="IA47">
            <v>239.83699999999999</v>
          </cell>
          <cell r="IB47">
            <v>116.71899999999999</v>
          </cell>
          <cell r="IC47">
            <v>123.11799999999999</v>
          </cell>
          <cell r="ID47">
            <v>132.39400000000001</v>
          </cell>
          <cell r="IE47">
            <v>72.305999999999997</v>
          </cell>
          <cell r="IF47">
            <v>60.088000000000001</v>
          </cell>
          <cell r="IG47">
            <v>12.506</v>
          </cell>
          <cell r="IH47">
            <v>4.9329999999999998</v>
          </cell>
          <cell r="II47">
            <v>7.5730000000000004</v>
          </cell>
          <cell r="IJ47">
            <v>107.443</v>
          </cell>
          <cell r="IK47">
            <v>44.412999999999997</v>
          </cell>
          <cell r="IL47">
            <v>63.03</v>
          </cell>
          <cell r="IM47">
            <v>195.65700000000001</v>
          </cell>
          <cell r="IN47">
            <v>109.83</v>
          </cell>
          <cell r="IO47">
            <v>85.825999999999993</v>
          </cell>
          <cell r="IP47">
            <v>84.355000000000004</v>
          </cell>
          <cell r="IQ47">
            <v>49.067</v>
          </cell>
        </row>
        <row r="48">
          <cell r="B48">
            <v>0</v>
          </cell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0</v>
          </cell>
          <cell r="AJ48">
            <v>0</v>
          </cell>
          <cell r="AK48">
            <v>0</v>
          </cell>
          <cell r="AL48">
            <v>0</v>
          </cell>
          <cell r="AM48">
            <v>0</v>
          </cell>
          <cell r="AN48">
            <v>0</v>
          </cell>
          <cell r="AO48">
            <v>0</v>
          </cell>
          <cell r="AP48">
            <v>0</v>
          </cell>
          <cell r="AQ48">
            <v>0</v>
          </cell>
          <cell r="AR48">
            <v>0</v>
          </cell>
          <cell r="AS48">
            <v>0</v>
          </cell>
          <cell r="AT48">
            <v>0</v>
          </cell>
          <cell r="AU48">
            <v>0</v>
          </cell>
          <cell r="AV48">
            <v>0</v>
          </cell>
          <cell r="AW48">
            <v>0</v>
          </cell>
          <cell r="AX48">
            <v>0</v>
          </cell>
          <cell r="AY48">
            <v>0</v>
          </cell>
          <cell r="AZ48">
            <v>0</v>
          </cell>
          <cell r="BA48">
            <v>0</v>
          </cell>
          <cell r="BB48">
            <v>0</v>
          </cell>
          <cell r="BC48">
            <v>0</v>
          </cell>
          <cell r="BD48">
            <v>0</v>
          </cell>
          <cell r="BE48">
            <v>0</v>
          </cell>
          <cell r="BF48">
            <v>0</v>
          </cell>
          <cell r="BG48">
            <v>0</v>
          </cell>
          <cell r="BH48">
            <v>0</v>
          </cell>
          <cell r="BI48">
            <v>0</v>
          </cell>
          <cell r="BJ48">
            <v>0</v>
          </cell>
          <cell r="BK48">
            <v>0</v>
          </cell>
          <cell r="BL48">
            <v>0</v>
          </cell>
          <cell r="BM48">
            <v>0</v>
          </cell>
          <cell r="BN48">
            <v>0</v>
          </cell>
          <cell r="BO48">
            <v>0</v>
          </cell>
          <cell r="BP48">
            <v>0</v>
          </cell>
          <cell r="BQ48">
            <v>0</v>
          </cell>
          <cell r="BR48">
            <v>0</v>
          </cell>
          <cell r="BS48">
            <v>0</v>
          </cell>
          <cell r="BT48">
            <v>0</v>
          </cell>
          <cell r="BU48">
            <v>0</v>
          </cell>
          <cell r="BV48">
            <v>0</v>
          </cell>
          <cell r="BW48">
            <v>0</v>
          </cell>
          <cell r="BX48">
            <v>0</v>
          </cell>
          <cell r="BY48">
            <v>0</v>
          </cell>
          <cell r="BZ48">
            <v>0</v>
          </cell>
          <cell r="CA48">
            <v>0</v>
          </cell>
          <cell r="CB48">
            <v>0</v>
          </cell>
          <cell r="CC48">
            <v>0</v>
          </cell>
          <cell r="CD48">
            <v>0</v>
          </cell>
          <cell r="CE48">
            <v>0</v>
          </cell>
          <cell r="CF48">
            <v>0</v>
          </cell>
          <cell r="CG48">
            <v>0</v>
          </cell>
          <cell r="CH48">
            <v>0</v>
          </cell>
          <cell r="CI48">
            <v>0</v>
          </cell>
          <cell r="CJ48">
            <v>0</v>
          </cell>
          <cell r="CK48">
            <v>0</v>
          </cell>
          <cell r="CL48">
            <v>0</v>
          </cell>
          <cell r="CM48">
            <v>0</v>
          </cell>
          <cell r="CN48">
            <v>0</v>
          </cell>
          <cell r="CO48">
            <v>0</v>
          </cell>
          <cell r="CP48">
            <v>0</v>
          </cell>
          <cell r="CQ48">
            <v>0</v>
          </cell>
          <cell r="CR48">
            <v>0</v>
          </cell>
          <cell r="CS48">
            <v>0</v>
          </cell>
          <cell r="CT48">
            <v>0</v>
          </cell>
          <cell r="CU48">
            <v>0</v>
          </cell>
          <cell r="CV48">
            <v>0</v>
          </cell>
          <cell r="CW48">
            <v>0</v>
          </cell>
          <cell r="CX48">
            <v>0</v>
          </cell>
          <cell r="CY48">
            <v>0</v>
          </cell>
          <cell r="CZ48">
            <v>0</v>
          </cell>
          <cell r="DA48">
            <v>0</v>
          </cell>
          <cell r="DB48">
            <v>0</v>
          </cell>
          <cell r="DC48">
            <v>0</v>
          </cell>
          <cell r="DD48">
            <v>0</v>
          </cell>
          <cell r="DE48">
            <v>0</v>
          </cell>
          <cell r="DF48">
            <v>0</v>
          </cell>
          <cell r="DG48">
            <v>0</v>
          </cell>
          <cell r="DH48">
            <v>0</v>
          </cell>
          <cell r="DI48">
            <v>0</v>
          </cell>
          <cell r="DJ48">
            <v>0</v>
          </cell>
          <cell r="DK48">
            <v>0</v>
          </cell>
          <cell r="DL48">
            <v>0</v>
          </cell>
          <cell r="DM48">
            <v>0</v>
          </cell>
          <cell r="DN48">
            <v>0</v>
          </cell>
          <cell r="DO48">
            <v>0</v>
          </cell>
          <cell r="DP48">
            <v>0</v>
          </cell>
          <cell r="DQ48">
            <v>0</v>
          </cell>
          <cell r="DR48">
            <v>0</v>
          </cell>
          <cell r="DS48">
            <v>0</v>
          </cell>
          <cell r="DT48">
            <v>0</v>
          </cell>
          <cell r="DU48">
            <v>0</v>
          </cell>
          <cell r="DV48">
            <v>0</v>
          </cell>
          <cell r="DW48">
            <v>0</v>
          </cell>
          <cell r="DX48">
            <v>0</v>
          </cell>
          <cell r="DY48">
            <v>0</v>
          </cell>
          <cell r="DZ48">
            <v>0</v>
          </cell>
          <cell r="EA48">
            <v>0</v>
          </cell>
          <cell r="EB48">
            <v>0</v>
          </cell>
          <cell r="EC48">
            <v>0</v>
          </cell>
          <cell r="ED48">
            <v>0</v>
          </cell>
          <cell r="EE48">
            <v>0</v>
          </cell>
          <cell r="EF48">
            <v>0</v>
          </cell>
          <cell r="EG48">
            <v>0</v>
          </cell>
          <cell r="EH48">
            <v>0</v>
          </cell>
          <cell r="EI48">
            <v>0</v>
          </cell>
          <cell r="EJ48">
            <v>0</v>
          </cell>
          <cell r="EK48">
            <v>0</v>
          </cell>
          <cell r="EL48">
            <v>0</v>
          </cell>
          <cell r="EM48">
            <v>0</v>
          </cell>
          <cell r="EN48">
            <v>0</v>
          </cell>
          <cell r="EO48">
            <v>0</v>
          </cell>
          <cell r="EP48">
            <v>0</v>
          </cell>
          <cell r="EQ48">
            <v>0</v>
          </cell>
          <cell r="ER48">
            <v>0</v>
          </cell>
          <cell r="ES48">
            <v>0</v>
          </cell>
          <cell r="ET48">
            <v>0</v>
          </cell>
          <cell r="EU48">
            <v>0</v>
          </cell>
          <cell r="EV48">
            <v>0</v>
          </cell>
          <cell r="EW48">
            <v>0</v>
          </cell>
          <cell r="EX48">
            <v>0</v>
          </cell>
          <cell r="EY48">
            <v>0</v>
          </cell>
          <cell r="EZ48">
            <v>0</v>
          </cell>
          <cell r="FA48">
            <v>0</v>
          </cell>
          <cell r="FB48">
            <v>0</v>
          </cell>
          <cell r="FC48">
            <v>0</v>
          </cell>
          <cell r="FD48">
            <v>0</v>
          </cell>
          <cell r="FE48">
            <v>0</v>
          </cell>
          <cell r="FF48">
            <v>0</v>
          </cell>
          <cell r="FG48">
            <v>0</v>
          </cell>
          <cell r="FH48">
            <v>0</v>
          </cell>
          <cell r="FI48">
            <v>0</v>
          </cell>
          <cell r="FJ48">
            <v>0</v>
          </cell>
          <cell r="FK48">
            <v>0</v>
          </cell>
          <cell r="FL48">
            <v>0</v>
          </cell>
          <cell r="FM48">
            <v>0</v>
          </cell>
          <cell r="FN48">
            <v>0</v>
          </cell>
          <cell r="FO48">
            <v>0</v>
          </cell>
          <cell r="FP48">
            <v>0</v>
          </cell>
          <cell r="FQ48">
            <v>0</v>
          </cell>
          <cell r="FR48">
            <v>0</v>
          </cell>
          <cell r="FS48">
            <v>0</v>
          </cell>
          <cell r="FT48">
            <v>0</v>
          </cell>
          <cell r="FU48">
            <v>0</v>
          </cell>
          <cell r="FV48">
            <v>0</v>
          </cell>
          <cell r="FW48">
            <v>0</v>
          </cell>
          <cell r="FX48">
            <v>0</v>
          </cell>
          <cell r="FY48">
            <v>0</v>
          </cell>
          <cell r="FZ48">
            <v>0</v>
          </cell>
          <cell r="GA48">
            <v>0</v>
          </cell>
          <cell r="GB48">
            <v>0</v>
          </cell>
          <cell r="GC48">
            <v>0</v>
          </cell>
          <cell r="GD48">
            <v>0</v>
          </cell>
          <cell r="GE48">
            <v>0</v>
          </cell>
          <cell r="GF48">
            <v>0</v>
          </cell>
          <cell r="GG48">
            <v>0</v>
          </cell>
          <cell r="GH48">
            <v>0</v>
          </cell>
          <cell r="GI48">
            <v>0</v>
          </cell>
          <cell r="GJ48">
            <v>0</v>
          </cell>
          <cell r="GK48">
            <v>0</v>
          </cell>
          <cell r="GL48">
            <v>0</v>
          </cell>
          <cell r="GM48">
            <v>0</v>
          </cell>
          <cell r="GN48">
            <v>0</v>
          </cell>
          <cell r="GO48">
            <v>0</v>
          </cell>
          <cell r="GP48">
            <v>0</v>
          </cell>
          <cell r="GQ48">
            <v>0</v>
          </cell>
          <cell r="GR48">
            <v>0</v>
          </cell>
          <cell r="GS48">
            <v>0</v>
          </cell>
          <cell r="GT48">
            <v>0</v>
          </cell>
          <cell r="GU48">
            <v>0</v>
          </cell>
          <cell r="GV48">
            <v>0</v>
          </cell>
          <cell r="GW48">
            <v>0</v>
          </cell>
          <cell r="GX48">
            <v>0</v>
          </cell>
          <cell r="GY48">
            <v>0</v>
          </cell>
          <cell r="GZ48">
            <v>0</v>
          </cell>
          <cell r="HA48">
            <v>0</v>
          </cell>
          <cell r="HB48">
            <v>0</v>
          </cell>
          <cell r="HC48">
            <v>0</v>
          </cell>
          <cell r="HD48">
            <v>0</v>
          </cell>
          <cell r="HE48">
            <v>0</v>
          </cell>
          <cell r="HF48">
            <v>0</v>
          </cell>
          <cell r="HG48">
            <v>0</v>
          </cell>
          <cell r="HH48">
            <v>0</v>
          </cell>
          <cell r="HI48">
            <v>0</v>
          </cell>
          <cell r="HJ48">
            <v>0</v>
          </cell>
          <cell r="HK48">
            <v>0</v>
          </cell>
          <cell r="HL48">
            <v>0</v>
          </cell>
          <cell r="HM48">
            <v>0</v>
          </cell>
          <cell r="HN48">
            <v>0</v>
          </cell>
          <cell r="HO48">
            <v>0</v>
          </cell>
          <cell r="HP48">
            <v>0</v>
          </cell>
          <cell r="HQ48">
            <v>0</v>
          </cell>
          <cell r="HR48">
            <v>0</v>
          </cell>
          <cell r="HS48">
            <v>0</v>
          </cell>
          <cell r="HT48">
            <v>0</v>
          </cell>
          <cell r="HU48">
            <v>0</v>
          </cell>
          <cell r="HV48">
            <v>0</v>
          </cell>
          <cell r="HW48">
            <v>0</v>
          </cell>
          <cell r="HX48">
            <v>0</v>
          </cell>
          <cell r="HY48">
            <v>0</v>
          </cell>
          <cell r="HZ48">
            <v>0</v>
          </cell>
          <cell r="IA48">
            <v>0</v>
          </cell>
          <cell r="IB48">
            <v>0</v>
          </cell>
          <cell r="IC48">
            <v>0</v>
          </cell>
          <cell r="ID48">
            <v>0</v>
          </cell>
          <cell r="IE48">
            <v>0</v>
          </cell>
          <cell r="IF48">
            <v>0</v>
          </cell>
          <cell r="IG48">
            <v>0</v>
          </cell>
          <cell r="IH48">
            <v>0</v>
          </cell>
          <cell r="II48">
            <v>0</v>
          </cell>
          <cell r="IJ48">
            <v>0</v>
          </cell>
          <cell r="IK48">
            <v>0</v>
          </cell>
          <cell r="IL48">
            <v>0</v>
          </cell>
          <cell r="IM48">
            <v>0</v>
          </cell>
          <cell r="IN48">
            <v>0</v>
          </cell>
          <cell r="IO48">
            <v>0</v>
          </cell>
          <cell r="IP48">
            <v>0</v>
          </cell>
          <cell r="IQ48">
            <v>0</v>
          </cell>
        </row>
        <row r="49">
          <cell r="B49">
            <v>0</v>
          </cell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I49">
            <v>0</v>
          </cell>
          <cell r="AJ49">
            <v>0</v>
          </cell>
          <cell r="AK49">
            <v>0</v>
          </cell>
          <cell r="AL49">
            <v>0</v>
          </cell>
          <cell r="AM49">
            <v>0</v>
          </cell>
          <cell r="AN49">
            <v>0</v>
          </cell>
          <cell r="AO49">
            <v>0</v>
          </cell>
          <cell r="AP49">
            <v>0</v>
          </cell>
          <cell r="AQ49">
            <v>0</v>
          </cell>
          <cell r="AR49">
            <v>0</v>
          </cell>
          <cell r="AS49">
            <v>0</v>
          </cell>
          <cell r="AT49">
            <v>0</v>
          </cell>
          <cell r="AU49">
            <v>0</v>
          </cell>
          <cell r="AV49">
            <v>0</v>
          </cell>
          <cell r="AW49">
            <v>0</v>
          </cell>
          <cell r="AX49">
            <v>0</v>
          </cell>
          <cell r="AY49">
            <v>0</v>
          </cell>
          <cell r="AZ49">
            <v>0</v>
          </cell>
          <cell r="BA49">
            <v>0</v>
          </cell>
          <cell r="BB49">
            <v>0</v>
          </cell>
          <cell r="BC49">
            <v>0</v>
          </cell>
          <cell r="BD49">
            <v>0</v>
          </cell>
          <cell r="BE49">
            <v>0</v>
          </cell>
          <cell r="BF49">
            <v>0</v>
          </cell>
          <cell r="BG49">
            <v>0</v>
          </cell>
          <cell r="BH49">
            <v>0</v>
          </cell>
          <cell r="BI49">
            <v>0</v>
          </cell>
          <cell r="BJ49">
            <v>0</v>
          </cell>
          <cell r="BK49">
            <v>0</v>
          </cell>
          <cell r="BL49">
            <v>0</v>
          </cell>
          <cell r="BM49">
            <v>0</v>
          </cell>
          <cell r="BN49">
            <v>0</v>
          </cell>
          <cell r="BO49">
            <v>0</v>
          </cell>
          <cell r="BP49">
            <v>0</v>
          </cell>
          <cell r="BQ49">
            <v>0</v>
          </cell>
          <cell r="BR49">
            <v>0</v>
          </cell>
          <cell r="BS49">
            <v>0</v>
          </cell>
          <cell r="BT49">
            <v>0</v>
          </cell>
          <cell r="BU49">
            <v>0</v>
          </cell>
          <cell r="BV49">
            <v>0</v>
          </cell>
          <cell r="BW49">
            <v>0</v>
          </cell>
          <cell r="BX49">
            <v>0</v>
          </cell>
          <cell r="BY49">
            <v>0</v>
          </cell>
          <cell r="BZ49">
            <v>0</v>
          </cell>
          <cell r="CA49">
            <v>0</v>
          </cell>
          <cell r="CB49">
            <v>0</v>
          </cell>
          <cell r="CC49">
            <v>0</v>
          </cell>
          <cell r="CD49">
            <v>0</v>
          </cell>
          <cell r="CE49">
            <v>0</v>
          </cell>
          <cell r="CF49">
            <v>0</v>
          </cell>
          <cell r="CG49">
            <v>0</v>
          </cell>
          <cell r="CH49">
            <v>0</v>
          </cell>
          <cell r="CI49">
            <v>0</v>
          </cell>
          <cell r="CJ49">
            <v>0</v>
          </cell>
          <cell r="CK49">
            <v>0</v>
          </cell>
          <cell r="CL49">
            <v>0</v>
          </cell>
          <cell r="CM49">
            <v>0</v>
          </cell>
          <cell r="CN49">
            <v>0</v>
          </cell>
          <cell r="CO49">
            <v>0</v>
          </cell>
          <cell r="CP49">
            <v>0</v>
          </cell>
          <cell r="CQ49">
            <v>0</v>
          </cell>
          <cell r="CR49">
            <v>0</v>
          </cell>
          <cell r="CS49">
            <v>0</v>
          </cell>
          <cell r="CT49">
            <v>0</v>
          </cell>
          <cell r="CU49">
            <v>0</v>
          </cell>
          <cell r="CV49">
            <v>0</v>
          </cell>
          <cell r="CW49">
            <v>0</v>
          </cell>
          <cell r="CX49">
            <v>0</v>
          </cell>
          <cell r="CY49">
            <v>0</v>
          </cell>
          <cell r="CZ49">
            <v>0</v>
          </cell>
          <cell r="DA49">
            <v>0</v>
          </cell>
          <cell r="DB49">
            <v>0</v>
          </cell>
          <cell r="DC49">
            <v>0</v>
          </cell>
          <cell r="DD49">
            <v>0</v>
          </cell>
          <cell r="DE49">
            <v>0</v>
          </cell>
          <cell r="DF49">
            <v>0</v>
          </cell>
          <cell r="DG49">
            <v>0</v>
          </cell>
          <cell r="DH49">
            <v>0</v>
          </cell>
          <cell r="DI49">
            <v>0</v>
          </cell>
          <cell r="DJ49">
            <v>0</v>
          </cell>
          <cell r="DK49">
            <v>0</v>
          </cell>
          <cell r="DL49">
            <v>0</v>
          </cell>
          <cell r="DM49">
            <v>0</v>
          </cell>
          <cell r="DN49">
            <v>0</v>
          </cell>
          <cell r="DO49">
            <v>0</v>
          </cell>
          <cell r="DP49">
            <v>0</v>
          </cell>
          <cell r="DQ49">
            <v>0</v>
          </cell>
          <cell r="DR49">
            <v>0</v>
          </cell>
          <cell r="DS49">
            <v>0</v>
          </cell>
          <cell r="DT49">
            <v>0</v>
          </cell>
          <cell r="DU49">
            <v>0</v>
          </cell>
          <cell r="DV49">
            <v>0</v>
          </cell>
          <cell r="DW49">
            <v>0</v>
          </cell>
          <cell r="DX49">
            <v>0</v>
          </cell>
          <cell r="DY49">
            <v>0</v>
          </cell>
          <cell r="DZ49">
            <v>0</v>
          </cell>
          <cell r="EA49">
            <v>0</v>
          </cell>
          <cell r="EB49">
            <v>0</v>
          </cell>
          <cell r="EC49">
            <v>0</v>
          </cell>
          <cell r="ED49">
            <v>0</v>
          </cell>
          <cell r="EE49">
            <v>0</v>
          </cell>
          <cell r="EF49">
            <v>0</v>
          </cell>
          <cell r="EG49">
            <v>0</v>
          </cell>
          <cell r="EH49">
            <v>0</v>
          </cell>
          <cell r="EI49">
            <v>0</v>
          </cell>
          <cell r="EJ49">
            <v>0</v>
          </cell>
          <cell r="EK49">
            <v>0</v>
          </cell>
          <cell r="EL49">
            <v>0</v>
          </cell>
          <cell r="EM49">
            <v>0</v>
          </cell>
          <cell r="EN49">
            <v>0</v>
          </cell>
          <cell r="EO49">
            <v>0</v>
          </cell>
          <cell r="EP49">
            <v>0</v>
          </cell>
          <cell r="EQ49">
            <v>0</v>
          </cell>
          <cell r="ER49">
            <v>0</v>
          </cell>
          <cell r="ES49">
            <v>0</v>
          </cell>
          <cell r="ET49">
            <v>0</v>
          </cell>
          <cell r="EU49">
            <v>0</v>
          </cell>
          <cell r="EV49">
            <v>0</v>
          </cell>
          <cell r="EW49">
            <v>0</v>
          </cell>
          <cell r="EX49">
            <v>0</v>
          </cell>
          <cell r="EY49">
            <v>0</v>
          </cell>
          <cell r="EZ49">
            <v>0</v>
          </cell>
          <cell r="FA49">
            <v>0</v>
          </cell>
          <cell r="FB49">
            <v>0</v>
          </cell>
          <cell r="FC49">
            <v>0</v>
          </cell>
          <cell r="FD49">
            <v>0</v>
          </cell>
          <cell r="FE49">
            <v>0</v>
          </cell>
          <cell r="FF49">
            <v>0</v>
          </cell>
          <cell r="FG49">
            <v>0</v>
          </cell>
          <cell r="FH49">
            <v>0</v>
          </cell>
          <cell r="FI49">
            <v>0</v>
          </cell>
          <cell r="FJ49">
            <v>0</v>
          </cell>
          <cell r="FK49">
            <v>0</v>
          </cell>
          <cell r="FL49">
            <v>0</v>
          </cell>
          <cell r="FM49">
            <v>0</v>
          </cell>
          <cell r="FN49">
            <v>0</v>
          </cell>
          <cell r="FO49">
            <v>0</v>
          </cell>
          <cell r="FP49">
            <v>0</v>
          </cell>
          <cell r="FQ49">
            <v>0</v>
          </cell>
          <cell r="FR49">
            <v>0</v>
          </cell>
          <cell r="FS49">
            <v>0</v>
          </cell>
          <cell r="FT49">
            <v>0</v>
          </cell>
          <cell r="FU49">
            <v>0</v>
          </cell>
          <cell r="FV49">
            <v>0</v>
          </cell>
          <cell r="FW49">
            <v>0</v>
          </cell>
          <cell r="FX49">
            <v>0</v>
          </cell>
          <cell r="FY49">
            <v>0</v>
          </cell>
          <cell r="FZ49">
            <v>0</v>
          </cell>
          <cell r="GA49">
            <v>0</v>
          </cell>
          <cell r="GB49">
            <v>0</v>
          </cell>
          <cell r="GC49">
            <v>0</v>
          </cell>
          <cell r="GD49">
            <v>0</v>
          </cell>
          <cell r="GE49">
            <v>0</v>
          </cell>
          <cell r="GF49">
            <v>0</v>
          </cell>
          <cell r="GG49">
            <v>0</v>
          </cell>
          <cell r="GH49">
            <v>0</v>
          </cell>
          <cell r="GI49">
            <v>0</v>
          </cell>
          <cell r="GJ49">
            <v>0</v>
          </cell>
          <cell r="GK49">
            <v>0</v>
          </cell>
          <cell r="GL49">
            <v>0</v>
          </cell>
          <cell r="GM49">
            <v>0</v>
          </cell>
          <cell r="GN49">
            <v>0</v>
          </cell>
          <cell r="GO49">
            <v>0</v>
          </cell>
          <cell r="GP49">
            <v>0</v>
          </cell>
          <cell r="GQ49">
            <v>0</v>
          </cell>
          <cell r="GR49">
            <v>0</v>
          </cell>
          <cell r="GS49">
            <v>0</v>
          </cell>
          <cell r="GT49">
            <v>0</v>
          </cell>
          <cell r="GU49">
            <v>0</v>
          </cell>
          <cell r="GV49">
            <v>0</v>
          </cell>
          <cell r="GW49">
            <v>0</v>
          </cell>
          <cell r="GX49">
            <v>0</v>
          </cell>
          <cell r="GY49">
            <v>0</v>
          </cell>
          <cell r="GZ49">
            <v>0</v>
          </cell>
          <cell r="HA49">
            <v>0</v>
          </cell>
          <cell r="HB49">
            <v>0</v>
          </cell>
          <cell r="HC49">
            <v>0</v>
          </cell>
          <cell r="HD49">
            <v>0</v>
          </cell>
          <cell r="HE49">
            <v>0</v>
          </cell>
          <cell r="HF49">
            <v>0</v>
          </cell>
          <cell r="HG49">
            <v>0</v>
          </cell>
          <cell r="HH49">
            <v>0</v>
          </cell>
          <cell r="HI49">
            <v>0</v>
          </cell>
          <cell r="HJ49">
            <v>0</v>
          </cell>
          <cell r="HK49">
            <v>0</v>
          </cell>
          <cell r="HL49">
            <v>0</v>
          </cell>
          <cell r="HM49">
            <v>0</v>
          </cell>
          <cell r="HN49">
            <v>0</v>
          </cell>
          <cell r="HO49">
            <v>0</v>
          </cell>
          <cell r="HP49">
            <v>0</v>
          </cell>
          <cell r="HQ49">
            <v>0</v>
          </cell>
          <cell r="HR49">
            <v>0</v>
          </cell>
          <cell r="HS49">
            <v>0</v>
          </cell>
          <cell r="HT49">
            <v>0</v>
          </cell>
          <cell r="HU49">
            <v>0</v>
          </cell>
          <cell r="HV49">
            <v>0</v>
          </cell>
          <cell r="HW49">
            <v>0</v>
          </cell>
          <cell r="HX49">
            <v>0</v>
          </cell>
          <cell r="HY49">
            <v>0</v>
          </cell>
          <cell r="HZ49">
            <v>0</v>
          </cell>
          <cell r="IA49">
            <v>0</v>
          </cell>
          <cell r="IB49">
            <v>0</v>
          </cell>
          <cell r="IC49">
            <v>0</v>
          </cell>
          <cell r="ID49">
            <v>0</v>
          </cell>
          <cell r="IE49">
            <v>0</v>
          </cell>
          <cell r="IF49">
            <v>0</v>
          </cell>
          <cell r="IG49">
            <v>0</v>
          </cell>
          <cell r="IH49">
            <v>0</v>
          </cell>
          <cell r="II49">
            <v>0</v>
          </cell>
          <cell r="IJ49">
            <v>0</v>
          </cell>
          <cell r="IK49">
            <v>0</v>
          </cell>
          <cell r="IL49">
            <v>0</v>
          </cell>
          <cell r="IM49">
            <v>0</v>
          </cell>
          <cell r="IN49">
            <v>0</v>
          </cell>
          <cell r="IO49">
            <v>0</v>
          </cell>
          <cell r="IP49">
            <v>0</v>
          </cell>
          <cell r="IQ49">
            <v>0</v>
          </cell>
        </row>
        <row r="50">
          <cell r="B50">
            <v>0</v>
          </cell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0</v>
          </cell>
          <cell r="AJ50">
            <v>0</v>
          </cell>
          <cell r="AK50">
            <v>0</v>
          </cell>
          <cell r="AL50">
            <v>0</v>
          </cell>
          <cell r="AM50">
            <v>0</v>
          </cell>
          <cell r="AN50">
            <v>0</v>
          </cell>
          <cell r="AO50">
            <v>0</v>
          </cell>
          <cell r="AP50">
            <v>0</v>
          </cell>
          <cell r="AQ50">
            <v>0</v>
          </cell>
          <cell r="AR50">
            <v>0</v>
          </cell>
          <cell r="AS50">
            <v>0</v>
          </cell>
          <cell r="AT50">
            <v>0</v>
          </cell>
          <cell r="AU50">
            <v>0</v>
          </cell>
          <cell r="AV50">
            <v>0</v>
          </cell>
          <cell r="AW50">
            <v>0</v>
          </cell>
          <cell r="AX50">
            <v>0</v>
          </cell>
          <cell r="AY50">
            <v>0</v>
          </cell>
          <cell r="AZ50">
            <v>0</v>
          </cell>
          <cell r="BA50">
            <v>0</v>
          </cell>
          <cell r="BB50">
            <v>0</v>
          </cell>
          <cell r="BC50">
            <v>0</v>
          </cell>
          <cell r="BD50">
            <v>0</v>
          </cell>
          <cell r="BE50">
            <v>0</v>
          </cell>
          <cell r="BF50">
            <v>0</v>
          </cell>
          <cell r="BG50">
            <v>0</v>
          </cell>
          <cell r="BH50">
            <v>0</v>
          </cell>
          <cell r="BI50">
            <v>0</v>
          </cell>
          <cell r="BJ50">
            <v>0</v>
          </cell>
          <cell r="BK50">
            <v>0</v>
          </cell>
          <cell r="BL50">
            <v>0</v>
          </cell>
          <cell r="BM50">
            <v>0</v>
          </cell>
          <cell r="BN50">
            <v>0</v>
          </cell>
          <cell r="BO50">
            <v>0</v>
          </cell>
          <cell r="BP50">
            <v>0</v>
          </cell>
          <cell r="BQ50">
            <v>0</v>
          </cell>
          <cell r="BR50">
            <v>0</v>
          </cell>
          <cell r="BS50">
            <v>0</v>
          </cell>
          <cell r="BT50">
            <v>0</v>
          </cell>
          <cell r="BU50">
            <v>0</v>
          </cell>
          <cell r="BV50">
            <v>0</v>
          </cell>
          <cell r="BW50">
            <v>0</v>
          </cell>
          <cell r="BX50">
            <v>0</v>
          </cell>
          <cell r="BY50">
            <v>0</v>
          </cell>
          <cell r="BZ50">
            <v>0</v>
          </cell>
          <cell r="CA50">
            <v>0</v>
          </cell>
          <cell r="CB50">
            <v>0</v>
          </cell>
          <cell r="CC50">
            <v>0</v>
          </cell>
          <cell r="CD50">
            <v>0</v>
          </cell>
          <cell r="CE50">
            <v>0</v>
          </cell>
          <cell r="CF50">
            <v>0</v>
          </cell>
          <cell r="CG50">
            <v>0</v>
          </cell>
          <cell r="CH50">
            <v>0</v>
          </cell>
          <cell r="CI50">
            <v>0</v>
          </cell>
          <cell r="CJ50">
            <v>0</v>
          </cell>
          <cell r="CK50">
            <v>0</v>
          </cell>
          <cell r="CL50">
            <v>0</v>
          </cell>
          <cell r="CM50">
            <v>0</v>
          </cell>
          <cell r="CN50">
            <v>0</v>
          </cell>
          <cell r="CO50">
            <v>0</v>
          </cell>
          <cell r="CP50">
            <v>0</v>
          </cell>
          <cell r="CQ50">
            <v>0</v>
          </cell>
          <cell r="CR50">
            <v>0</v>
          </cell>
          <cell r="CS50">
            <v>0</v>
          </cell>
          <cell r="CT50">
            <v>0</v>
          </cell>
          <cell r="CU50">
            <v>0</v>
          </cell>
          <cell r="CV50">
            <v>0</v>
          </cell>
          <cell r="CW50">
            <v>0</v>
          </cell>
          <cell r="CX50">
            <v>0</v>
          </cell>
          <cell r="CY50">
            <v>0</v>
          </cell>
          <cell r="CZ50">
            <v>0</v>
          </cell>
          <cell r="DA50">
            <v>0</v>
          </cell>
          <cell r="DB50">
            <v>0</v>
          </cell>
          <cell r="DC50">
            <v>0</v>
          </cell>
          <cell r="DD50">
            <v>0</v>
          </cell>
          <cell r="DE50">
            <v>0</v>
          </cell>
          <cell r="DF50">
            <v>0</v>
          </cell>
          <cell r="DG50">
            <v>0</v>
          </cell>
          <cell r="DH50">
            <v>0</v>
          </cell>
          <cell r="DI50">
            <v>0</v>
          </cell>
          <cell r="DJ50">
            <v>0</v>
          </cell>
          <cell r="DK50">
            <v>0</v>
          </cell>
          <cell r="DL50">
            <v>0</v>
          </cell>
          <cell r="DM50">
            <v>0</v>
          </cell>
          <cell r="DN50">
            <v>0</v>
          </cell>
          <cell r="DO50">
            <v>0</v>
          </cell>
          <cell r="DP50">
            <v>0</v>
          </cell>
          <cell r="DQ50">
            <v>0</v>
          </cell>
          <cell r="DR50">
            <v>0</v>
          </cell>
          <cell r="DS50">
            <v>0</v>
          </cell>
          <cell r="DT50">
            <v>0</v>
          </cell>
          <cell r="DU50">
            <v>0</v>
          </cell>
          <cell r="DV50">
            <v>0</v>
          </cell>
          <cell r="DW50">
            <v>0</v>
          </cell>
          <cell r="DX50">
            <v>0</v>
          </cell>
          <cell r="DY50">
            <v>0</v>
          </cell>
          <cell r="DZ50">
            <v>0</v>
          </cell>
          <cell r="EA50">
            <v>0</v>
          </cell>
          <cell r="EB50">
            <v>0</v>
          </cell>
          <cell r="EC50">
            <v>0</v>
          </cell>
          <cell r="ED50">
            <v>0</v>
          </cell>
          <cell r="EE50">
            <v>0</v>
          </cell>
          <cell r="EF50">
            <v>0</v>
          </cell>
          <cell r="EG50">
            <v>0</v>
          </cell>
          <cell r="EH50">
            <v>0</v>
          </cell>
          <cell r="EI50">
            <v>0</v>
          </cell>
          <cell r="EJ50">
            <v>0</v>
          </cell>
          <cell r="EK50">
            <v>0</v>
          </cell>
          <cell r="EL50">
            <v>0</v>
          </cell>
          <cell r="EM50">
            <v>0</v>
          </cell>
          <cell r="EN50">
            <v>0</v>
          </cell>
          <cell r="EO50">
            <v>0</v>
          </cell>
          <cell r="EP50">
            <v>0</v>
          </cell>
          <cell r="EQ50">
            <v>0</v>
          </cell>
          <cell r="ER50">
            <v>0</v>
          </cell>
          <cell r="ES50">
            <v>0</v>
          </cell>
          <cell r="ET50">
            <v>0</v>
          </cell>
          <cell r="EU50">
            <v>0</v>
          </cell>
          <cell r="EV50">
            <v>0</v>
          </cell>
          <cell r="EW50">
            <v>0</v>
          </cell>
          <cell r="EX50">
            <v>0</v>
          </cell>
          <cell r="EY50">
            <v>0</v>
          </cell>
          <cell r="EZ50">
            <v>0</v>
          </cell>
          <cell r="FA50">
            <v>0</v>
          </cell>
          <cell r="FB50">
            <v>0</v>
          </cell>
          <cell r="FC50">
            <v>0</v>
          </cell>
          <cell r="FD50">
            <v>0</v>
          </cell>
          <cell r="FE50">
            <v>0</v>
          </cell>
          <cell r="FF50">
            <v>0</v>
          </cell>
          <cell r="FG50">
            <v>0</v>
          </cell>
          <cell r="FH50">
            <v>0</v>
          </cell>
          <cell r="FI50">
            <v>0</v>
          </cell>
          <cell r="FJ50">
            <v>0</v>
          </cell>
          <cell r="FK50">
            <v>0</v>
          </cell>
          <cell r="FL50">
            <v>0</v>
          </cell>
          <cell r="FM50">
            <v>0</v>
          </cell>
          <cell r="FN50">
            <v>0</v>
          </cell>
          <cell r="FO50">
            <v>0</v>
          </cell>
          <cell r="FP50">
            <v>0</v>
          </cell>
          <cell r="FQ50">
            <v>0</v>
          </cell>
          <cell r="FR50">
            <v>0</v>
          </cell>
          <cell r="FS50">
            <v>0</v>
          </cell>
          <cell r="FT50">
            <v>0</v>
          </cell>
          <cell r="FU50">
            <v>0</v>
          </cell>
          <cell r="FV50">
            <v>0</v>
          </cell>
          <cell r="FW50">
            <v>0</v>
          </cell>
          <cell r="FX50">
            <v>0</v>
          </cell>
          <cell r="FY50">
            <v>0</v>
          </cell>
          <cell r="FZ50">
            <v>0</v>
          </cell>
          <cell r="GA50">
            <v>0</v>
          </cell>
          <cell r="GB50">
            <v>0</v>
          </cell>
          <cell r="GC50">
            <v>0</v>
          </cell>
          <cell r="GD50">
            <v>0</v>
          </cell>
          <cell r="GE50">
            <v>0</v>
          </cell>
          <cell r="GF50">
            <v>0</v>
          </cell>
          <cell r="GG50">
            <v>0</v>
          </cell>
          <cell r="GH50">
            <v>0</v>
          </cell>
          <cell r="GI50">
            <v>0</v>
          </cell>
          <cell r="GJ50">
            <v>0</v>
          </cell>
          <cell r="GK50">
            <v>0</v>
          </cell>
          <cell r="GL50">
            <v>0</v>
          </cell>
          <cell r="GM50">
            <v>0</v>
          </cell>
          <cell r="GN50">
            <v>0</v>
          </cell>
          <cell r="GO50">
            <v>0</v>
          </cell>
          <cell r="GP50">
            <v>0</v>
          </cell>
          <cell r="GQ50">
            <v>0</v>
          </cell>
          <cell r="GR50">
            <v>0</v>
          </cell>
          <cell r="GS50">
            <v>0</v>
          </cell>
          <cell r="GT50">
            <v>0</v>
          </cell>
          <cell r="GU50">
            <v>0</v>
          </cell>
          <cell r="GV50">
            <v>0</v>
          </cell>
          <cell r="GW50">
            <v>0</v>
          </cell>
          <cell r="GX50">
            <v>0</v>
          </cell>
          <cell r="GY50">
            <v>0</v>
          </cell>
          <cell r="GZ50">
            <v>0</v>
          </cell>
          <cell r="HA50">
            <v>0</v>
          </cell>
          <cell r="HB50">
            <v>0</v>
          </cell>
          <cell r="HC50">
            <v>0</v>
          </cell>
          <cell r="HD50">
            <v>0</v>
          </cell>
          <cell r="HE50">
            <v>0</v>
          </cell>
          <cell r="HF50">
            <v>0</v>
          </cell>
          <cell r="HG50">
            <v>0</v>
          </cell>
          <cell r="HH50">
            <v>0</v>
          </cell>
          <cell r="HI50">
            <v>0</v>
          </cell>
          <cell r="HJ50">
            <v>0</v>
          </cell>
          <cell r="HK50">
            <v>0</v>
          </cell>
          <cell r="HL50">
            <v>0</v>
          </cell>
          <cell r="HM50">
            <v>0</v>
          </cell>
          <cell r="HN50">
            <v>0</v>
          </cell>
          <cell r="HO50">
            <v>0</v>
          </cell>
          <cell r="HP50">
            <v>0</v>
          </cell>
          <cell r="HQ50">
            <v>0</v>
          </cell>
          <cell r="HR50">
            <v>0</v>
          </cell>
          <cell r="HS50">
            <v>0</v>
          </cell>
          <cell r="HT50">
            <v>0</v>
          </cell>
          <cell r="HU50">
            <v>0</v>
          </cell>
          <cell r="HV50">
            <v>0</v>
          </cell>
          <cell r="HW50">
            <v>0</v>
          </cell>
          <cell r="HX50">
            <v>0</v>
          </cell>
          <cell r="HY50">
            <v>0</v>
          </cell>
          <cell r="HZ50">
            <v>0</v>
          </cell>
          <cell r="IA50">
            <v>0</v>
          </cell>
          <cell r="IB50">
            <v>0</v>
          </cell>
          <cell r="IC50">
            <v>0</v>
          </cell>
          <cell r="ID50">
            <v>0</v>
          </cell>
          <cell r="IE50">
            <v>0</v>
          </cell>
          <cell r="IF50">
            <v>0</v>
          </cell>
          <cell r="IG50">
            <v>0</v>
          </cell>
          <cell r="IH50">
            <v>0</v>
          </cell>
          <cell r="II50">
            <v>0</v>
          </cell>
          <cell r="IJ50">
            <v>0</v>
          </cell>
          <cell r="IK50">
            <v>0</v>
          </cell>
          <cell r="IL50">
            <v>0</v>
          </cell>
          <cell r="IM50">
            <v>0</v>
          </cell>
          <cell r="IN50">
            <v>0</v>
          </cell>
          <cell r="IO50">
            <v>0</v>
          </cell>
          <cell r="IP50">
            <v>0</v>
          </cell>
          <cell r="IQ50">
            <v>0</v>
          </cell>
        </row>
        <row r="51">
          <cell r="B51">
            <v>0</v>
          </cell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0</v>
          </cell>
          <cell r="AJ51">
            <v>0</v>
          </cell>
          <cell r="AK51">
            <v>0</v>
          </cell>
          <cell r="AL51">
            <v>0</v>
          </cell>
          <cell r="AM51">
            <v>0</v>
          </cell>
          <cell r="AN51">
            <v>0</v>
          </cell>
          <cell r="AO51">
            <v>0</v>
          </cell>
          <cell r="AP51">
            <v>0</v>
          </cell>
          <cell r="AQ51">
            <v>0</v>
          </cell>
          <cell r="AR51">
            <v>0</v>
          </cell>
          <cell r="AS51">
            <v>0</v>
          </cell>
          <cell r="AT51">
            <v>0</v>
          </cell>
          <cell r="AU51">
            <v>0</v>
          </cell>
          <cell r="AV51">
            <v>0</v>
          </cell>
          <cell r="AW51">
            <v>0</v>
          </cell>
          <cell r="AX51">
            <v>0</v>
          </cell>
          <cell r="AY51">
            <v>0</v>
          </cell>
          <cell r="AZ51">
            <v>0</v>
          </cell>
          <cell r="BA51">
            <v>0</v>
          </cell>
          <cell r="BB51">
            <v>0</v>
          </cell>
          <cell r="BC51">
            <v>0</v>
          </cell>
          <cell r="BD51">
            <v>0</v>
          </cell>
          <cell r="BE51">
            <v>0</v>
          </cell>
          <cell r="BF51">
            <v>0</v>
          </cell>
          <cell r="BG51">
            <v>0</v>
          </cell>
          <cell r="BH51">
            <v>0</v>
          </cell>
          <cell r="BI51">
            <v>0</v>
          </cell>
          <cell r="BJ51">
            <v>0</v>
          </cell>
          <cell r="BK51">
            <v>0</v>
          </cell>
          <cell r="BL51">
            <v>0</v>
          </cell>
          <cell r="BM51">
            <v>0</v>
          </cell>
          <cell r="BN51">
            <v>0</v>
          </cell>
          <cell r="BO51">
            <v>0</v>
          </cell>
          <cell r="BP51">
            <v>0</v>
          </cell>
          <cell r="BQ51">
            <v>0</v>
          </cell>
          <cell r="BR51">
            <v>0</v>
          </cell>
          <cell r="BS51">
            <v>0</v>
          </cell>
          <cell r="BT51">
            <v>0</v>
          </cell>
          <cell r="BU51">
            <v>0</v>
          </cell>
          <cell r="BV51">
            <v>0</v>
          </cell>
          <cell r="BW51">
            <v>0</v>
          </cell>
          <cell r="BX51">
            <v>0</v>
          </cell>
          <cell r="BY51">
            <v>0</v>
          </cell>
          <cell r="BZ51">
            <v>0</v>
          </cell>
          <cell r="CA51">
            <v>0</v>
          </cell>
          <cell r="CB51">
            <v>0</v>
          </cell>
          <cell r="CC51">
            <v>0</v>
          </cell>
          <cell r="CD51">
            <v>0</v>
          </cell>
          <cell r="CE51">
            <v>0</v>
          </cell>
          <cell r="CF51">
            <v>0</v>
          </cell>
          <cell r="CG51">
            <v>0</v>
          </cell>
          <cell r="CH51">
            <v>0</v>
          </cell>
          <cell r="CI51">
            <v>0</v>
          </cell>
          <cell r="CJ51">
            <v>0</v>
          </cell>
          <cell r="CK51">
            <v>0</v>
          </cell>
          <cell r="CL51">
            <v>0</v>
          </cell>
          <cell r="CM51">
            <v>0</v>
          </cell>
          <cell r="CN51">
            <v>0</v>
          </cell>
          <cell r="CO51">
            <v>0</v>
          </cell>
          <cell r="CP51">
            <v>0</v>
          </cell>
          <cell r="CQ51">
            <v>0</v>
          </cell>
          <cell r="CR51">
            <v>0</v>
          </cell>
          <cell r="CS51">
            <v>0</v>
          </cell>
          <cell r="CT51">
            <v>0</v>
          </cell>
          <cell r="CU51">
            <v>0</v>
          </cell>
          <cell r="CV51">
            <v>0</v>
          </cell>
          <cell r="CW51">
            <v>0</v>
          </cell>
          <cell r="CX51">
            <v>0</v>
          </cell>
          <cell r="CY51">
            <v>0</v>
          </cell>
          <cell r="CZ51">
            <v>0</v>
          </cell>
          <cell r="DA51">
            <v>0</v>
          </cell>
          <cell r="DB51">
            <v>0</v>
          </cell>
          <cell r="DC51">
            <v>0</v>
          </cell>
          <cell r="DD51">
            <v>0</v>
          </cell>
          <cell r="DE51">
            <v>0</v>
          </cell>
          <cell r="DF51">
            <v>0</v>
          </cell>
          <cell r="DG51">
            <v>0</v>
          </cell>
          <cell r="DH51">
            <v>0</v>
          </cell>
          <cell r="DI51">
            <v>0</v>
          </cell>
          <cell r="DJ51">
            <v>0</v>
          </cell>
          <cell r="DK51">
            <v>0</v>
          </cell>
          <cell r="DL51">
            <v>0</v>
          </cell>
          <cell r="DM51">
            <v>0</v>
          </cell>
          <cell r="DN51">
            <v>0</v>
          </cell>
          <cell r="DO51">
            <v>0</v>
          </cell>
          <cell r="DP51">
            <v>0</v>
          </cell>
          <cell r="DQ51">
            <v>0</v>
          </cell>
          <cell r="DR51">
            <v>0</v>
          </cell>
          <cell r="DS51">
            <v>0</v>
          </cell>
          <cell r="DT51">
            <v>0</v>
          </cell>
          <cell r="DU51">
            <v>0</v>
          </cell>
          <cell r="DV51">
            <v>0</v>
          </cell>
          <cell r="DW51">
            <v>0</v>
          </cell>
          <cell r="DX51">
            <v>0</v>
          </cell>
          <cell r="DY51">
            <v>0</v>
          </cell>
          <cell r="DZ51">
            <v>0</v>
          </cell>
          <cell r="EA51">
            <v>0</v>
          </cell>
          <cell r="EB51">
            <v>0</v>
          </cell>
          <cell r="EC51">
            <v>0</v>
          </cell>
          <cell r="ED51">
            <v>0</v>
          </cell>
          <cell r="EE51">
            <v>0</v>
          </cell>
          <cell r="EF51">
            <v>0</v>
          </cell>
          <cell r="EG51">
            <v>0</v>
          </cell>
          <cell r="EH51">
            <v>0</v>
          </cell>
          <cell r="EI51">
            <v>0</v>
          </cell>
          <cell r="EJ51">
            <v>0</v>
          </cell>
          <cell r="EK51">
            <v>0</v>
          </cell>
          <cell r="EL51">
            <v>0</v>
          </cell>
          <cell r="EM51">
            <v>0</v>
          </cell>
          <cell r="EN51">
            <v>0</v>
          </cell>
          <cell r="EO51">
            <v>0</v>
          </cell>
          <cell r="EP51">
            <v>0</v>
          </cell>
          <cell r="EQ51">
            <v>0</v>
          </cell>
          <cell r="ER51">
            <v>0</v>
          </cell>
          <cell r="ES51">
            <v>0</v>
          </cell>
          <cell r="ET51">
            <v>0</v>
          </cell>
          <cell r="EU51">
            <v>0</v>
          </cell>
          <cell r="EV51">
            <v>0</v>
          </cell>
          <cell r="EW51">
            <v>0</v>
          </cell>
          <cell r="EX51">
            <v>0</v>
          </cell>
          <cell r="EY51">
            <v>0</v>
          </cell>
          <cell r="EZ51">
            <v>0</v>
          </cell>
          <cell r="FA51">
            <v>0</v>
          </cell>
          <cell r="FB51">
            <v>0</v>
          </cell>
          <cell r="FC51">
            <v>0</v>
          </cell>
          <cell r="FD51">
            <v>0</v>
          </cell>
          <cell r="FE51">
            <v>0</v>
          </cell>
          <cell r="FF51">
            <v>0</v>
          </cell>
          <cell r="FG51">
            <v>0</v>
          </cell>
          <cell r="FH51">
            <v>0</v>
          </cell>
          <cell r="FI51">
            <v>0</v>
          </cell>
          <cell r="FJ51">
            <v>0</v>
          </cell>
          <cell r="FK51">
            <v>0</v>
          </cell>
          <cell r="FL51">
            <v>0</v>
          </cell>
          <cell r="FM51">
            <v>0</v>
          </cell>
          <cell r="FN51">
            <v>0</v>
          </cell>
          <cell r="FO51">
            <v>0</v>
          </cell>
          <cell r="FP51">
            <v>0</v>
          </cell>
          <cell r="FQ51">
            <v>0</v>
          </cell>
          <cell r="FR51">
            <v>0</v>
          </cell>
          <cell r="FS51">
            <v>0</v>
          </cell>
          <cell r="FT51">
            <v>0</v>
          </cell>
          <cell r="FU51">
            <v>0</v>
          </cell>
          <cell r="FV51">
            <v>0</v>
          </cell>
          <cell r="FW51">
            <v>0</v>
          </cell>
          <cell r="FX51">
            <v>0</v>
          </cell>
          <cell r="FY51">
            <v>0</v>
          </cell>
          <cell r="FZ51">
            <v>0</v>
          </cell>
          <cell r="GA51">
            <v>0</v>
          </cell>
          <cell r="GB51">
            <v>0</v>
          </cell>
          <cell r="GC51">
            <v>0</v>
          </cell>
          <cell r="GD51">
            <v>0</v>
          </cell>
          <cell r="GE51">
            <v>0</v>
          </cell>
          <cell r="GF51">
            <v>0</v>
          </cell>
          <cell r="GG51">
            <v>0</v>
          </cell>
          <cell r="GH51">
            <v>0</v>
          </cell>
          <cell r="GI51">
            <v>0</v>
          </cell>
          <cell r="GJ51">
            <v>0</v>
          </cell>
          <cell r="GK51">
            <v>0</v>
          </cell>
          <cell r="GL51">
            <v>0</v>
          </cell>
          <cell r="GM51">
            <v>0</v>
          </cell>
          <cell r="GN51">
            <v>0</v>
          </cell>
          <cell r="GO51">
            <v>0</v>
          </cell>
          <cell r="GP51">
            <v>0</v>
          </cell>
          <cell r="GQ51">
            <v>0</v>
          </cell>
          <cell r="GR51">
            <v>0</v>
          </cell>
          <cell r="GS51">
            <v>0</v>
          </cell>
          <cell r="GT51">
            <v>0</v>
          </cell>
          <cell r="GU51">
            <v>0</v>
          </cell>
          <cell r="GV51">
            <v>0</v>
          </cell>
          <cell r="GW51">
            <v>0</v>
          </cell>
          <cell r="GX51">
            <v>0</v>
          </cell>
          <cell r="GY51">
            <v>0</v>
          </cell>
          <cell r="GZ51">
            <v>0</v>
          </cell>
          <cell r="HA51">
            <v>0</v>
          </cell>
          <cell r="HB51">
            <v>0</v>
          </cell>
          <cell r="HC51">
            <v>0</v>
          </cell>
          <cell r="HD51">
            <v>0</v>
          </cell>
          <cell r="HE51">
            <v>0</v>
          </cell>
          <cell r="HF51">
            <v>0</v>
          </cell>
          <cell r="HG51">
            <v>0</v>
          </cell>
          <cell r="HH51">
            <v>0</v>
          </cell>
          <cell r="HI51">
            <v>0</v>
          </cell>
          <cell r="HJ51">
            <v>0</v>
          </cell>
          <cell r="HK51">
            <v>0</v>
          </cell>
          <cell r="HL51">
            <v>0</v>
          </cell>
          <cell r="HM51">
            <v>0</v>
          </cell>
          <cell r="HN51">
            <v>0</v>
          </cell>
          <cell r="HO51">
            <v>0</v>
          </cell>
          <cell r="HP51">
            <v>0</v>
          </cell>
          <cell r="HQ51">
            <v>0</v>
          </cell>
          <cell r="HR51">
            <v>0</v>
          </cell>
          <cell r="HS51">
            <v>0</v>
          </cell>
          <cell r="HT51">
            <v>0</v>
          </cell>
          <cell r="HU51">
            <v>0</v>
          </cell>
          <cell r="HV51">
            <v>0</v>
          </cell>
          <cell r="HW51">
            <v>0</v>
          </cell>
          <cell r="HX51">
            <v>0</v>
          </cell>
          <cell r="HY51">
            <v>0</v>
          </cell>
          <cell r="HZ51">
            <v>0</v>
          </cell>
          <cell r="IA51">
            <v>0</v>
          </cell>
          <cell r="IB51">
            <v>0</v>
          </cell>
          <cell r="IC51">
            <v>0</v>
          </cell>
          <cell r="ID51">
            <v>0</v>
          </cell>
          <cell r="IE51">
            <v>0</v>
          </cell>
          <cell r="IF51">
            <v>0</v>
          </cell>
          <cell r="IG51">
            <v>0</v>
          </cell>
          <cell r="IH51">
            <v>0</v>
          </cell>
          <cell r="II51">
            <v>0</v>
          </cell>
          <cell r="IJ51">
            <v>0</v>
          </cell>
          <cell r="IK51">
            <v>0</v>
          </cell>
          <cell r="IL51">
            <v>0</v>
          </cell>
          <cell r="IM51">
            <v>0</v>
          </cell>
          <cell r="IN51">
            <v>0</v>
          </cell>
          <cell r="IO51">
            <v>0</v>
          </cell>
          <cell r="IP51">
            <v>0</v>
          </cell>
          <cell r="IQ51">
            <v>0</v>
          </cell>
        </row>
        <row r="52">
          <cell r="B52">
            <v>0</v>
          </cell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  <cell r="AJ52">
            <v>0</v>
          </cell>
          <cell r="AK52">
            <v>0</v>
          </cell>
          <cell r="AL52">
            <v>0</v>
          </cell>
          <cell r="AM52">
            <v>0</v>
          </cell>
          <cell r="AN52">
            <v>0</v>
          </cell>
          <cell r="AO52">
            <v>0</v>
          </cell>
          <cell r="AP52">
            <v>0</v>
          </cell>
          <cell r="AQ52">
            <v>0</v>
          </cell>
          <cell r="AR52">
            <v>0</v>
          </cell>
          <cell r="AS52">
            <v>0</v>
          </cell>
          <cell r="AT52">
            <v>0</v>
          </cell>
          <cell r="AU52">
            <v>0</v>
          </cell>
          <cell r="AV52">
            <v>0</v>
          </cell>
          <cell r="AW52">
            <v>0</v>
          </cell>
          <cell r="AX52">
            <v>0</v>
          </cell>
          <cell r="AY52">
            <v>0</v>
          </cell>
          <cell r="AZ52">
            <v>0</v>
          </cell>
          <cell r="BA52">
            <v>0</v>
          </cell>
          <cell r="BB52">
            <v>0</v>
          </cell>
          <cell r="BC52">
            <v>0</v>
          </cell>
          <cell r="BD52">
            <v>0</v>
          </cell>
          <cell r="BE52">
            <v>0</v>
          </cell>
          <cell r="BF52">
            <v>0</v>
          </cell>
          <cell r="BG52">
            <v>0</v>
          </cell>
          <cell r="BH52">
            <v>0</v>
          </cell>
          <cell r="BI52">
            <v>0</v>
          </cell>
          <cell r="BJ52">
            <v>0</v>
          </cell>
          <cell r="BK52">
            <v>0</v>
          </cell>
          <cell r="BL52">
            <v>0</v>
          </cell>
          <cell r="BM52">
            <v>0</v>
          </cell>
          <cell r="BN52">
            <v>0</v>
          </cell>
          <cell r="BO52">
            <v>0</v>
          </cell>
          <cell r="BP52">
            <v>0</v>
          </cell>
          <cell r="BQ52">
            <v>0</v>
          </cell>
          <cell r="BR52">
            <v>0</v>
          </cell>
          <cell r="BS52">
            <v>0</v>
          </cell>
          <cell r="BT52">
            <v>0</v>
          </cell>
          <cell r="BU52">
            <v>0</v>
          </cell>
          <cell r="BV52">
            <v>0</v>
          </cell>
          <cell r="BW52">
            <v>0</v>
          </cell>
          <cell r="BX52">
            <v>0</v>
          </cell>
          <cell r="BY52">
            <v>0</v>
          </cell>
          <cell r="BZ52">
            <v>0</v>
          </cell>
          <cell r="CA52">
            <v>0</v>
          </cell>
          <cell r="CB52">
            <v>0</v>
          </cell>
          <cell r="CC52">
            <v>0</v>
          </cell>
          <cell r="CD52">
            <v>0</v>
          </cell>
          <cell r="CE52">
            <v>0</v>
          </cell>
          <cell r="CF52">
            <v>0</v>
          </cell>
          <cell r="CG52">
            <v>0</v>
          </cell>
          <cell r="CH52">
            <v>0</v>
          </cell>
          <cell r="CI52">
            <v>0</v>
          </cell>
          <cell r="CJ52">
            <v>0</v>
          </cell>
          <cell r="CK52">
            <v>0</v>
          </cell>
          <cell r="CL52">
            <v>0</v>
          </cell>
          <cell r="CM52">
            <v>0</v>
          </cell>
          <cell r="CN52">
            <v>0</v>
          </cell>
          <cell r="CO52">
            <v>0</v>
          </cell>
          <cell r="CP52">
            <v>0</v>
          </cell>
          <cell r="CQ52">
            <v>0</v>
          </cell>
          <cell r="CR52">
            <v>0</v>
          </cell>
          <cell r="CS52">
            <v>0</v>
          </cell>
          <cell r="CT52">
            <v>0</v>
          </cell>
          <cell r="CU52">
            <v>0</v>
          </cell>
          <cell r="CV52">
            <v>0</v>
          </cell>
          <cell r="CW52">
            <v>0</v>
          </cell>
          <cell r="CX52">
            <v>0</v>
          </cell>
          <cell r="CY52">
            <v>0</v>
          </cell>
          <cell r="CZ52">
            <v>0</v>
          </cell>
          <cell r="DA52">
            <v>0</v>
          </cell>
          <cell r="DB52">
            <v>0</v>
          </cell>
          <cell r="DC52">
            <v>0</v>
          </cell>
          <cell r="DD52">
            <v>0</v>
          </cell>
          <cell r="DE52">
            <v>0</v>
          </cell>
          <cell r="DF52">
            <v>0</v>
          </cell>
          <cell r="DG52">
            <v>0</v>
          </cell>
          <cell r="DH52">
            <v>0</v>
          </cell>
          <cell r="DI52">
            <v>0</v>
          </cell>
          <cell r="DJ52">
            <v>0</v>
          </cell>
          <cell r="DK52">
            <v>0</v>
          </cell>
          <cell r="DL52">
            <v>0</v>
          </cell>
          <cell r="DM52">
            <v>0</v>
          </cell>
          <cell r="DN52">
            <v>0</v>
          </cell>
          <cell r="DO52">
            <v>0</v>
          </cell>
          <cell r="DP52">
            <v>0</v>
          </cell>
          <cell r="DQ52">
            <v>0</v>
          </cell>
          <cell r="DR52">
            <v>0</v>
          </cell>
          <cell r="DS52">
            <v>0</v>
          </cell>
          <cell r="DT52">
            <v>0</v>
          </cell>
          <cell r="DU52">
            <v>0</v>
          </cell>
          <cell r="DV52">
            <v>0</v>
          </cell>
          <cell r="DW52">
            <v>0</v>
          </cell>
          <cell r="DX52">
            <v>0</v>
          </cell>
          <cell r="DY52">
            <v>0</v>
          </cell>
          <cell r="DZ52">
            <v>0</v>
          </cell>
          <cell r="EA52">
            <v>0</v>
          </cell>
          <cell r="EB52">
            <v>0</v>
          </cell>
          <cell r="EC52">
            <v>0</v>
          </cell>
          <cell r="ED52">
            <v>0</v>
          </cell>
          <cell r="EE52">
            <v>0</v>
          </cell>
          <cell r="EF52">
            <v>0</v>
          </cell>
          <cell r="EG52">
            <v>0</v>
          </cell>
          <cell r="EH52">
            <v>0</v>
          </cell>
          <cell r="EI52">
            <v>0</v>
          </cell>
          <cell r="EJ52">
            <v>0</v>
          </cell>
          <cell r="EK52">
            <v>0</v>
          </cell>
          <cell r="EL52">
            <v>0</v>
          </cell>
          <cell r="EM52">
            <v>0</v>
          </cell>
          <cell r="EN52">
            <v>0</v>
          </cell>
          <cell r="EO52">
            <v>0</v>
          </cell>
          <cell r="EP52">
            <v>0</v>
          </cell>
          <cell r="EQ52">
            <v>0</v>
          </cell>
          <cell r="ER52">
            <v>0</v>
          </cell>
          <cell r="ES52">
            <v>0</v>
          </cell>
          <cell r="ET52">
            <v>0</v>
          </cell>
          <cell r="EU52">
            <v>0</v>
          </cell>
          <cell r="EV52">
            <v>0</v>
          </cell>
          <cell r="EW52">
            <v>0</v>
          </cell>
          <cell r="EX52">
            <v>0</v>
          </cell>
          <cell r="EY52">
            <v>0</v>
          </cell>
          <cell r="EZ52">
            <v>0</v>
          </cell>
          <cell r="FA52">
            <v>0</v>
          </cell>
          <cell r="FB52">
            <v>0</v>
          </cell>
          <cell r="FC52">
            <v>0</v>
          </cell>
          <cell r="FD52">
            <v>0</v>
          </cell>
          <cell r="FE52">
            <v>0</v>
          </cell>
          <cell r="FF52">
            <v>0</v>
          </cell>
          <cell r="FG52">
            <v>0</v>
          </cell>
          <cell r="FH52">
            <v>0</v>
          </cell>
          <cell r="FI52">
            <v>0</v>
          </cell>
          <cell r="FJ52">
            <v>0</v>
          </cell>
          <cell r="FK52">
            <v>0</v>
          </cell>
          <cell r="FL52">
            <v>0</v>
          </cell>
          <cell r="FM52">
            <v>0</v>
          </cell>
          <cell r="FN52">
            <v>0</v>
          </cell>
          <cell r="FO52">
            <v>0</v>
          </cell>
          <cell r="FP52">
            <v>0</v>
          </cell>
          <cell r="FQ52">
            <v>0</v>
          </cell>
          <cell r="FR52">
            <v>0</v>
          </cell>
          <cell r="FS52">
            <v>0</v>
          </cell>
          <cell r="FT52">
            <v>0</v>
          </cell>
          <cell r="FU52">
            <v>0</v>
          </cell>
          <cell r="FV52">
            <v>0</v>
          </cell>
          <cell r="FW52">
            <v>0</v>
          </cell>
          <cell r="FX52">
            <v>0</v>
          </cell>
          <cell r="FY52">
            <v>0</v>
          </cell>
          <cell r="FZ52">
            <v>0</v>
          </cell>
          <cell r="GA52">
            <v>0</v>
          </cell>
          <cell r="GB52">
            <v>0</v>
          </cell>
          <cell r="GC52">
            <v>0</v>
          </cell>
          <cell r="GD52">
            <v>0</v>
          </cell>
          <cell r="GE52">
            <v>0</v>
          </cell>
          <cell r="GF52">
            <v>0</v>
          </cell>
          <cell r="GG52">
            <v>0</v>
          </cell>
          <cell r="GH52">
            <v>0</v>
          </cell>
          <cell r="GI52">
            <v>0</v>
          </cell>
          <cell r="GJ52">
            <v>0</v>
          </cell>
          <cell r="GK52">
            <v>0</v>
          </cell>
          <cell r="GL52">
            <v>0</v>
          </cell>
          <cell r="GM52">
            <v>0</v>
          </cell>
          <cell r="GN52">
            <v>0</v>
          </cell>
          <cell r="GO52">
            <v>0</v>
          </cell>
          <cell r="GP52">
            <v>0</v>
          </cell>
          <cell r="GQ52">
            <v>0</v>
          </cell>
          <cell r="GR52">
            <v>0</v>
          </cell>
          <cell r="GS52">
            <v>0</v>
          </cell>
          <cell r="GT52">
            <v>0</v>
          </cell>
          <cell r="GU52">
            <v>0</v>
          </cell>
          <cell r="GV52">
            <v>0</v>
          </cell>
          <cell r="GW52">
            <v>0</v>
          </cell>
          <cell r="GX52">
            <v>0</v>
          </cell>
          <cell r="GY52">
            <v>0</v>
          </cell>
          <cell r="GZ52">
            <v>0</v>
          </cell>
          <cell r="HA52">
            <v>0</v>
          </cell>
          <cell r="HB52">
            <v>0</v>
          </cell>
          <cell r="HC52">
            <v>0</v>
          </cell>
          <cell r="HD52">
            <v>0</v>
          </cell>
          <cell r="HE52">
            <v>0</v>
          </cell>
          <cell r="HF52">
            <v>0</v>
          </cell>
          <cell r="HG52">
            <v>0</v>
          </cell>
          <cell r="HH52">
            <v>0</v>
          </cell>
          <cell r="HI52">
            <v>0</v>
          </cell>
          <cell r="HJ52">
            <v>0</v>
          </cell>
          <cell r="HK52">
            <v>0</v>
          </cell>
          <cell r="HL52">
            <v>0</v>
          </cell>
          <cell r="HM52">
            <v>0</v>
          </cell>
          <cell r="HN52">
            <v>0</v>
          </cell>
          <cell r="HO52">
            <v>0</v>
          </cell>
          <cell r="HP52">
            <v>0</v>
          </cell>
          <cell r="HQ52">
            <v>0</v>
          </cell>
          <cell r="HR52">
            <v>0</v>
          </cell>
          <cell r="HS52">
            <v>0</v>
          </cell>
          <cell r="HT52">
            <v>0</v>
          </cell>
          <cell r="HU52">
            <v>0</v>
          </cell>
          <cell r="HV52">
            <v>0</v>
          </cell>
          <cell r="HW52">
            <v>0</v>
          </cell>
          <cell r="HX52">
            <v>0</v>
          </cell>
          <cell r="HY52">
            <v>0</v>
          </cell>
          <cell r="HZ52">
            <v>0</v>
          </cell>
          <cell r="IA52">
            <v>0</v>
          </cell>
          <cell r="IB52">
            <v>0</v>
          </cell>
          <cell r="IC52">
            <v>0</v>
          </cell>
          <cell r="ID52">
            <v>0</v>
          </cell>
          <cell r="IE52">
            <v>0</v>
          </cell>
          <cell r="IF52">
            <v>0</v>
          </cell>
          <cell r="IG52">
            <v>0</v>
          </cell>
          <cell r="IH52">
            <v>0</v>
          </cell>
          <cell r="II52">
            <v>0</v>
          </cell>
          <cell r="IJ52">
            <v>0</v>
          </cell>
          <cell r="IK52">
            <v>0</v>
          </cell>
          <cell r="IL52">
            <v>0</v>
          </cell>
          <cell r="IM52">
            <v>0</v>
          </cell>
          <cell r="IN52">
            <v>0</v>
          </cell>
          <cell r="IO52">
            <v>0</v>
          </cell>
          <cell r="IP52">
            <v>0</v>
          </cell>
          <cell r="IQ52">
            <v>0</v>
          </cell>
        </row>
        <row r="53">
          <cell r="B53">
            <v>0</v>
          </cell>
          <cell r="C53">
            <v>0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0</v>
          </cell>
          <cell r="AJ53">
            <v>0</v>
          </cell>
          <cell r="AK53">
            <v>0</v>
          </cell>
          <cell r="AL53">
            <v>0</v>
          </cell>
          <cell r="AM53">
            <v>0</v>
          </cell>
          <cell r="AN53">
            <v>0</v>
          </cell>
          <cell r="AO53">
            <v>0</v>
          </cell>
          <cell r="AP53">
            <v>0</v>
          </cell>
          <cell r="AQ53">
            <v>0</v>
          </cell>
          <cell r="AR53">
            <v>0</v>
          </cell>
          <cell r="AS53">
            <v>0</v>
          </cell>
          <cell r="AT53">
            <v>0</v>
          </cell>
          <cell r="AU53">
            <v>0</v>
          </cell>
          <cell r="AV53">
            <v>0</v>
          </cell>
          <cell r="AW53">
            <v>0</v>
          </cell>
          <cell r="AX53">
            <v>0</v>
          </cell>
          <cell r="AY53">
            <v>0</v>
          </cell>
          <cell r="AZ53">
            <v>0</v>
          </cell>
          <cell r="BA53">
            <v>0</v>
          </cell>
          <cell r="BB53">
            <v>0</v>
          </cell>
          <cell r="BC53">
            <v>0</v>
          </cell>
          <cell r="BD53">
            <v>0</v>
          </cell>
          <cell r="BE53">
            <v>0</v>
          </cell>
          <cell r="BF53">
            <v>0</v>
          </cell>
          <cell r="BG53">
            <v>0</v>
          </cell>
          <cell r="BH53">
            <v>0</v>
          </cell>
          <cell r="BI53">
            <v>0</v>
          </cell>
          <cell r="BJ53">
            <v>0</v>
          </cell>
          <cell r="BK53">
            <v>0</v>
          </cell>
          <cell r="BL53">
            <v>0</v>
          </cell>
          <cell r="BM53">
            <v>0</v>
          </cell>
          <cell r="BN53">
            <v>0</v>
          </cell>
          <cell r="BO53">
            <v>0</v>
          </cell>
          <cell r="BP53">
            <v>0</v>
          </cell>
          <cell r="BQ53">
            <v>0</v>
          </cell>
          <cell r="BR53">
            <v>0</v>
          </cell>
          <cell r="BS53">
            <v>0</v>
          </cell>
          <cell r="BT53">
            <v>0</v>
          </cell>
          <cell r="BU53">
            <v>0</v>
          </cell>
          <cell r="BV53">
            <v>0</v>
          </cell>
          <cell r="BW53">
            <v>0</v>
          </cell>
          <cell r="BX53">
            <v>0</v>
          </cell>
          <cell r="BY53">
            <v>0</v>
          </cell>
          <cell r="BZ53">
            <v>0</v>
          </cell>
          <cell r="CA53">
            <v>0</v>
          </cell>
          <cell r="CB53">
            <v>0</v>
          </cell>
          <cell r="CC53">
            <v>0</v>
          </cell>
          <cell r="CD53">
            <v>0</v>
          </cell>
          <cell r="CE53">
            <v>0</v>
          </cell>
          <cell r="CF53">
            <v>0</v>
          </cell>
          <cell r="CG53">
            <v>0</v>
          </cell>
          <cell r="CH53">
            <v>0</v>
          </cell>
          <cell r="CI53">
            <v>0</v>
          </cell>
          <cell r="CJ53">
            <v>0</v>
          </cell>
          <cell r="CK53">
            <v>0</v>
          </cell>
          <cell r="CL53">
            <v>0</v>
          </cell>
          <cell r="CM53">
            <v>0</v>
          </cell>
          <cell r="CN53">
            <v>0</v>
          </cell>
          <cell r="CO53">
            <v>0</v>
          </cell>
          <cell r="CP53">
            <v>0</v>
          </cell>
          <cell r="CQ53">
            <v>0</v>
          </cell>
          <cell r="CR53">
            <v>0</v>
          </cell>
          <cell r="CS53">
            <v>0</v>
          </cell>
          <cell r="CT53">
            <v>0</v>
          </cell>
          <cell r="CU53">
            <v>0</v>
          </cell>
          <cell r="CV53">
            <v>0</v>
          </cell>
          <cell r="CW53">
            <v>0</v>
          </cell>
          <cell r="CX53">
            <v>0</v>
          </cell>
          <cell r="CY53">
            <v>0</v>
          </cell>
          <cell r="CZ53">
            <v>0</v>
          </cell>
          <cell r="DA53">
            <v>0</v>
          </cell>
          <cell r="DB53">
            <v>0</v>
          </cell>
          <cell r="DC53">
            <v>0</v>
          </cell>
          <cell r="DD53">
            <v>0</v>
          </cell>
          <cell r="DE53">
            <v>0</v>
          </cell>
          <cell r="DF53">
            <v>0</v>
          </cell>
          <cell r="DG53">
            <v>0</v>
          </cell>
          <cell r="DH53">
            <v>0</v>
          </cell>
          <cell r="DI53">
            <v>0</v>
          </cell>
          <cell r="DJ53">
            <v>0</v>
          </cell>
          <cell r="DK53">
            <v>0</v>
          </cell>
          <cell r="DL53">
            <v>0</v>
          </cell>
          <cell r="DM53">
            <v>0</v>
          </cell>
          <cell r="DN53">
            <v>0</v>
          </cell>
          <cell r="DO53">
            <v>0</v>
          </cell>
          <cell r="DP53">
            <v>0</v>
          </cell>
          <cell r="DQ53">
            <v>0</v>
          </cell>
          <cell r="DR53">
            <v>0</v>
          </cell>
          <cell r="DS53">
            <v>0</v>
          </cell>
          <cell r="DT53">
            <v>0</v>
          </cell>
          <cell r="DU53">
            <v>0</v>
          </cell>
          <cell r="DV53">
            <v>0</v>
          </cell>
          <cell r="DW53">
            <v>0</v>
          </cell>
          <cell r="DX53">
            <v>0</v>
          </cell>
          <cell r="DY53">
            <v>0</v>
          </cell>
          <cell r="DZ53">
            <v>0</v>
          </cell>
          <cell r="EA53">
            <v>0</v>
          </cell>
          <cell r="EB53">
            <v>0</v>
          </cell>
          <cell r="EC53">
            <v>0</v>
          </cell>
          <cell r="ED53">
            <v>0</v>
          </cell>
          <cell r="EE53">
            <v>0</v>
          </cell>
          <cell r="EF53">
            <v>0</v>
          </cell>
          <cell r="EG53">
            <v>0</v>
          </cell>
          <cell r="EH53">
            <v>0</v>
          </cell>
          <cell r="EI53">
            <v>0</v>
          </cell>
          <cell r="EJ53">
            <v>0</v>
          </cell>
          <cell r="EK53">
            <v>0</v>
          </cell>
          <cell r="EL53">
            <v>0</v>
          </cell>
          <cell r="EM53">
            <v>0</v>
          </cell>
          <cell r="EN53">
            <v>0</v>
          </cell>
          <cell r="EO53">
            <v>0</v>
          </cell>
          <cell r="EP53">
            <v>0</v>
          </cell>
          <cell r="EQ53">
            <v>0</v>
          </cell>
          <cell r="ER53">
            <v>0</v>
          </cell>
          <cell r="ES53">
            <v>0</v>
          </cell>
          <cell r="ET53">
            <v>0</v>
          </cell>
          <cell r="EU53">
            <v>0</v>
          </cell>
          <cell r="EV53">
            <v>0</v>
          </cell>
          <cell r="EW53">
            <v>0</v>
          </cell>
          <cell r="EX53">
            <v>0</v>
          </cell>
          <cell r="EY53">
            <v>0</v>
          </cell>
          <cell r="EZ53">
            <v>0</v>
          </cell>
          <cell r="FA53">
            <v>0</v>
          </cell>
          <cell r="FB53">
            <v>0</v>
          </cell>
          <cell r="FC53">
            <v>0</v>
          </cell>
          <cell r="FD53">
            <v>0</v>
          </cell>
          <cell r="FE53">
            <v>0</v>
          </cell>
          <cell r="FF53">
            <v>0</v>
          </cell>
          <cell r="FG53">
            <v>0</v>
          </cell>
          <cell r="FH53">
            <v>0</v>
          </cell>
          <cell r="FI53">
            <v>0</v>
          </cell>
          <cell r="FJ53">
            <v>0</v>
          </cell>
          <cell r="FK53">
            <v>0</v>
          </cell>
          <cell r="FL53">
            <v>0</v>
          </cell>
          <cell r="FM53">
            <v>0</v>
          </cell>
          <cell r="FN53">
            <v>0</v>
          </cell>
          <cell r="FO53">
            <v>0</v>
          </cell>
          <cell r="FP53">
            <v>0</v>
          </cell>
          <cell r="FQ53">
            <v>0</v>
          </cell>
          <cell r="FR53">
            <v>0</v>
          </cell>
          <cell r="FS53">
            <v>0</v>
          </cell>
          <cell r="FT53">
            <v>0</v>
          </cell>
          <cell r="FU53">
            <v>0</v>
          </cell>
          <cell r="FV53">
            <v>0</v>
          </cell>
          <cell r="FW53">
            <v>0</v>
          </cell>
          <cell r="FX53">
            <v>0</v>
          </cell>
          <cell r="FY53">
            <v>0</v>
          </cell>
          <cell r="FZ53">
            <v>0</v>
          </cell>
          <cell r="GA53">
            <v>0</v>
          </cell>
          <cell r="GB53">
            <v>0</v>
          </cell>
          <cell r="GC53">
            <v>0</v>
          </cell>
          <cell r="GD53">
            <v>0</v>
          </cell>
          <cell r="GE53">
            <v>0</v>
          </cell>
          <cell r="GF53">
            <v>0</v>
          </cell>
          <cell r="GG53">
            <v>0</v>
          </cell>
          <cell r="GH53">
            <v>0</v>
          </cell>
          <cell r="GI53">
            <v>0</v>
          </cell>
          <cell r="GJ53">
            <v>0</v>
          </cell>
          <cell r="GK53">
            <v>0</v>
          </cell>
          <cell r="GL53">
            <v>0</v>
          </cell>
          <cell r="GM53">
            <v>0</v>
          </cell>
          <cell r="GN53">
            <v>0</v>
          </cell>
          <cell r="GO53">
            <v>0</v>
          </cell>
          <cell r="GP53">
            <v>0</v>
          </cell>
          <cell r="GQ53">
            <v>0</v>
          </cell>
          <cell r="GR53">
            <v>0</v>
          </cell>
          <cell r="GS53">
            <v>0</v>
          </cell>
          <cell r="GT53">
            <v>0</v>
          </cell>
          <cell r="GU53">
            <v>0</v>
          </cell>
          <cell r="GV53">
            <v>0</v>
          </cell>
          <cell r="GW53">
            <v>0</v>
          </cell>
          <cell r="GX53">
            <v>0</v>
          </cell>
          <cell r="GY53">
            <v>0</v>
          </cell>
          <cell r="GZ53">
            <v>0</v>
          </cell>
          <cell r="HA53">
            <v>0</v>
          </cell>
          <cell r="HB53">
            <v>0</v>
          </cell>
          <cell r="HC53">
            <v>0</v>
          </cell>
          <cell r="HD53">
            <v>0</v>
          </cell>
          <cell r="HE53">
            <v>0</v>
          </cell>
          <cell r="HF53">
            <v>0</v>
          </cell>
          <cell r="HG53">
            <v>0</v>
          </cell>
          <cell r="HH53">
            <v>0</v>
          </cell>
          <cell r="HI53">
            <v>0</v>
          </cell>
          <cell r="HJ53">
            <v>0</v>
          </cell>
          <cell r="HK53">
            <v>0</v>
          </cell>
          <cell r="HL53">
            <v>0</v>
          </cell>
          <cell r="HM53">
            <v>0</v>
          </cell>
          <cell r="HN53">
            <v>0</v>
          </cell>
          <cell r="HO53">
            <v>0</v>
          </cell>
          <cell r="HP53">
            <v>0</v>
          </cell>
          <cell r="HQ53">
            <v>0</v>
          </cell>
          <cell r="HR53">
            <v>0</v>
          </cell>
          <cell r="HS53">
            <v>0</v>
          </cell>
          <cell r="HT53">
            <v>0</v>
          </cell>
          <cell r="HU53">
            <v>0</v>
          </cell>
          <cell r="HV53">
            <v>0</v>
          </cell>
          <cell r="HW53">
            <v>0</v>
          </cell>
          <cell r="HX53">
            <v>0</v>
          </cell>
          <cell r="HY53">
            <v>0</v>
          </cell>
          <cell r="HZ53">
            <v>0</v>
          </cell>
          <cell r="IA53">
            <v>0</v>
          </cell>
          <cell r="IB53">
            <v>0</v>
          </cell>
          <cell r="IC53">
            <v>0</v>
          </cell>
          <cell r="ID53">
            <v>0</v>
          </cell>
          <cell r="IE53">
            <v>0</v>
          </cell>
          <cell r="IF53">
            <v>0</v>
          </cell>
          <cell r="IG53">
            <v>0</v>
          </cell>
          <cell r="IH53">
            <v>0</v>
          </cell>
          <cell r="II53">
            <v>0</v>
          </cell>
          <cell r="IJ53">
            <v>0</v>
          </cell>
          <cell r="IK53">
            <v>0</v>
          </cell>
          <cell r="IL53">
            <v>0</v>
          </cell>
          <cell r="IM53">
            <v>0</v>
          </cell>
          <cell r="IN53">
            <v>0</v>
          </cell>
          <cell r="IO53">
            <v>0</v>
          </cell>
          <cell r="IP53">
            <v>0</v>
          </cell>
          <cell r="IQ53">
            <v>0</v>
          </cell>
        </row>
        <row r="54">
          <cell r="B54">
            <v>0</v>
          </cell>
          <cell r="C54">
            <v>0</v>
          </cell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0</v>
          </cell>
          <cell r="AJ54">
            <v>0</v>
          </cell>
          <cell r="AK54">
            <v>0</v>
          </cell>
          <cell r="AL54">
            <v>0</v>
          </cell>
          <cell r="AM54">
            <v>0</v>
          </cell>
          <cell r="AN54">
            <v>0</v>
          </cell>
          <cell r="AO54">
            <v>0</v>
          </cell>
          <cell r="AP54">
            <v>0</v>
          </cell>
          <cell r="AQ54">
            <v>0</v>
          </cell>
          <cell r="AR54">
            <v>0</v>
          </cell>
          <cell r="AS54">
            <v>0</v>
          </cell>
          <cell r="AT54">
            <v>0</v>
          </cell>
          <cell r="AU54">
            <v>0</v>
          </cell>
          <cell r="AV54">
            <v>0</v>
          </cell>
          <cell r="AW54">
            <v>0</v>
          </cell>
          <cell r="AX54">
            <v>0</v>
          </cell>
          <cell r="AY54">
            <v>0</v>
          </cell>
          <cell r="AZ54">
            <v>0</v>
          </cell>
          <cell r="BA54">
            <v>0</v>
          </cell>
          <cell r="BB54">
            <v>0</v>
          </cell>
          <cell r="BC54">
            <v>0</v>
          </cell>
          <cell r="BD54">
            <v>0</v>
          </cell>
          <cell r="BE54">
            <v>0</v>
          </cell>
          <cell r="BF54">
            <v>0</v>
          </cell>
          <cell r="BG54">
            <v>0</v>
          </cell>
          <cell r="BH54">
            <v>0</v>
          </cell>
          <cell r="BI54">
            <v>0</v>
          </cell>
          <cell r="BJ54">
            <v>0</v>
          </cell>
          <cell r="BK54">
            <v>0</v>
          </cell>
          <cell r="BL54">
            <v>0</v>
          </cell>
          <cell r="BM54">
            <v>0</v>
          </cell>
          <cell r="BN54">
            <v>0</v>
          </cell>
          <cell r="BO54">
            <v>0</v>
          </cell>
          <cell r="BP54">
            <v>0</v>
          </cell>
          <cell r="BQ54">
            <v>0</v>
          </cell>
          <cell r="BR54">
            <v>0</v>
          </cell>
          <cell r="BS54">
            <v>0</v>
          </cell>
          <cell r="BT54">
            <v>0</v>
          </cell>
          <cell r="BU54">
            <v>0</v>
          </cell>
          <cell r="BV54">
            <v>0</v>
          </cell>
          <cell r="BW54">
            <v>0</v>
          </cell>
          <cell r="BX54">
            <v>0</v>
          </cell>
          <cell r="BY54">
            <v>0</v>
          </cell>
          <cell r="BZ54">
            <v>0</v>
          </cell>
          <cell r="CA54">
            <v>0</v>
          </cell>
          <cell r="CB54">
            <v>0</v>
          </cell>
          <cell r="CC54">
            <v>0</v>
          </cell>
          <cell r="CD54">
            <v>0</v>
          </cell>
          <cell r="CE54">
            <v>0</v>
          </cell>
          <cell r="CF54">
            <v>0</v>
          </cell>
          <cell r="CG54">
            <v>0</v>
          </cell>
          <cell r="CH54">
            <v>0</v>
          </cell>
          <cell r="CI54">
            <v>0</v>
          </cell>
          <cell r="CJ54">
            <v>0</v>
          </cell>
          <cell r="CK54">
            <v>0</v>
          </cell>
          <cell r="CL54">
            <v>0</v>
          </cell>
          <cell r="CM54">
            <v>0</v>
          </cell>
          <cell r="CN54">
            <v>0</v>
          </cell>
          <cell r="CO54">
            <v>0</v>
          </cell>
          <cell r="CP54">
            <v>0</v>
          </cell>
          <cell r="CQ54">
            <v>0</v>
          </cell>
          <cell r="CR54">
            <v>0</v>
          </cell>
          <cell r="CS54">
            <v>0</v>
          </cell>
          <cell r="CT54">
            <v>0</v>
          </cell>
          <cell r="CU54">
            <v>0</v>
          </cell>
          <cell r="CV54">
            <v>0</v>
          </cell>
          <cell r="CW54">
            <v>0</v>
          </cell>
          <cell r="CX54">
            <v>0</v>
          </cell>
          <cell r="CY54">
            <v>0</v>
          </cell>
          <cell r="CZ54">
            <v>0</v>
          </cell>
          <cell r="DA54">
            <v>0</v>
          </cell>
          <cell r="DB54">
            <v>0</v>
          </cell>
          <cell r="DC54">
            <v>0</v>
          </cell>
          <cell r="DD54">
            <v>0</v>
          </cell>
          <cell r="DE54">
            <v>0</v>
          </cell>
          <cell r="DF54">
            <v>0</v>
          </cell>
          <cell r="DG54">
            <v>0</v>
          </cell>
          <cell r="DH54">
            <v>0</v>
          </cell>
          <cell r="DI54">
            <v>0</v>
          </cell>
          <cell r="DJ54">
            <v>0</v>
          </cell>
          <cell r="DK54">
            <v>0</v>
          </cell>
          <cell r="DL54">
            <v>0</v>
          </cell>
          <cell r="DM54">
            <v>0</v>
          </cell>
          <cell r="DN54">
            <v>0</v>
          </cell>
          <cell r="DO54">
            <v>0</v>
          </cell>
          <cell r="DP54">
            <v>0</v>
          </cell>
          <cell r="DQ54">
            <v>0</v>
          </cell>
          <cell r="DR54">
            <v>0</v>
          </cell>
          <cell r="DS54">
            <v>0</v>
          </cell>
          <cell r="DT54">
            <v>0</v>
          </cell>
          <cell r="DU54">
            <v>0</v>
          </cell>
          <cell r="DV54">
            <v>0</v>
          </cell>
          <cell r="DW54">
            <v>0</v>
          </cell>
          <cell r="DX54">
            <v>0</v>
          </cell>
          <cell r="DY54">
            <v>0</v>
          </cell>
          <cell r="DZ54">
            <v>0</v>
          </cell>
          <cell r="EA54">
            <v>0</v>
          </cell>
          <cell r="EB54">
            <v>0</v>
          </cell>
          <cell r="EC54">
            <v>0</v>
          </cell>
          <cell r="ED54">
            <v>0</v>
          </cell>
          <cell r="EE54">
            <v>0</v>
          </cell>
          <cell r="EF54">
            <v>0</v>
          </cell>
          <cell r="EG54">
            <v>0</v>
          </cell>
          <cell r="EH54">
            <v>0</v>
          </cell>
          <cell r="EI54">
            <v>0</v>
          </cell>
          <cell r="EJ54">
            <v>0</v>
          </cell>
          <cell r="EK54">
            <v>0</v>
          </cell>
          <cell r="EL54">
            <v>0</v>
          </cell>
          <cell r="EM54">
            <v>0</v>
          </cell>
          <cell r="EN54">
            <v>0</v>
          </cell>
          <cell r="EO54">
            <v>0</v>
          </cell>
          <cell r="EP54">
            <v>0</v>
          </cell>
          <cell r="EQ54">
            <v>0</v>
          </cell>
          <cell r="ER54">
            <v>0</v>
          </cell>
          <cell r="ES54">
            <v>0</v>
          </cell>
          <cell r="ET54">
            <v>0</v>
          </cell>
          <cell r="EU54">
            <v>0</v>
          </cell>
          <cell r="EV54">
            <v>0</v>
          </cell>
          <cell r="EW54">
            <v>0</v>
          </cell>
          <cell r="EX54">
            <v>0</v>
          </cell>
          <cell r="EY54">
            <v>0</v>
          </cell>
          <cell r="EZ54">
            <v>0</v>
          </cell>
          <cell r="FA54">
            <v>0</v>
          </cell>
          <cell r="FB54">
            <v>0</v>
          </cell>
          <cell r="FC54">
            <v>0</v>
          </cell>
          <cell r="FD54">
            <v>0</v>
          </cell>
          <cell r="FE54">
            <v>0</v>
          </cell>
          <cell r="FF54">
            <v>0</v>
          </cell>
          <cell r="FG54">
            <v>0</v>
          </cell>
          <cell r="FH54">
            <v>0</v>
          </cell>
          <cell r="FI54">
            <v>0</v>
          </cell>
          <cell r="FJ54">
            <v>0</v>
          </cell>
          <cell r="FK54">
            <v>0</v>
          </cell>
          <cell r="FL54">
            <v>0</v>
          </cell>
          <cell r="FM54">
            <v>0</v>
          </cell>
          <cell r="FN54">
            <v>0</v>
          </cell>
          <cell r="FO54">
            <v>0</v>
          </cell>
          <cell r="FP54">
            <v>0</v>
          </cell>
          <cell r="FQ54">
            <v>0</v>
          </cell>
          <cell r="FR54">
            <v>0</v>
          </cell>
          <cell r="FS54">
            <v>0</v>
          </cell>
          <cell r="FT54">
            <v>0</v>
          </cell>
          <cell r="FU54">
            <v>0</v>
          </cell>
          <cell r="FV54">
            <v>0</v>
          </cell>
          <cell r="FW54">
            <v>0</v>
          </cell>
          <cell r="FX54">
            <v>0</v>
          </cell>
          <cell r="FY54">
            <v>0</v>
          </cell>
          <cell r="FZ54">
            <v>0</v>
          </cell>
          <cell r="GA54">
            <v>0</v>
          </cell>
          <cell r="GB54">
            <v>0</v>
          </cell>
          <cell r="GC54">
            <v>0</v>
          </cell>
          <cell r="GD54">
            <v>0</v>
          </cell>
          <cell r="GE54">
            <v>0</v>
          </cell>
          <cell r="GF54">
            <v>0</v>
          </cell>
          <cell r="GG54">
            <v>0</v>
          </cell>
          <cell r="GH54">
            <v>0</v>
          </cell>
          <cell r="GI54">
            <v>0</v>
          </cell>
          <cell r="GJ54">
            <v>0</v>
          </cell>
          <cell r="GK54">
            <v>0</v>
          </cell>
          <cell r="GL54">
            <v>0</v>
          </cell>
          <cell r="GM54">
            <v>0</v>
          </cell>
          <cell r="GN54">
            <v>0</v>
          </cell>
          <cell r="GO54">
            <v>0</v>
          </cell>
          <cell r="GP54">
            <v>0</v>
          </cell>
          <cell r="GQ54">
            <v>0</v>
          </cell>
          <cell r="GR54">
            <v>0</v>
          </cell>
          <cell r="GS54">
            <v>0</v>
          </cell>
          <cell r="GT54">
            <v>0</v>
          </cell>
          <cell r="GU54">
            <v>0</v>
          </cell>
          <cell r="GV54">
            <v>0</v>
          </cell>
          <cell r="GW54">
            <v>0</v>
          </cell>
          <cell r="GX54">
            <v>0</v>
          </cell>
          <cell r="GY54">
            <v>0</v>
          </cell>
          <cell r="GZ54">
            <v>0</v>
          </cell>
          <cell r="HA54">
            <v>0</v>
          </cell>
          <cell r="HB54">
            <v>0</v>
          </cell>
          <cell r="HC54">
            <v>0</v>
          </cell>
          <cell r="HD54">
            <v>0</v>
          </cell>
          <cell r="HE54">
            <v>0</v>
          </cell>
          <cell r="HF54">
            <v>0</v>
          </cell>
          <cell r="HG54">
            <v>0</v>
          </cell>
          <cell r="HH54">
            <v>0</v>
          </cell>
          <cell r="HI54">
            <v>0</v>
          </cell>
          <cell r="HJ54">
            <v>0</v>
          </cell>
          <cell r="HK54">
            <v>0</v>
          </cell>
          <cell r="HL54">
            <v>0</v>
          </cell>
          <cell r="HM54">
            <v>0</v>
          </cell>
          <cell r="HN54">
            <v>0</v>
          </cell>
          <cell r="HO54">
            <v>0</v>
          </cell>
          <cell r="HP54">
            <v>0</v>
          </cell>
          <cell r="HQ54">
            <v>0</v>
          </cell>
          <cell r="HR54">
            <v>0</v>
          </cell>
          <cell r="HS54">
            <v>0</v>
          </cell>
          <cell r="HT54">
            <v>0</v>
          </cell>
          <cell r="HU54">
            <v>0</v>
          </cell>
          <cell r="HV54">
            <v>0</v>
          </cell>
          <cell r="HW54">
            <v>0</v>
          </cell>
          <cell r="HX54">
            <v>0</v>
          </cell>
          <cell r="HY54">
            <v>0</v>
          </cell>
          <cell r="HZ54">
            <v>0</v>
          </cell>
          <cell r="IA54">
            <v>0</v>
          </cell>
          <cell r="IB54">
            <v>0</v>
          </cell>
          <cell r="IC54">
            <v>0</v>
          </cell>
          <cell r="ID54">
            <v>0</v>
          </cell>
          <cell r="IE54">
            <v>0</v>
          </cell>
          <cell r="IF54">
            <v>0</v>
          </cell>
          <cell r="IG54">
            <v>0</v>
          </cell>
          <cell r="IH54">
            <v>0</v>
          </cell>
          <cell r="II54">
            <v>0</v>
          </cell>
          <cell r="IJ54">
            <v>0</v>
          </cell>
          <cell r="IK54">
            <v>0</v>
          </cell>
          <cell r="IL54">
            <v>0</v>
          </cell>
          <cell r="IM54">
            <v>0</v>
          </cell>
          <cell r="IN54">
            <v>0</v>
          </cell>
          <cell r="IO54">
            <v>0</v>
          </cell>
          <cell r="IP54">
            <v>0</v>
          </cell>
          <cell r="IQ54">
            <v>0</v>
          </cell>
        </row>
        <row r="55">
          <cell r="B55">
            <v>0</v>
          </cell>
          <cell r="C55">
            <v>0</v>
          </cell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  <cell r="AI55">
            <v>0</v>
          </cell>
          <cell r="AJ55">
            <v>0</v>
          </cell>
          <cell r="AK55">
            <v>0</v>
          </cell>
          <cell r="AL55">
            <v>0</v>
          </cell>
          <cell r="AM55">
            <v>0</v>
          </cell>
          <cell r="AN55">
            <v>0</v>
          </cell>
          <cell r="AO55">
            <v>0</v>
          </cell>
          <cell r="AP55">
            <v>0</v>
          </cell>
          <cell r="AQ55">
            <v>0</v>
          </cell>
          <cell r="AR55">
            <v>0</v>
          </cell>
          <cell r="AS55">
            <v>0</v>
          </cell>
          <cell r="AT55">
            <v>0</v>
          </cell>
          <cell r="AU55">
            <v>0</v>
          </cell>
          <cell r="AV55">
            <v>0</v>
          </cell>
          <cell r="AW55">
            <v>0</v>
          </cell>
          <cell r="AX55">
            <v>0</v>
          </cell>
          <cell r="AY55">
            <v>0</v>
          </cell>
          <cell r="AZ55">
            <v>0</v>
          </cell>
          <cell r="BA55">
            <v>0</v>
          </cell>
          <cell r="BB55">
            <v>0</v>
          </cell>
          <cell r="BC55">
            <v>0</v>
          </cell>
          <cell r="BD55">
            <v>0</v>
          </cell>
          <cell r="BE55">
            <v>0</v>
          </cell>
          <cell r="BF55">
            <v>0</v>
          </cell>
          <cell r="BG55">
            <v>0</v>
          </cell>
          <cell r="BH55">
            <v>0</v>
          </cell>
          <cell r="BI55">
            <v>0</v>
          </cell>
          <cell r="BJ55">
            <v>0</v>
          </cell>
          <cell r="BK55">
            <v>0</v>
          </cell>
          <cell r="BL55">
            <v>0</v>
          </cell>
          <cell r="BM55">
            <v>0</v>
          </cell>
          <cell r="BN55">
            <v>0</v>
          </cell>
          <cell r="BO55">
            <v>0</v>
          </cell>
          <cell r="BP55">
            <v>0</v>
          </cell>
          <cell r="BQ55">
            <v>0</v>
          </cell>
          <cell r="BR55">
            <v>0</v>
          </cell>
          <cell r="BS55">
            <v>0</v>
          </cell>
          <cell r="BT55">
            <v>0</v>
          </cell>
          <cell r="BU55">
            <v>0</v>
          </cell>
          <cell r="BV55">
            <v>0</v>
          </cell>
          <cell r="BW55">
            <v>0</v>
          </cell>
          <cell r="BX55">
            <v>0</v>
          </cell>
          <cell r="BY55">
            <v>0</v>
          </cell>
          <cell r="BZ55">
            <v>0</v>
          </cell>
          <cell r="CA55">
            <v>0</v>
          </cell>
          <cell r="CB55">
            <v>0</v>
          </cell>
          <cell r="CC55">
            <v>0</v>
          </cell>
          <cell r="CD55">
            <v>0</v>
          </cell>
          <cell r="CE55">
            <v>0</v>
          </cell>
          <cell r="CF55">
            <v>0</v>
          </cell>
          <cell r="CG55">
            <v>0</v>
          </cell>
          <cell r="CH55">
            <v>0</v>
          </cell>
          <cell r="CI55">
            <v>0</v>
          </cell>
          <cell r="CJ55">
            <v>0</v>
          </cell>
          <cell r="CK55">
            <v>0</v>
          </cell>
          <cell r="CL55">
            <v>0</v>
          </cell>
          <cell r="CM55">
            <v>0</v>
          </cell>
          <cell r="CN55">
            <v>0</v>
          </cell>
          <cell r="CO55">
            <v>0</v>
          </cell>
          <cell r="CP55">
            <v>0</v>
          </cell>
          <cell r="CQ55">
            <v>0</v>
          </cell>
          <cell r="CR55">
            <v>0</v>
          </cell>
          <cell r="CS55">
            <v>0</v>
          </cell>
          <cell r="CT55">
            <v>0</v>
          </cell>
          <cell r="CU55">
            <v>0</v>
          </cell>
          <cell r="CV55">
            <v>0</v>
          </cell>
          <cell r="CW55">
            <v>0</v>
          </cell>
          <cell r="CX55">
            <v>0</v>
          </cell>
          <cell r="CY55">
            <v>0</v>
          </cell>
          <cell r="CZ55">
            <v>0</v>
          </cell>
          <cell r="DA55">
            <v>0</v>
          </cell>
          <cell r="DB55">
            <v>0</v>
          </cell>
          <cell r="DC55">
            <v>0</v>
          </cell>
          <cell r="DD55">
            <v>0</v>
          </cell>
          <cell r="DE55">
            <v>0</v>
          </cell>
          <cell r="DF55">
            <v>0</v>
          </cell>
          <cell r="DG55">
            <v>0</v>
          </cell>
          <cell r="DH55">
            <v>0</v>
          </cell>
          <cell r="DI55">
            <v>0</v>
          </cell>
          <cell r="DJ55">
            <v>0</v>
          </cell>
          <cell r="DK55">
            <v>0</v>
          </cell>
          <cell r="DL55">
            <v>0</v>
          </cell>
          <cell r="DM55">
            <v>0</v>
          </cell>
          <cell r="DN55">
            <v>0</v>
          </cell>
          <cell r="DO55">
            <v>0</v>
          </cell>
          <cell r="DP55">
            <v>0</v>
          </cell>
          <cell r="DQ55">
            <v>0</v>
          </cell>
          <cell r="DR55">
            <v>0</v>
          </cell>
          <cell r="DS55">
            <v>0</v>
          </cell>
          <cell r="DT55">
            <v>0</v>
          </cell>
          <cell r="DU55">
            <v>0</v>
          </cell>
          <cell r="DV55">
            <v>0</v>
          </cell>
          <cell r="DW55">
            <v>0</v>
          </cell>
          <cell r="DX55">
            <v>0</v>
          </cell>
          <cell r="DY55">
            <v>0</v>
          </cell>
          <cell r="DZ55">
            <v>0</v>
          </cell>
          <cell r="EA55">
            <v>0</v>
          </cell>
          <cell r="EB55">
            <v>0</v>
          </cell>
          <cell r="EC55">
            <v>0</v>
          </cell>
          <cell r="ED55">
            <v>0</v>
          </cell>
          <cell r="EE55">
            <v>0</v>
          </cell>
          <cell r="EF55">
            <v>0</v>
          </cell>
          <cell r="EG55">
            <v>0</v>
          </cell>
          <cell r="EH55">
            <v>0</v>
          </cell>
          <cell r="EI55">
            <v>0</v>
          </cell>
          <cell r="EJ55">
            <v>0</v>
          </cell>
          <cell r="EK55">
            <v>0</v>
          </cell>
          <cell r="EL55">
            <v>0</v>
          </cell>
          <cell r="EM55">
            <v>0</v>
          </cell>
          <cell r="EN55">
            <v>0</v>
          </cell>
          <cell r="EO55">
            <v>0</v>
          </cell>
          <cell r="EP55">
            <v>0</v>
          </cell>
          <cell r="EQ55">
            <v>0</v>
          </cell>
          <cell r="ER55">
            <v>0</v>
          </cell>
          <cell r="ES55">
            <v>0</v>
          </cell>
          <cell r="ET55">
            <v>0</v>
          </cell>
          <cell r="EU55">
            <v>0</v>
          </cell>
          <cell r="EV55">
            <v>0</v>
          </cell>
          <cell r="EW55">
            <v>0</v>
          </cell>
          <cell r="EX55">
            <v>0</v>
          </cell>
          <cell r="EY55">
            <v>0</v>
          </cell>
          <cell r="EZ55">
            <v>0</v>
          </cell>
          <cell r="FA55">
            <v>0</v>
          </cell>
          <cell r="FB55">
            <v>0</v>
          </cell>
          <cell r="FC55">
            <v>0</v>
          </cell>
          <cell r="FD55">
            <v>0</v>
          </cell>
          <cell r="FE55">
            <v>0</v>
          </cell>
          <cell r="FF55">
            <v>0</v>
          </cell>
          <cell r="FG55">
            <v>0</v>
          </cell>
          <cell r="FH55">
            <v>0</v>
          </cell>
          <cell r="FI55">
            <v>0</v>
          </cell>
          <cell r="FJ55">
            <v>0</v>
          </cell>
          <cell r="FK55">
            <v>0</v>
          </cell>
          <cell r="FL55">
            <v>0</v>
          </cell>
          <cell r="FM55">
            <v>0</v>
          </cell>
          <cell r="FN55">
            <v>0</v>
          </cell>
          <cell r="FO55">
            <v>0</v>
          </cell>
          <cell r="FP55">
            <v>0</v>
          </cell>
          <cell r="FQ55">
            <v>0</v>
          </cell>
          <cell r="FR55">
            <v>0</v>
          </cell>
          <cell r="FS55">
            <v>0</v>
          </cell>
          <cell r="FT55">
            <v>0</v>
          </cell>
          <cell r="FU55">
            <v>0</v>
          </cell>
          <cell r="FV55">
            <v>0</v>
          </cell>
          <cell r="FW55">
            <v>0</v>
          </cell>
          <cell r="FX55">
            <v>0</v>
          </cell>
          <cell r="FY55">
            <v>0</v>
          </cell>
          <cell r="FZ55">
            <v>0</v>
          </cell>
          <cell r="GA55">
            <v>0</v>
          </cell>
          <cell r="GB55">
            <v>0</v>
          </cell>
          <cell r="GC55">
            <v>0</v>
          </cell>
          <cell r="GD55">
            <v>0</v>
          </cell>
          <cell r="GE55">
            <v>0</v>
          </cell>
          <cell r="GF55">
            <v>0</v>
          </cell>
          <cell r="GG55">
            <v>0</v>
          </cell>
          <cell r="GH55">
            <v>0</v>
          </cell>
          <cell r="GI55">
            <v>0</v>
          </cell>
          <cell r="GJ55">
            <v>0</v>
          </cell>
          <cell r="GK55">
            <v>0</v>
          </cell>
          <cell r="GL55">
            <v>0</v>
          </cell>
          <cell r="GM55">
            <v>0</v>
          </cell>
          <cell r="GN55">
            <v>0</v>
          </cell>
          <cell r="GO55">
            <v>0</v>
          </cell>
          <cell r="GP55">
            <v>0</v>
          </cell>
          <cell r="GQ55">
            <v>0</v>
          </cell>
          <cell r="GR55">
            <v>0</v>
          </cell>
          <cell r="GS55">
            <v>0</v>
          </cell>
          <cell r="GT55">
            <v>0</v>
          </cell>
          <cell r="GU55">
            <v>0</v>
          </cell>
          <cell r="GV55">
            <v>0</v>
          </cell>
          <cell r="GW55">
            <v>0</v>
          </cell>
          <cell r="GX55">
            <v>0</v>
          </cell>
          <cell r="GY55">
            <v>0</v>
          </cell>
          <cell r="GZ55">
            <v>0</v>
          </cell>
          <cell r="HA55">
            <v>0</v>
          </cell>
          <cell r="HB55">
            <v>0</v>
          </cell>
          <cell r="HC55">
            <v>0</v>
          </cell>
          <cell r="HD55">
            <v>0</v>
          </cell>
          <cell r="HE55">
            <v>0</v>
          </cell>
          <cell r="HF55">
            <v>0</v>
          </cell>
          <cell r="HG55">
            <v>0</v>
          </cell>
          <cell r="HH55">
            <v>0</v>
          </cell>
          <cell r="HI55">
            <v>0</v>
          </cell>
          <cell r="HJ55">
            <v>0</v>
          </cell>
          <cell r="HK55">
            <v>0</v>
          </cell>
          <cell r="HL55">
            <v>0</v>
          </cell>
          <cell r="HM55">
            <v>0</v>
          </cell>
          <cell r="HN55">
            <v>0</v>
          </cell>
          <cell r="HO55">
            <v>0</v>
          </cell>
          <cell r="HP55">
            <v>0</v>
          </cell>
          <cell r="HQ55">
            <v>0</v>
          </cell>
          <cell r="HR55">
            <v>0</v>
          </cell>
          <cell r="HS55">
            <v>0</v>
          </cell>
          <cell r="HT55">
            <v>0</v>
          </cell>
          <cell r="HU55">
            <v>0</v>
          </cell>
          <cell r="HV55">
            <v>0</v>
          </cell>
          <cell r="HW55">
            <v>0</v>
          </cell>
          <cell r="HX55">
            <v>0</v>
          </cell>
          <cell r="HY55">
            <v>0</v>
          </cell>
          <cell r="HZ55">
            <v>0</v>
          </cell>
          <cell r="IA55">
            <v>0</v>
          </cell>
          <cell r="IB55">
            <v>0</v>
          </cell>
          <cell r="IC55">
            <v>0</v>
          </cell>
          <cell r="ID55">
            <v>0</v>
          </cell>
          <cell r="IE55">
            <v>0</v>
          </cell>
          <cell r="IF55">
            <v>0</v>
          </cell>
          <cell r="IG55">
            <v>0</v>
          </cell>
          <cell r="IH55">
            <v>0</v>
          </cell>
          <cell r="II55">
            <v>0</v>
          </cell>
          <cell r="IJ55">
            <v>0</v>
          </cell>
          <cell r="IK55">
            <v>0</v>
          </cell>
          <cell r="IL55">
            <v>0</v>
          </cell>
          <cell r="IM55">
            <v>0</v>
          </cell>
          <cell r="IN55">
            <v>0</v>
          </cell>
          <cell r="IO55">
            <v>0</v>
          </cell>
          <cell r="IP55">
            <v>0</v>
          </cell>
          <cell r="IQ55">
            <v>0</v>
          </cell>
        </row>
        <row r="56">
          <cell r="B56">
            <v>0</v>
          </cell>
          <cell r="C56">
            <v>0</v>
          </cell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0</v>
          </cell>
          <cell r="AJ56">
            <v>0</v>
          </cell>
          <cell r="AK56">
            <v>0</v>
          </cell>
          <cell r="AL56">
            <v>0</v>
          </cell>
          <cell r="AM56">
            <v>0</v>
          </cell>
          <cell r="AN56">
            <v>0</v>
          </cell>
          <cell r="AO56">
            <v>0</v>
          </cell>
          <cell r="AP56">
            <v>0</v>
          </cell>
          <cell r="AQ56">
            <v>0</v>
          </cell>
          <cell r="AR56">
            <v>0</v>
          </cell>
          <cell r="AS56">
            <v>0</v>
          </cell>
          <cell r="AT56">
            <v>0</v>
          </cell>
          <cell r="AU56">
            <v>0</v>
          </cell>
          <cell r="AV56">
            <v>0</v>
          </cell>
          <cell r="AW56">
            <v>0</v>
          </cell>
          <cell r="AX56">
            <v>0</v>
          </cell>
          <cell r="AY56">
            <v>0</v>
          </cell>
          <cell r="AZ56">
            <v>0</v>
          </cell>
          <cell r="BA56">
            <v>0</v>
          </cell>
          <cell r="BB56">
            <v>0</v>
          </cell>
          <cell r="BC56">
            <v>0</v>
          </cell>
          <cell r="BD56">
            <v>0</v>
          </cell>
          <cell r="BE56">
            <v>0</v>
          </cell>
          <cell r="BF56">
            <v>0</v>
          </cell>
          <cell r="BG56">
            <v>0</v>
          </cell>
          <cell r="BH56">
            <v>0</v>
          </cell>
          <cell r="BI56">
            <v>0</v>
          </cell>
          <cell r="BJ56">
            <v>0</v>
          </cell>
          <cell r="BK56">
            <v>0</v>
          </cell>
          <cell r="BL56">
            <v>0</v>
          </cell>
          <cell r="BM56">
            <v>0</v>
          </cell>
          <cell r="BN56">
            <v>0</v>
          </cell>
          <cell r="BO56">
            <v>0</v>
          </cell>
          <cell r="BP56">
            <v>0</v>
          </cell>
          <cell r="BQ56">
            <v>0</v>
          </cell>
          <cell r="BR56">
            <v>0</v>
          </cell>
          <cell r="BS56">
            <v>0</v>
          </cell>
          <cell r="BT56">
            <v>0</v>
          </cell>
          <cell r="BU56">
            <v>0</v>
          </cell>
          <cell r="BV56">
            <v>0</v>
          </cell>
          <cell r="BW56">
            <v>0</v>
          </cell>
          <cell r="BX56">
            <v>0</v>
          </cell>
          <cell r="BY56">
            <v>0</v>
          </cell>
          <cell r="BZ56">
            <v>0</v>
          </cell>
          <cell r="CA56">
            <v>0</v>
          </cell>
          <cell r="CB56">
            <v>0</v>
          </cell>
          <cell r="CC56">
            <v>0</v>
          </cell>
          <cell r="CD56">
            <v>0</v>
          </cell>
          <cell r="CE56">
            <v>0</v>
          </cell>
          <cell r="CF56">
            <v>0</v>
          </cell>
          <cell r="CG56">
            <v>0</v>
          </cell>
          <cell r="CH56">
            <v>0</v>
          </cell>
          <cell r="CI56">
            <v>0</v>
          </cell>
          <cell r="CJ56">
            <v>0</v>
          </cell>
          <cell r="CK56">
            <v>0</v>
          </cell>
          <cell r="CL56">
            <v>0</v>
          </cell>
          <cell r="CM56">
            <v>0</v>
          </cell>
          <cell r="CN56">
            <v>0</v>
          </cell>
          <cell r="CO56">
            <v>0</v>
          </cell>
          <cell r="CP56">
            <v>0</v>
          </cell>
          <cell r="CQ56">
            <v>0</v>
          </cell>
          <cell r="CR56">
            <v>0</v>
          </cell>
          <cell r="CS56">
            <v>0</v>
          </cell>
          <cell r="CT56">
            <v>0</v>
          </cell>
          <cell r="CU56">
            <v>0</v>
          </cell>
          <cell r="CV56">
            <v>0</v>
          </cell>
          <cell r="CW56">
            <v>0</v>
          </cell>
          <cell r="CX56">
            <v>0</v>
          </cell>
          <cell r="CY56">
            <v>0</v>
          </cell>
          <cell r="CZ56">
            <v>0</v>
          </cell>
          <cell r="DA56">
            <v>0</v>
          </cell>
          <cell r="DB56">
            <v>0</v>
          </cell>
          <cell r="DC56">
            <v>0</v>
          </cell>
          <cell r="DD56">
            <v>0</v>
          </cell>
          <cell r="DE56">
            <v>0</v>
          </cell>
          <cell r="DF56">
            <v>0</v>
          </cell>
          <cell r="DG56">
            <v>0</v>
          </cell>
          <cell r="DH56">
            <v>0</v>
          </cell>
          <cell r="DI56">
            <v>0</v>
          </cell>
          <cell r="DJ56">
            <v>0</v>
          </cell>
          <cell r="DK56">
            <v>0</v>
          </cell>
          <cell r="DL56">
            <v>0</v>
          </cell>
          <cell r="DM56">
            <v>0</v>
          </cell>
          <cell r="DN56">
            <v>0</v>
          </cell>
          <cell r="DO56">
            <v>0</v>
          </cell>
          <cell r="DP56">
            <v>0</v>
          </cell>
          <cell r="DQ56">
            <v>0</v>
          </cell>
          <cell r="DR56">
            <v>0</v>
          </cell>
          <cell r="DS56">
            <v>0</v>
          </cell>
          <cell r="DT56">
            <v>0</v>
          </cell>
          <cell r="DU56">
            <v>0</v>
          </cell>
          <cell r="DV56">
            <v>0</v>
          </cell>
          <cell r="DW56">
            <v>0</v>
          </cell>
          <cell r="DX56">
            <v>0</v>
          </cell>
          <cell r="DY56">
            <v>0</v>
          </cell>
          <cell r="DZ56">
            <v>0</v>
          </cell>
          <cell r="EA56">
            <v>0</v>
          </cell>
          <cell r="EB56">
            <v>0</v>
          </cell>
          <cell r="EC56">
            <v>0</v>
          </cell>
          <cell r="ED56">
            <v>0</v>
          </cell>
          <cell r="EE56">
            <v>0</v>
          </cell>
          <cell r="EF56">
            <v>0</v>
          </cell>
          <cell r="EG56">
            <v>0</v>
          </cell>
          <cell r="EH56">
            <v>0</v>
          </cell>
          <cell r="EI56">
            <v>0</v>
          </cell>
          <cell r="EJ56">
            <v>0</v>
          </cell>
          <cell r="EK56">
            <v>0</v>
          </cell>
          <cell r="EL56">
            <v>0</v>
          </cell>
          <cell r="EM56">
            <v>0</v>
          </cell>
          <cell r="EN56">
            <v>0</v>
          </cell>
          <cell r="EO56">
            <v>0</v>
          </cell>
          <cell r="EP56">
            <v>0</v>
          </cell>
          <cell r="EQ56">
            <v>0</v>
          </cell>
          <cell r="ER56">
            <v>0</v>
          </cell>
          <cell r="ES56">
            <v>0</v>
          </cell>
          <cell r="ET56">
            <v>0</v>
          </cell>
          <cell r="EU56">
            <v>0</v>
          </cell>
          <cell r="EV56">
            <v>0</v>
          </cell>
          <cell r="EW56">
            <v>0</v>
          </cell>
          <cell r="EX56">
            <v>0</v>
          </cell>
          <cell r="EY56">
            <v>0</v>
          </cell>
          <cell r="EZ56">
            <v>0</v>
          </cell>
          <cell r="FA56">
            <v>0</v>
          </cell>
          <cell r="FB56">
            <v>0</v>
          </cell>
          <cell r="FC56">
            <v>0</v>
          </cell>
          <cell r="FD56">
            <v>0</v>
          </cell>
          <cell r="FE56">
            <v>0</v>
          </cell>
          <cell r="FF56">
            <v>0</v>
          </cell>
          <cell r="FG56">
            <v>0</v>
          </cell>
          <cell r="FH56">
            <v>0</v>
          </cell>
          <cell r="FI56">
            <v>0</v>
          </cell>
          <cell r="FJ56">
            <v>0</v>
          </cell>
          <cell r="FK56">
            <v>0</v>
          </cell>
          <cell r="FL56">
            <v>0</v>
          </cell>
          <cell r="FM56">
            <v>0</v>
          </cell>
          <cell r="FN56">
            <v>0</v>
          </cell>
          <cell r="FO56">
            <v>0</v>
          </cell>
          <cell r="FP56">
            <v>0</v>
          </cell>
          <cell r="FQ56">
            <v>0</v>
          </cell>
          <cell r="FR56">
            <v>0</v>
          </cell>
          <cell r="FS56">
            <v>0</v>
          </cell>
          <cell r="FT56">
            <v>0</v>
          </cell>
          <cell r="FU56">
            <v>0</v>
          </cell>
          <cell r="FV56">
            <v>0</v>
          </cell>
          <cell r="FW56">
            <v>0</v>
          </cell>
          <cell r="FX56">
            <v>0</v>
          </cell>
          <cell r="FY56">
            <v>0</v>
          </cell>
          <cell r="FZ56">
            <v>0</v>
          </cell>
          <cell r="GA56">
            <v>0</v>
          </cell>
          <cell r="GB56">
            <v>0</v>
          </cell>
          <cell r="GC56">
            <v>0</v>
          </cell>
          <cell r="GD56">
            <v>0</v>
          </cell>
          <cell r="GE56">
            <v>0</v>
          </cell>
          <cell r="GF56">
            <v>0</v>
          </cell>
          <cell r="GG56">
            <v>0</v>
          </cell>
          <cell r="GH56">
            <v>0</v>
          </cell>
          <cell r="GI56">
            <v>0</v>
          </cell>
          <cell r="GJ56">
            <v>0</v>
          </cell>
          <cell r="GK56">
            <v>0</v>
          </cell>
          <cell r="GL56">
            <v>0</v>
          </cell>
          <cell r="GM56">
            <v>0</v>
          </cell>
          <cell r="GN56">
            <v>0</v>
          </cell>
          <cell r="GO56">
            <v>0</v>
          </cell>
          <cell r="GP56">
            <v>0</v>
          </cell>
          <cell r="GQ56">
            <v>0</v>
          </cell>
          <cell r="GR56">
            <v>0</v>
          </cell>
          <cell r="GS56">
            <v>0</v>
          </cell>
          <cell r="GT56">
            <v>0</v>
          </cell>
          <cell r="GU56">
            <v>0</v>
          </cell>
          <cell r="GV56">
            <v>0</v>
          </cell>
          <cell r="GW56">
            <v>0</v>
          </cell>
          <cell r="GX56">
            <v>0</v>
          </cell>
          <cell r="GY56">
            <v>0</v>
          </cell>
          <cell r="GZ56">
            <v>0</v>
          </cell>
          <cell r="HA56">
            <v>0</v>
          </cell>
          <cell r="HB56">
            <v>0</v>
          </cell>
          <cell r="HC56">
            <v>0</v>
          </cell>
          <cell r="HD56">
            <v>0</v>
          </cell>
          <cell r="HE56">
            <v>0</v>
          </cell>
          <cell r="HF56">
            <v>0</v>
          </cell>
          <cell r="HG56">
            <v>0</v>
          </cell>
          <cell r="HH56">
            <v>0</v>
          </cell>
          <cell r="HI56">
            <v>0</v>
          </cell>
          <cell r="HJ56">
            <v>0</v>
          </cell>
          <cell r="HK56">
            <v>0</v>
          </cell>
          <cell r="HL56">
            <v>0</v>
          </cell>
          <cell r="HM56">
            <v>0</v>
          </cell>
          <cell r="HN56">
            <v>0</v>
          </cell>
          <cell r="HO56">
            <v>0</v>
          </cell>
          <cell r="HP56">
            <v>0</v>
          </cell>
          <cell r="HQ56">
            <v>0</v>
          </cell>
          <cell r="HR56">
            <v>0</v>
          </cell>
          <cell r="HS56">
            <v>0</v>
          </cell>
          <cell r="HT56">
            <v>0</v>
          </cell>
          <cell r="HU56">
            <v>0</v>
          </cell>
          <cell r="HV56">
            <v>0</v>
          </cell>
          <cell r="HW56">
            <v>0</v>
          </cell>
          <cell r="HX56">
            <v>0</v>
          </cell>
          <cell r="HY56">
            <v>0</v>
          </cell>
          <cell r="HZ56">
            <v>0</v>
          </cell>
          <cell r="IA56">
            <v>0</v>
          </cell>
          <cell r="IB56">
            <v>0</v>
          </cell>
          <cell r="IC56">
            <v>0</v>
          </cell>
          <cell r="ID56">
            <v>0</v>
          </cell>
          <cell r="IE56">
            <v>0</v>
          </cell>
          <cell r="IF56">
            <v>0</v>
          </cell>
          <cell r="IG56">
            <v>0</v>
          </cell>
          <cell r="IH56">
            <v>0</v>
          </cell>
          <cell r="II56">
            <v>0</v>
          </cell>
          <cell r="IJ56">
            <v>0</v>
          </cell>
          <cell r="IK56">
            <v>0</v>
          </cell>
          <cell r="IL56">
            <v>0</v>
          </cell>
          <cell r="IM56">
            <v>0</v>
          </cell>
          <cell r="IN56">
            <v>0</v>
          </cell>
          <cell r="IO56">
            <v>0</v>
          </cell>
          <cell r="IP56">
            <v>0</v>
          </cell>
          <cell r="IQ56">
            <v>0</v>
          </cell>
        </row>
        <row r="57">
          <cell r="B57">
            <v>0</v>
          </cell>
          <cell r="C57">
            <v>0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0</v>
          </cell>
          <cell r="AJ57">
            <v>0</v>
          </cell>
          <cell r="AK57">
            <v>0</v>
          </cell>
          <cell r="AL57">
            <v>0</v>
          </cell>
          <cell r="AM57">
            <v>0</v>
          </cell>
          <cell r="AN57">
            <v>0</v>
          </cell>
          <cell r="AO57">
            <v>0</v>
          </cell>
          <cell r="AP57">
            <v>0</v>
          </cell>
          <cell r="AQ57">
            <v>0</v>
          </cell>
          <cell r="AR57">
            <v>0</v>
          </cell>
          <cell r="AS57">
            <v>0</v>
          </cell>
          <cell r="AT57">
            <v>0</v>
          </cell>
          <cell r="AU57">
            <v>0</v>
          </cell>
          <cell r="AV57">
            <v>0</v>
          </cell>
          <cell r="AW57">
            <v>0</v>
          </cell>
          <cell r="AX57">
            <v>0</v>
          </cell>
          <cell r="AY57">
            <v>0</v>
          </cell>
          <cell r="AZ57">
            <v>0</v>
          </cell>
          <cell r="BA57">
            <v>0</v>
          </cell>
          <cell r="BB57">
            <v>0</v>
          </cell>
          <cell r="BC57">
            <v>0</v>
          </cell>
          <cell r="BD57">
            <v>0</v>
          </cell>
          <cell r="BE57">
            <v>0</v>
          </cell>
          <cell r="BF57">
            <v>0</v>
          </cell>
          <cell r="BG57">
            <v>0</v>
          </cell>
          <cell r="BH57">
            <v>0</v>
          </cell>
          <cell r="BI57">
            <v>0</v>
          </cell>
          <cell r="BJ57">
            <v>0</v>
          </cell>
          <cell r="BK57">
            <v>0</v>
          </cell>
          <cell r="BL57">
            <v>0</v>
          </cell>
          <cell r="BM57">
            <v>0</v>
          </cell>
          <cell r="BN57">
            <v>0</v>
          </cell>
          <cell r="BO57">
            <v>0</v>
          </cell>
          <cell r="BP57">
            <v>0</v>
          </cell>
          <cell r="BQ57">
            <v>0</v>
          </cell>
          <cell r="BR57">
            <v>0</v>
          </cell>
          <cell r="BS57">
            <v>0</v>
          </cell>
          <cell r="BT57">
            <v>0</v>
          </cell>
          <cell r="BU57">
            <v>0</v>
          </cell>
          <cell r="BV57">
            <v>0</v>
          </cell>
          <cell r="BW57">
            <v>0</v>
          </cell>
          <cell r="BX57">
            <v>0</v>
          </cell>
          <cell r="BY57">
            <v>0</v>
          </cell>
          <cell r="BZ57">
            <v>0</v>
          </cell>
          <cell r="CA57">
            <v>0</v>
          </cell>
          <cell r="CB57">
            <v>0</v>
          </cell>
          <cell r="CC57">
            <v>0</v>
          </cell>
          <cell r="CD57">
            <v>0</v>
          </cell>
          <cell r="CE57">
            <v>0</v>
          </cell>
          <cell r="CF57">
            <v>0</v>
          </cell>
          <cell r="CG57">
            <v>0</v>
          </cell>
          <cell r="CH57">
            <v>0</v>
          </cell>
          <cell r="CI57">
            <v>0</v>
          </cell>
          <cell r="CJ57">
            <v>0</v>
          </cell>
          <cell r="CK57">
            <v>0</v>
          </cell>
          <cell r="CL57">
            <v>0</v>
          </cell>
          <cell r="CM57">
            <v>0</v>
          </cell>
          <cell r="CN57">
            <v>0</v>
          </cell>
          <cell r="CO57">
            <v>0</v>
          </cell>
          <cell r="CP57">
            <v>0</v>
          </cell>
          <cell r="CQ57">
            <v>0</v>
          </cell>
          <cell r="CR57">
            <v>0</v>
          </cell>
          <cell r="CS57">
            <v>0</v>
          </cell>
          <cell r="CT57">
            <v>0</v>
          </cell>
          <cell r="CU57">
            <v>0</v>
          </cell>
          <cell r="CV57">
            <v>0</v>
          </cell>
          <cell r="CW57">
            <v>0</v>
          </cell>
          <cell r="CX57">
            <v>0</v>
          </cell>
          <cell r="CY57">
            <v>0</v>
          </cell>
          <cell r="CZ57">
            <v>0</v>
          </cell>
          <cell r="DA57">
            <v>0</v>
          </cell>
          <cell r="DB57">
            <v>0</v>
          </cell>
          <cell r="DC57">
            <v>0</v>
          </cell>
          <cell r="DD57">
            <v>0</v>
          </cell>
          <cell r="DE57">
            <v>0</v>
          </cell>
          <cell r="DF57">
            <v>0</v>
          </cell>
          <cell r="DG57">
            <v>0</v>
          </cell>
          <cell r="DH57">
            <v>0</v>
          </cell>
          <cell r="DI57">
            <v>0</v>
          </cell>
          <cell r="DJ57">
            <v>0</v>
          </cell>
          <cell r="DK57">
            <v>0</v>
          </cell>
          <cell r="DL57">
            <v>0</v>
          </cell>
          <cell r="DM57">
            <v>0</v>
          </cell>
          <cell r="DN57">
            <v>0</v>
          </cell>
          <cell r="DO57">
            <v>0</v>
          </cell>
          <cell r="DP57">
            <v>0</v>
          </cell>
          <cell r="DQ57">
            <v>0</v>
          </cell>
          <cell r="DR57">
            <v>0</v>
          </cell>
          <cell r="DS57">
            <v>0</v>
          </cell>
          <cell r="DT57">
            <v>0</v>
          </cell>
          <cell r="DU57">
            <v>0</v>
          </cell>
          <cell r="DV57">
            <v>0</v>
          </cell>
          <cell r="DW57">
            <v>0</v>
          </cell>
          <cell r="DX57">
            <v>0</v>
          </cell>
          <cell r="DY57">
            <v>0</v>
          </cell>
          <cell r="DZ57">
            <v>0</v>
          </cell>
          <cell r="EA57">
            <v>0</v>
          </cell>
          <cell r="EB57">
            <v>0</v>
          </cell>
          <cell r="EC57">
            <v>0</v>
          </cell>
          <cell r="ED57">
            <v>0</v>
          </cell>
          <cell r="EE57">
            <v>0</v>
          </cell>
          <cell r="EF57">
            <v>0</v>
          </cell>
          <cell r="EG57">
            <v>0</v>
          </cell>
          <cell r="EH57">
            <v>0</v>
          </cell>
          <cell r="EI57">
            <v>0</v>
          </cell>
          <cell r="EJ57">
            <v>0</v>
          </cell>
          <cell r="EK57">
            <v>0</v>
          </cell>
          <cell r="EL57">
            <v>0</v>
          </cell>
          <cell r="EM57">
            <v>0</v>
          </cell>
          <cell r="EN57">
            <v>0</v>
          </cell>
          <cell r="EO57">
            <v>0</v>
          </cell>
          <cell r="EP57">
            <v>0</v>
          </cell>
          <cell r="EQ57">
            <v>0</v>
          </cell>
          <cell r="ER57">
            <v>0</v>
          </cell>
          <cell r="ES57">
            <v>0</v>
          </cell>
          <cell r="ET57">
            <v>0</v>
          </cell>
          <cell r="EU57">
            <v>0</v>
          </cell>
          <cell r="EV57">
            <v>0</v>
          </cell>
          <cell r="EW57">
            <v>0</v>
          </cell>
          <cell r="EX57">
            <v>0</v>
          </cell>
          <cell r="EY57">
            <v>0</v>
          </cell>
          <cell r="EZ57">
            <v>0</v>
          </cell>
          <cell r="FA57">
            <v>0</v>
          </cell>
          <cell r="FB57">
            <v>0</v>
          </cell>
          <cell r="FC57">
            <v>0</v>
          </cell>
          <cell r="FD57">
            <v>0</v>
          </cell>
          <cell r="FE57">
            <v>0</v>
          </cell>
          <cell r="FF57">
            <v>0</v>
          </cell>
          <cell r="FG57">
            <v>0</v>
          </cell>
          <cell r="FH57">
            <v>0</v>
          </cell>
          <cell r="FI57">
            <v>0</v>
          </cell>
          <cell r="FJ57">
            <v>0</v>
          </cell>
          <cell r="FK57">
            <v>0</v>
          </cell>
          <cell r="FL57">
            <v>0</v>
          </cell>
          <cell r="FM57">
            <v>0</v>
          </cell>
          <cell r="FN57">
            <v>0</v>
          </cell>
          <cell r="FO57">
            <v>0</v>
          </cell>
          <cell r="FP57">
            <v>0</v>
          </cell>
          <cell r="FQ57">
            <v>0</v>
          </cell>
          <cell r="FR57">
            <v>0</v>
          </cell>
          <cell r="FS57">
            <v>0</v>
          </cell>
          <cell r="FT57">
            <v>0</v>
          </cell>
          <cell r="FU57">
            <v>0</v>
          </cell>
          <cell r="FV57">
            <v>0</v>
          </cell>
          <cell r="FW57">
            <v>0</v>
          </cell>
          <cell r="FX57">
            <v>0</v>
          </cell>
          <cell r="FY57">
            <v>0</v>
          </cell>
          <cell r="FZ57">
            <v>0</v>
          </cell>
          <cell r="GA57">
            <v>0</v>
          </cell>
          <cell r="GB57">
            <v>0</v>
          </cell>
          <cell r="GC57">
            <v>0</v>
          </cell>
          <cell r="GD57">
            <v>0</v>
          </cell>
          <cell r="GE57">
            <v>0</v>
          </cell>
          <cell r="GF57">
            <v>0</v>
          </cell>
          <cell r="GG57">
            <v>0</v>
          </cell>
          <cell r="GH57">
            <v>0</v>
          </cell>
          <cell r="GI57">
            <v>0</v>
          </cell>
          <cell r="GJ57">
            <v>0</v>
          </cell>
          <cell r="GK57">
            <v>0</v>
          </cell>
          <cell r="GL57">
            <v>0</v>
          </cell>
          <cell r="GM57">
            <v>0</v>
          </cell>
          <cell r="GN57">
            <v>0</v>
          </cell>
          <cell r="GO57">
            <v>0</v>
          </cell>
          <cell r="GP57">
            <v>0</v>
          </cell>
          <cell r="GQ57">
            <v>0</v>
          </cell>
          <cell r="GR57">
            <v>0</v>
          </cell>
          <cell r="GS57">
            <v>0</v>
          </cell>
          <cell r="GT57">
            <v>0</v>
          </cell>
          <cell r="GU57">
            <v>0</v>
          </cell>
          <cell r="GV57">
            <v>0</v>
          </cell>
          <cell r="GW57">
            <v>0</v>
          </cell>
          <cell r="GX57">
            <v>0</v>
          </cell>
          <cell r="GY57">
            <v>0</v>
          </cell>
          <cell r="GZ57">
            <v>0</v>
          </cell>
          <cell r="HA57">
            <v>0</v>
          </cell>
          <cell r="HB57">
            <v>0</v>
          </cell>
          <cell r="HC57">
            <v>0</v>
          </cell>
          <cell r="HD57">
            <v>0</v>
          </cell>
          <cell r="HE57">
            <v>0</v>
          </cell>
          <cell r="HF57">
            <v>0</v>
          </cell>
          <cell r="HG57">
            <v>0</v>
          </cell>
          <cell r="HH57">
            <v>0</v>
          </cell>
          <cell r="HI57">
            <v>0</v>
          </cell>
          <cell r="HJ57">
            <v>0</v>
          </cell>
          <cell r="HK57">
            <v>0</v>
          </cell>
          <cell r="HL57">
            <v>0</v>
          </cell>
          <cell r="HM57">
            <v>0</v>
          </cell>
          <cell r="HN57">
            <v>0</v>
          </cell>
          <cell r="HO57">
            <v>0</v>
          </cell>
          <cell r="HP57">
            <v>0</v>
          </cell>
          <cell r="HQ57">
            <v>0</v>
          </cell>
          <cell r="HR57">
            <v>0</v>
          </cell>
          <cell r="HS57">
            <v>0</v>
          </cell>
          <cell r="HT57">
            <v>0</v>
          </cell>
          <cell r="HU57">
            <v>0</v>
          </cell>
          <cell r="HV57">
            <v>0</v>
          </cell>
          <cell r="HW57">
            <v>0</v>
          </cell>
          <cell r="HX57">
            <v>0</v>
          </cell>
          <cell r="HY57">
            <v>0</v>
          </cell>
          <cell r="HZ57">
            <v>0</v>
          </cell>
          <cell r="IA57">
            <v>0</v>
          </cell>
          <cell r="IB57">
            <v>0</v>
          </cell>
          <cell r="IC57">
            <v>0</v>
          </cell>
          <cell r="ID57">
            <v>0</v>
          </cell>
          <cell r="IE57">
            <v>0</v>
          </cell>
          <cell r="IF57">
            <v>0</v>
          </cell>
          <cell r="IG57">
            <v>0</v>
          </cell>
          <cell r="IH57">
            <v>0</v>
          </cell>
          <cell r="II57">
            <v>0</v>
          </cell>
          <cell r="IJ57">
            <v>0</v>
          </cell>
          <cell r="IK57">
            <v>0</v>
          </cell>
          <cell r="IL57">
            <v>0</v>
          </cell>
          <cell r="IM57">
            <v>0</v>
          </cell>
          <cell r="IN57">
            <v>0</v>
          </cell>
          <cell r="IO57">
            <v>0</v>
          </cell>
          <cell r="IP57">
            <v>0</v>
          </cell>
          <cell r="IQ57">
            <v>0</v>
          </cell>
        </row>
        <row r="58">
          <cell r="B58">
            <v>0</v>
          </cell>
          <cell r="C58">
            <v>0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0</v>
          </cell>
          <cell r="AB58">
            <v>0</v>
          </cell>
          <cell r="AC58">
            <v>0</v>
          </cell>
          <cell r="AD58">
            <v>0</v>
          </cell>
          <cell r="AE58">
            <v>0</v>
          </cell>
          <cell r="AF58">
            <v>0</v>
          </cell>
          <cell r="AG58">
            <v>0</v>
          </cell>
          <cell r="AH58">
            <v>0</v>
          </cell>
          <cell r="AI58">
            <v>0</v>
          </cell>
          <cell r="AJ58">
            <v>0</v>
          </cell>
          <cell r="AK58">
            <v>0</v>
          </cell>
          <cell r="AL58">
            <v>0</v>
          </cell>
          <cell r="AM58">
            <v>0</v>
          </cell>
          <cell r="AN58">
            <v>0</v>
          </cell>
          <cell r="AO58">
            <v>0</v>
          </cell>
          <cell r="AP58">
            <v>0</v>
          </cell>
          <cell r="AQ58">
            <v>0</v>
          </cell>
          <cell r="AR58">
            <v>0</v>
          </cell>
          <cell r="AS58">
            <v>0</v>
          </cell>
          <cell r="AT58">
            <v>0</v>
          </cell>
          <cell r="AU58">
            <v>0</v>
          </cell>
          <cell r="AV58">
            <v>0</v>
          </cell>
          <cell r="AW58">
            <v>0</v>
          </cell>
          <cell r="AX58">
            <v>0</v>
          </cell>
          <cell r="AY58">
            <v>0</v>
          </cell>
          <cell r="AZ58">
            <v>0</v>
          </cell>
          <cell r="BA58">
            <v>0</v>
          </cell>
          <cell r="BB58">
            <v>0</v>
          </cell>
          <cell r="BC58">
            <v>0</v>
          </cell>
          <cell r="BD58">
            <v>0</v>
          </cell>
          <cell r="BE58">
            <v>0</v>
          </cell>
          <cell r="BF58">
            <v>0</v>
          </cell>
          <cell r="BG58">
            <v>0</v>
          </cell>
          <cell r="BH58">
            <v>0</v>
          </cell>
          <cell r="BI58">
            <v>0</v>
          </cell>
          <cell r="BJ58">
            <v>0</v>
          </cell>
          <cell r="BK58">
            <v>0</v>
          </cell>
          <cell r="BL58">
            <v>0</v>
          </cell>
          <cell r="BM58">
            <v>0</v>
          </cell>
          <cell r="BN58">
            <v>0</v>
          </cell>
          <cell r="BO58">
            <v>0</v>
          </cell>
          <cell r="BP58">
            <v>0</v>
          </cell>
          <cell r="BQ58">
            <v>0</v>
          </cell>
          <cell r="BR58">
            <v>0</v>
          </cell>
          <cell r="BS58">
            <v>0</v>
          </cell>
          <cell r="BT58">
            <v>0</v>
          </cell>
          <cell r="BU58">
            <v>0</v>
          </cell>
          <cell r="BV58">
            <v>0</v>
          </cell>
          <cell r="BW58">
            <v>0</v>
          </cell>
          <cell r="BX58">
            <v>0</v>
          </cell>
          <cell r="BY58">
            <v>0</v>
          </cell>
          <cell r="BZ58">
            <v>0</v>
          </cell>
          <cell r="CA58">
            <v>0</v>
          </cell>
          <cell r="CB58">
            <v>0</v>
          </cell>
          <cell r="CC58">
            <v>0</v>
          </cell>
          <cell r="CD58">
            <v>0</v>
          </cell>
          <cell r="CE58">
            <v>0</v>
          </cell>
          <cell r="CF58">
            <v>0</v>
          </cell>
          <cell r="CG58">
            <v>0</v>
          </cell>
          <cell r="CH58">
            <v>0</v>
          </cell>
          <cell r="CI58">
            <v>0</v>
          </cell>
          <cell r="CJ58">
            <v>0</v>
          </cell>
          <cell r="CK58">
            <v>0</v>
          </cell>
          <cell r="CL58">
            <v>0</v>
          </cell>
          <cell r="CM58">
            <v>0</v>
          </cell>
          <cell r="CN58">
            <v>0</v>
          </cell>
          <cell r="CO58">
            <v>0</v>
          </cell>
          <cell r="CP58">
            <v>0</v>
          </cell>
          <cell r="CQ58">
            <v>0</v>
          </cell>
          <cell r="CR58">
            <v>0</v>
          </cell>
          <cell r="CS58">
            <v>0</v>
          </cell>
          <cell r="CT58">
            <v>0</v>
          </cell>
          <cell r="CU58">
            <v>0</v>
          </cell>
          <cell r="CV58">
            <v>0</v>
          </cell>
          <cell r="CW58">
            <v>0</v>
          </cell>
          <cell r="CX58">
            <v>0</v>
          </cell>
          <cell r="CY58">
            <v>0</v>
          </cell>
          <cell r="CZ58">
            <v>0</v>
          </cell>
          <cell r="DA58">
            <v>0</v>
          </cell>
          <cell r="DB58">
            <v>0</v>
          </cell>
          <cell r="DC58">
            <v>0</v>
          </cell>
          <cell r="DD58">
            <v>0</v>
          </cell>
          <cell r="DE58">
            <v>0</v>
          </cell>
          <cell r="DF58">
            <v>0</v>
          </cell>
          <cell r="DG58">
            <v>0</v>
          </cell>
          <cell r="DH58">
            <v>0</v>
          </cell>
          <cell r="DI58">
            <v>0</v>
          </cell>
          <cell r="DJ58">
            <v>0</v>
          </cell>
          <cell r="DK58">
            <v>0</v>
          </cell>
          <cell r="DL58">
            <v>0</v>
          </cell>
          <cell r="DM58">
            <v>0</v>
          </cell>
          <cell r="DN58">
            <v>0</v>
          </cell>
          <cell r="DO58">
            <v>0</v>
          </cell>
          <cell r="DP58">
            <v>0</v>
          </cell>
          <cell r="DQ58">
            <v>0</v>
          </cell>
          <cell r="DR58">
            <v>0</v>
          </cell>
          <cell r="DS58">
            <v>0</v>
          </cell>
          <cell r="DT58">
            <v>0</v>
          </cell>
          <cell r="DU58">
            <v>0</v>
          </cell>
          <cell r="DV58">
            <v>0</v>
          </cell>
          <cell r="DW58">
            <v>0</v>
          </cell>
          <cell r="DX58">
            <v>0</v>
          </cell>
          <cell r="DY58">
            <v>0</v>
          </cell>
          <cell r="DZ58">
            <v>0</v>
          </cell>
          <cell r="EA58">
            <v>0</v>
          </cell>
          <cell r="EB58">
            <v>0</v>
          </cell>
          <cell r="EC58">
            <v>0</v>
          </cell>
          <cell r="ED58">
            <v>0</v>
          </cell>
          <cell r="EE58">
            <v>0</v>
          </cell>
          <cell r="EF58">
            <v>0</v>
          </cell>
          <cell r="EG58">
            <v>0</v>
          </cell>
          <cell r="EH58">
            <v>0</v>
          </cell>
          <cell r="EI58">
            <v>0</v>
          </cell>
          <cell r="EJ58">
            <v>0</v>
          </cell>
          <cell r="EK58">
            <v>0</v>
          </cell>
          <cell r="EL58">
            <v>0</v>
          </cell>
          <cell r="EM58">
            <v>0</v>
          </cell>
          <cell r="EN58">
            <v>0</v>
          </cell>
          <cell r="EO58">
            <v>0</v>
          </cell>
          <cell r="EP58">
            <v>0</v>
          </cell>
          <cell r="EQ58">
            <v>0</v>
          </cell>
          <cell r="ER58">
            <v>0</v>
          </cell>
          <cell r="ES58">
            <v>0</v>
          </cell>
          <cell r="ET58">
            <v>0</v>
          </cell>
          <cell r="EU58">
            <v>0</v>
          </cell>
          <cell r="EV58">
            <v>0</v>
          </cell>
          <cell r="EW58">
            <v>0</v>
          </cell>
          <cell r="EX58">
            <v>0</v>
          </cell>
          <cell r="EY58">
            <v>0</v>
          </cell>
          <cell r="EZ58">
            <v>0</v>
          </cell>
          <cell r="FA58">
            <v>0</v>
          </cell>
          <cell r="FB58">
            <v>0</v>
          </cell>
          <cell r="FC58">
            <v>0</v>
          </cell>
          <cell r="FD58">
            <v>0</v>
          </cell>
          <cell r="FE58">
            <v>0</v>
          </cell>
          <cell r="FF58">
            <v>0</v>
          </cell>
          <cell r="FG58">
            <v>0</v>
          </cell>
          <cell r="FH58">
            <v>0</v>
          </cell>
          <cell r="FI58">
            <v>0</v>
          </cell>
          <cell r="FJ58">
            <v>0</v>
          </cell>
          <cell r="FK58">
            <v>0</v>
          </cell>
          <cell r="FL58">
            <v>0</v>
          </cell>
          <cell r="FM58">
            <v>0</v>
          </cell>
          <cell r="FN58">
            <v>0</v>
          </cell>
          <cell r="FO58">
            <v>0</v>
          </cell>
          <cell r="FP58">
            <v>0</v>
          </cell>
          <cell r="FQ58">
            <v>0</v>
          </cell>
          <cell r="FR58">
            <v>0</v>
          </cell>
          <cell r="FS58">
            <v>0</v>
          </cell>
          <cell r="FT58">
            <v>0</v>
          </cell>
          <cell r="FU58">
            <v>0</v>
          </cell>
          <cell r="FV58">
            <v>0</v>
          </cell>
          <cell r="FW58">
            <v>0</v>
          </cell>
          <cell r="FX58">
            <v>0</v>
          </cell>
          <cell r="FY58">
            <v>0</v>
          </cell>
          <cell r="FZ58">
            <v>0</v>
          </cell>
          <cell r="GA58">
            <v>0</v>
          </cell>
          <cell r="GB58">
            <v>0</v>
          </cell>
          <cell r="GC58">
            <v>0</v>
          </cell>
          <cell r="GD58">
            <v>0</v>
          </cell>
          <cell r="GE58">
            <v>0</v>
          </cell>
          <cell r="GF58">
            <v>0</v>
          </cell>
          <cell r="GG58">
            <v>0</v>
          </cell>
          <cell r="GH58">
            <v>0</v>
          </cell>
          <cell r="GI58">
            <v>0</v>
          </cell>
          <cell r="GJ58">
            <v>0</v>
          </cell>
          <cell r="GK58">
            <v>0</v>
          </cell>
          <cell r="GL58">
            <v>0</v>
          </cell>
          <cell r="GM58">
            <v>0</v>
          </cell>
          <cell r="GN58">
            <v>0</v>
          </cell>
          <cell r="GO58">
            <v>0</v>
          </cell>
          <cell r="GP58">
            <v>0</v>
          </cell>
          <cell r="GQ58">
            <v>0</v>
          </cell>
          <cell r="GR58">
            <v>0</v>
          </cell>
          <cell r="GS58">
            <v>0</v>
          </cell>
          <cell r="GT58">
            <v>0</v>
          </cell>
          <cell r="GU58">
            <v>0</v>
          </cell>
          <cell r="GV58">
            <v>0</v>
          </cell>
          <cell r="GW58">
            <v>0</v>
          </cell>
          <cell r="GX58">
            <v>0</v>
          </cell>
          <cell r="GY58">
            <v>0</v>
          </cell>
          <cell r="GZ58">
            <v>0</v>
          </cell>
          <cell r="HA58">
            <v>0</v>
          </cell>
          <cell r="HB58">
            <v>0</v>
          </cell>
          <cell r="HC58">
            <v>0</v>
          </cell>
          <cell r="HD58">
            <v>0</v>
          </cell>
          <cell r="HE58">
            <v>0</v>
          </cell>
          <cell r="HF58">
            <v>0</v>
          </cell>
          <cell r="HG58">
            <v>0</v>
          </cell>
          <cell r="HH58">
            <v>0</v>
          </cell>
          <cell r="HI58">
            <v>0</v>
          </cell>
          <cell r="HJ58">
            <v>0</v>
          </cell>
          <cell r="HK58">
            <v>0</v>
          </cell>
          <cell r="HL58">
            <v>0</v>
          </cell>
          <cell r="HM58">
            <v>0</v>
          </cell>
          <cell r="HN58">
            <v>0</v>
          </cell>
          <cell r="HO58">
            <v>0</v>
          </cell>
          <cell r="HP58">
            <v>0</v>
          </cell>
          <cell r="HQ58">
            <v>0</v>
          </cell>
          <cell r="HR58">
            <v>0</v>
          </cell>
          <cell r="HS58">
            <v>0</v>
          </cell>
          <cell r="HT58">
            <v>0</v>
          </cell>
          <cell r="HU58">
            <v>0</v>
          </cell>
          <cell r="HV58">
            <v>0</v>
          </cell>
          <cell r="HW58">
            <v>0</v>
          </cell>
          <cell r="HX58">
            <v>0</v>
          </cell>
          <cell r="HY58">
            <v>0</v>
          </cell>
          <cell r="HZ58">
            <v>0</v>
          </cell>
          <cell r="IA58">
            <v>0</v>
          </cell>
          <cell r="IB58">
            <v>0</v>
          </cell>
          <cell r="IC58">
            <v>0</v>
          </cell>
          <cell r="ID58">
            <v>0</v>
          </cell>
          <cell r="IE58">
            <v>0</v>
          </cell>
          <cell r="IF58">
            <v>0</v>
          </cell>
          <cell r="IG58">
            <v>0</v>
          </cell>
          <cell r="IH58">
            <v>0</v>
          </cell>
          <cell r="II58">
            <v>0</v>
          </cell>
          <cell r="IJ58">
            <v>0</v>
          </cell>
          <cell r="IK58">
            <v>0</v>
          </cell>
          <cell r="IL58">
            <v>0</v>
          </cell>
          <cell r="IM58">
            <v>0</v>
          </cell>
          <cell r="IN58">
            <v>0</v>
          </cell>
          <cell r="IO58">
            <v>0</v>
          </cell>
          <cell r="IP58">
            <v>0</v>
          </cell>
          <cell r="IQ58">
            <v>0</v>
          </cell>
        </row>
        <row r="59">
          <cell r="B59">
            <v>137.90600000000001</v>
          </cell>
          <cell r="C59">
            <v>143.268</v>
          </cell>
          <cell r="D59">
            <v>1692.575</v>
          </cell>
          <cell r="E59">
            <v>869.13099999999997</v>
          </cell>
          <cell r="F59">
            <v>823.44500000000005</v>
          </cell>
          <cell r="G59">
            <v>3214.3850000000002</v>
          </cell>
          <cell r="H59">
            <v>1641.883</v>
          </cell>
          <cell r="I59">
            <v>1572.502</v>
          </cell>
          <cell r="J59">
            <v>730.07500000000005</v>
          </cell>
          <cell r="K59">
            <v>343.05200000000002</v>
          </cell>
          <cell r="L59">
            <v>387.02300000000002</v>
          </cell>
          <cell r="M59">
            <v>481.74200000000002</v>
          </cell>
          <cell r="N59">
            <v>218.96799999999999</v>
          </cell>
          <cell r="O59">
            <v>262.774</v>
          </cell>
          <cell r="P59">
            <v>336.3</v>
          </cell>
          <cell r="Q59">
            <v>165.52799999999999</v>
          </cell>
          <cell r="R59">
            <v>170.77199999999999</v>
          </cell>
          <cell r="S59">
            <v>145.44200000000001</v>
          </cell>
          <cell r="T59">
            <v>53.44</v>
          </cell>
          <cell r="U59">
            <v>92.001999999999995</v>
          </cell>
          <cell r="V59">
            <v>106.499</v>
          </cell>
          <cell r="W59">
            <v>42.786000000000001</v>
          </cell>
          <cell r="X59">
            <v>63.713000000000001</v>
          </cell>
          <cell r="Y59">
            <v>97.111000000000004</v>
          </cell>
          <cell r="Z59">
            <v>50.104999999999997</v>
          </cell>
          <cell r="AA59">
            <v>47.006</v>
          </cell>
          <cell r="AB59">
            <v>151.22200000000001</v>
          </cell>
          <cell r="AC59">
            <v>73.978999999999999</v>
          </cell>
          <cell r="AD59">
            <v>77.242999999999995</v>
          </cell>
          <cell r="AE59">
            <v>378.024</v>
          </cell>
          <cell r="AF59">
            <v>171.02799999999999</v>
          </cell>
          <cell r="AG59">
            <v>206.99700000000001</v>
          </cell>
          <cell r="AH59">
            <v>230.03100000000001</v>
          </cell>
          <cell r="AI59">
            <v>110.48</v>
          </cell>
          <cell r="AJ59">
            <v>119.55</v>
          </cell>
          <cell r="AK59">
            <v>40.302999999999997</v>
          </cell>
          <cell r="AL59">
            <v>16.489999999999998</v>
          </cell>
          <cell r="AM59">
            <v>23.812999999999999</v>
          </cell>
          <cell r="AN59">
            <v>147.994</v>
          </cell>
          <cell r="AO59">
            <v>60.546999999999997</v>
          </cell>
          <cell r="AP59">
            <v>87.445999999999998</v>
          </cell>
          <cell r="AQ59">
            <v>151.483</v>
          </cell>
          <cell r="AR59">
            <v>90.962000000000003</v>
          </cell>
          <cell r="AS59">
            <v>60.521000000000001</v>
          </cell>
          <cell r="AT59">
            <v>61.337000000000003</v>
          </cell>
          <cell r="AU59">
            <v>38.073</v>
          </cell>
          <cell r="AV59">
            <v>23.265000000000001</v>
          </cell>
          <cell r="AW59">
            <v>51.143000000000001</v>
          </cell>
          <cell r="AX59">
            <v>27.425000000000001</v>
          </cell>
          <cell r="AY59">
            <v>23.718</v>
          </cell>
          <cell r="AZ59">
            <v>10.747999999999999</v>
          </cell>
          <cell r="BA59">
            <v>6.58</v>
          </cell>
          <cell r="BB59">
            <v>4.1680000000000001</v>
          </cell>
          <cell r="BC59">
            <v>100.34</v>
          </cell>
          <cell r="BD59">
            <v>63.536999999999999</v>
          </cell>
          <cell r="BE59">
            <v>36.802999999999997</v>
          </cell>
          <cell r="BF59">
            <v>5747.5839999999998</v>
          </cell>
          <cell r="BG59">
            <v>3073.7080000000001</v>
          </cell>
          <cell r="BH59">
            <v>2673.8760000000002</v>
          </cell>
          <cell r="BI59">
            <v>1149.818</v>
          </cell>
          <cell r="BJ59">
            <v>590.38599999999997</v>
          </cell>
          <cell r="BK59">
            <v>559.43200000000002</v>
          </cell>
          <cell r="BL59">
            <v>279.90300000000002</v>
          </cell>
          <cell r="BM59">
            <v>141.86500000000001</v>
          </cell>
          <cell r="BN59">
            <v>138.03800000000001</v>
          </cell>
          <cell r="BO59">
            <v>327.71699999999998</v>
          </cell>
          <cell r="BP59">
            <v>177.08799999999999</v>
          </cell>
          <cell r="BQ59">
            <v>150.62899999999999</v>
          </cell>
          <cell r="BR59">
            <v>542.19799999999998</v>
          </cell>
          <cell r="BS59">
            <v>271.43200000000002</v>
          </cell>
          <cell r="BT59">
            <v>270.76499999999999</v>
          </cell>
          <cell r="BU59">
            <v>4597.7659999999996</v>
          </cell>
          <cell r="BV59">
            <v>2483.3229999999999</v>
          </cell>
          <cell r="BW59">
            <v>2114.444</v>
          </cell>
          <cell r="BX59">
            <v>2394.7890000000002</v>
          </cell>
          <cell r="BY59">
            <v>1261.18</v>
          </cell>
          <cell r="BZ59">
            <v>1133.6089999999999</v>
          </cell>
          <cell r="CA59">
            <v>691.16399999999999</v>
          </cell>
          <cell r="CB59">
            <v>356.31</v>
          </cell>
          <cell r="CC59">
            <v>334.85399999999998</v>
          </cell>
          <cell r="CD59">
            <v>683.83100000000002</v>
          </cell>
          <cell r="CE59">
            <v>364.221</v>
          </cell>
          <cell r="CF59">
            <v>319.61099999999999</v>
          </cell>
          <cell r="CG59">
            <v>1019.793</v>
          </cell>
          <cell r="CH59">
            <v>540.649</v>
          </cell>
          <cell r="CI59">
            <v>479.14400000000001</v>
          </cell>
          <cell r="CJ59">
            <v>2202.9769999999999</v>
          </cell>
          <cell r="CK59">
            <v>1222.143</v>
          </cell>
          <cell r="CL59">
            <v>980.83399999999995</v>
          </cell>
          <cell r="CM59">
            <v>1270.6769999999999</v>
          </cell>
          <cell r="CN59">
            <v>693.68499999999995</v>
          </cell>
          <cell r="CO59">
            <v>576.99199999999996</v>
          </cell>
          <cell r="CP59">
            <v>932.30100000000004</v>
          </cell>
          <cell r="CQ59">
            <v>528.45799999999997</v>
          </cell>
          <cell r="CR59">
            <v>403.84300000000002</v>
          </cell>
          <cell r="CS59">
            <v>819.58299999999997</v>
          </cell>
          <cell r="CT59">
            <v>458.05399999999997</v>
          </cell>
          <cell r="CU59">
            <v>361.529</v>
          </cell>
          <cell r="CV59">
            <v>112.717</v>
          </cell>
          <cell r="CW59">
            <v>70.403999999999996</v>
          </cell>
          <cell r="CX59">
            <v>42.313000000000002</v>
          </cell>
          <cell r="CY59">
            <v>576.92700000000002</v>
          </cell>
          <cell r="CZ59">
            <v>322.99599999999998</v>
          </cell>
          <cell r="DA59">
            <v>253.93100000000001</v>
          </cell>
          <cell r="DB59">
            <v>5170.6570000000002</v>
          </cell>
          <cell r="DC59">
            <v>2750.712</v>
          </cell>
          <cell r="DD59">
            <v>2419.9450000000002</v>
          </cell>
          <cell r="DE59">
            <v>7024.24</v>
          </cell>
          <cell r="DF59">
            <v>3468.913</v>
          </cell>
          <cell r="DG59">
            <v>3555.3270000000002</v>
          </cell>
          <cell r="DH59">
            <v>1421.3689999999999</v>
          </cell>
          <cell r="DI59">
            <v>704.77700000000004</v>
          </cell>
          <cell r="DJ59">
            <v>716.59199999999998</v>
          </cell>
          <cell r="DK59">
            <v>1103.675</v>
          </cell>
          <cell r="DL59">
            <v>582.21699999999998</v>
          </cell>
          <cell r="DM59">
            <v>521.45799999999997</v>
          </cell>
          <cell r="DN59">
            <v>755.58399999999995</v>
          </cell>
          <cell r="DO59">
            <v>424.00200000000001</v>
          </cell>
          <cell r="DP59">
            <v>331.58100000000002</v>
          </cell>
          <cell r="DQ59">
            <v>348.09100000000001</v>
          </cell>
          <cell r="DR59">
            <v>158.214</v>
          </cell>
          <cell r="DS59">
            <v>189.87700000000001</v>
          </cell>
          <cell r="DT59">
            <v>110.9</v>
          </cell>
          <cell r="DU59">
            <v>45.436999999999998</v>
          </cell>
          <cell r="DV59">
            <v>65.463999999999999</v>
          </cell>
          <cell r="DW59">
            <v>107.756</v>
          </cell>
          <cell r="DX59">
            <v>62.326000000000001</v>
          </cell>
          <cell r="DY59">
            <v>45.430999999999997</v>
          </cell>
          <cell r="DZ59">
            <v>209.93799999999999</v>
          </cell>
          <cell r="EA59">
            <v>60.234999999999999</v>
          </cell>
          <cell r="EB59">
            <v>149.703</v>
          </cell>
          <cell r="EC59">
            <v>643.04399999999998</v>
          </cell>
          <cell r="ED59">
            <v>297.85899999999998</v>
          </cell>
          <cell r="EE59">
            <v>345.18599999999998</v>
          </cell>
          <cell r="EF59">
            <v>454.18599999999998</v>
          </cell>
          <cell r="EG59">
            <v>244.12700000000001</v>
          </cell>
          <cell r="EH59">
            <v>210.059</v>
          </cell>
          <cell r="EI59">
            <v>38.707000000000001</v>
          </cell>
          <cell r="EJ59">
            <v>13.086</v>
          </cell>
          <cell r="EK59">
            <v>25.620999999999999</v>
          </cell>
          <cell r="EL59">
            <v>188.858</v>
          </cell>
          <cell r="EM59">
            <v>53.731000000000002</v>
          </cell>
          <cell r="EN59">
            <v>135.126</v>
          </cell>
          <cell r="EO59">
            <v>251.577</v>
          </cell>
          <cell r="EP59">
            <v>147.69800000000001</v>
          </cell>
          <cell r="EQ59">
            <v>103.879</v>
          </cell>
          <cell r="ER59">
            <v>118.023</v>
          </cell>
          <cell r="ES59">
            <v>80.481999999999999</v>
          </cell>
          <cell r="ET59">
            <v>37.540999999999997</v>
          </cell>
          <cell r="EU59">
            <v>122.741</v>
          </cell>
          <cell r="EV59">
            <v>78.869</v>
          </cell>
          <cell r="EW59">
            <v>43.872</v>
          </cell>
          <cell r="EX59">
            <v>16.303000000000001</v>
          </cell>
          <cell r="EY59">
            <v>8.2710000000000008</v>
          </cell>
          <cell r="EZ59">
            <v>8.0329999999999995</v>
          </cell>
          <cell r="FA59">
            <v>128.83600000000001</v>
          </cell>
          <cell r="FB59">
            <v>68.828999999999994</v>
          </cell>
          <cell r="FC59">
            <v>60.006999999999998</v>
          </cell>
          <cell r="FD59">
            <v>4440.4650000000001</v>
          </cell>
          <cell r="FE59">
            <v>2311.7860000000001</v>
          </cell>
          <cell r="FF59">
            <v>2128.6790000000001</v>
          </cell>
          <cell r="FG59">
            <v>457.78500000000003</v>
          </cell>
          <cell r="FH59">
            <v>242.566</v>
          </cell>
          <cell r="FI59">
            <v>215.21899999999999</v>
          </cell>
          <cell r="FJ59">
            <v>121.982</v>
          </cell>
          <cell r="FK59">
            <v>63.234999999999999</v>
          </cell>
          <cell r="FL59">
            <v>58.747</v>
          </cell>
          <cell r="FM59">
            <v>123.574</v>
          </cell>
          <cell r="FN59">
            <v>63.680999999999997</v>
          </cell>
          <cell r="FO59">
            <v>59.893000000000001</v>
          </cell>
          <cell r="FP59">
            <v>212.22900000000001</v>
          </cell>
          <cell r="FQ59">
            <v>115.65</v>
          </cell>
          <cell r="FR59">
            <v>96.58</v>
          </cell>
          <cell r="FS59">
            <v>3982.68</v>
          </cell>
          <cell r="FT59">
            <v>2069.2199999999998</v>
          </cell>
          <cell r="FU59">
            <v>1913.46</v>
          </cell>
          <cell r="FV59">
            <v>1099.3119999999999</v>
          </cell>
          <cell r="FW59">
            <v>547.56399999999996</v>
          </cell>
          <cell r="FX59">
            <v>551.74800000000005</v>
          </cell>
          <cell r="FY59">
            <v>254.13399999999999</v>
          </cell>
          <cell r="FZ59">
            <v>122.736</v>
          </cell>
          <cell r="GA59">
            <v>131.398</v>
          </cell>
          <cell r="GB59">
            <v>332.589</v>
          </cell>
          <cell r="GC59">
            <v>174.232</v>
          </cell>
          <cell r="GD59">
            <v>158.35599999999999</v>
          </cell>
          <cell r="GE59">
            <v>512.58900000000006</v>
          </cell>
          <cell r="GF59">
            <v>250.595</v>
          </cell>
          <cell r="GG59">
            <v>261.99400000000003</v>
          </cell>
          <cell r="GH59">
            <v>2883.3679999999999</v>
          </cell>
          <cell r="GI59">
            <v>1521.6559999999999</v>
          </cell>
          <cell r="GJ59">
            <v>1361.712</v>
          </cell>
          <cell r="GK59">
            <v>837.601</v>
          </cell>
          <cell r="GL59">
            <v>426.399</v>
          </cell>
          <cell r="GM59">
            <v>411.20100000000002</v>
          </cell>
          <cell r="GN59">
            <v>2045.7670000000001</v>
          </cell>
          <cell r="GO59">
            <v>1095.2570000000001</v>
          </cell>
          <cell r="GP59">
            <v>950.51099999999997</v>
          </cell>
          <cell r="GQ59">
            <v>1131.885</v>
          </cell>
          <cell r="GR59">
            <v>569.04600000000005</v>
          </cell>
          <cell r="GS59">
            <v>562.83900000000006</v>
          </cell>
          <cell r="GT59">
            <v>913.88199999999995</v>
          </cell>
          <cell r="GU59">
            <v>526.21100000000001</v>
          </cell>
          <cell r="GV59">
            <v>387.67099999999999</v>
          </cell>
          <cell r="GW59">
            <v>211.047</v>
          </cell>
          <cell r="GX59">
            <v>122.845</v>
          </cell>
          <cell r="GY59">
            <v>88.200999999999993</v>
          </cell>
          <cell r="GZ59">
            <v>4229.4179999999997</v>
          </cell>
          <cell r="HA59">
            <v>2188.9409999999998</v>
          </cell>
          <cell r="HB59">
            <v>2040.4780000000001</v>
          </cell>
          <cell r="HC59">
            <v>6058.7209999999995</v>
          </cell>
          <cell r="HD59">
            <v>2955.0189999999998</v>
          </cell>
          <cell r="HE59">
            <v>3103.701</v>
          </cell>
          <cell r="HF59">
            <v>850.48599999999999</v>
          </cell>
          <cell r="HG59">
            <v>421.34800000000001</v>
          </cell>
          <cell r="HH59">
            <v>429.13799999999998</v>
          </cell>
          <cell r="HI59">
            <v>618.83900000000006</v>
          </cell>
          <cell r="HJ59">
            <v>311.66899999999998</v>
          </cell>
          <cell r="HK59">
            <v>307.16899999999998</v>
          </cell>
          <cell r="HL59">
            <v>356.22500000000002</v>
          </cell>
          <cell r="HM59">
            <v>196.654</v>
          </cell>
          <cell r="HN59">
            <v>159.571</v>
          </cell>
          <cell r="HO59">
            <v>262.613</v>
          </cell>
          <cell r="HP59">
            <v>115.015</v>
          </cell>
          <cell r="HQ59">
            <v>147.59800000000001</v>
          </cell>
          <cell r="HR59">
            <v>61.225999999999999</v>
          </cell>
          <cell r="HS59">
            <v>24.367000000000001</v>
          </cell>
          <cell r="HT59">
            <v>36.859000000000002</v>
          </cell>
          <cell r="HU59">
            <v>73.81</v>
          </cell>
          <cell r="HV59">
            <v>45.813000000000002</v>
          </cell>
          <cell r="HW59">
            <v>27.997</v>
          </cell>
          <cell r="HX59">
            <v>157.83699999999999</v>
          </cell>
          <cell r="HY59">
            <v>63.866</v>
          </cell>
          <cell r="HZ59">
            <v>93.971999999999994</v>
          </cell>
          <cell r="IA59">
            <v>262.78399999999999</v>
          </cell>
          <cell r="IB59">
            <v>127.137</v>
          </cell>
          <cell r="IC59">
            <v>135.64699999999999</v>
          </cell>
          <cell r="ID59">
            <v>147.755</v>
          </cell>
          <cell r="IE59">
            <v>81.888999999999996</v>
          </cell>
          <cell r="IF59">
            <v>65.867000000000004</v>
          </cell>
          <cell r="IG59">
            <v>10.337</v>
          </cell>
          <cell r="IH59">
            <v>2.44</v>
          </cell>
          <cell r="II59">
            <v>7.8970000000000002</v>
          </cell>
          <cell r="IJ59">
            <v>115.029</v>
          </cell>
          <cell r="IK59">
            <v>45.247999999999998</v>
          </cell>
          <cell r="IL59">
            <v>69.78</v>
          </cell>
          <cell r="IM59">
            <v>179.91</v>
          </cell>
          <cell r="IN59">
            <v>105.387</v>
          </cell>
          <cell r="IO59">
            <v>74.522999999999996</v>
          </cell>
          <cell r="IP59">
            <v>81.927000000000007</v>
          </cell>
          <cell r="IQ59">
            <v>51.741999999999997</v>
          </cell>
        </row>
        <row r="60">
          <cell r="B60">
            <v>0</v>
          </cell>
          <cell r="C60">
            <v>0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D60">
            <v>0</v>
          </cell>
          <cell r="AE60">
            <v>0</v>
          </cell>
          <cell r="AF60">
            <v>0</v>
          </cell>
          <cell r="AG60">
            <v>0</v>
          </cell>
          <cell r="AH60">
            <v>0</v>
          </cell>
          <cell r="AI60">
            <v>0</v>
          </cell>
          <cell r="AJ60">
            <v>0</v>
          </cell>
          <cell r="AK60">
            <v>0</v>
          </cell>
          <cell r="AL60">
            <v>0</v>
          </cell>
          <cell r="AM60">
            <v>0</v>
          </cell>
          <cell r="AN60">
            <v>0</v>
          </cell>
          <cell r="AO60">
            <v>0</v>
          </cell>
          <cell r="AP60">
            <v>0</v>
          </cell>
          <cell r="AQ60">
            <v>0</v>
          </cell>
          <cell r="AR60">
            <v>0</v>
          </cell>
          <cell r="AS60">
            <v>0</v>
          </cell>
          <cell r="AT60">
            <v>0</v>
          </cell>
          <cell r="AU60">
            <v>0</v>
          </cell>
          <cell r="AV60">
            <v>0</v>
          </cell>
          <cell r="AW60">
            <v>0</v>
          </cell>
          <cell r="AX60">
            <v>0</v>
          </cell>
          <cell r="AY60">
            <v>0</v>
          </cell>
          <cell r="AZ60">
            <v>0</v>
          </cell>
          <cell r="BA60">
            <v>0</v>
          </cell>
          <cell r="BB60">
            <v>0</v>
          </cell>
          <cell r="BC60">
            <v>0</v>
          </cell>
          <cell r="BD60">
            <v>0</v>
          </cell>
          <cell r="BE60">
            <v>0</v>
          </cell>
          <cell r="BF60">
            <v>0</v>
          </cell>
          <cell r="BG60">
            <v>0</v>
          </cell>
          <cell r="BH60">
            <v>0</v>
          </cell>
          <cell r="BI60">
            <v>0</v>
          </cell>
          <cell r="BJ60">
            <v>0</v>
          </cell>
          <cell r="BK60">
            <v>0</v>
          </cell>
          <cell r="BL60">
            <v>0</v>
          </cell>
          <cell r="BM60">
            <v>0</v>
          </cell>
          <cell r="BN60">
            <v>0</v>
          </cell>
          <cell r="BO60">
            <v>0</v>
          </cell>
          <cell r="BP60">
            <v>0</v>
          </cell>
          <cell r="BQ60">
            <v>0</v>
          </cell>
          <cell r="BR60">
            <v>0</v>
          </cell>
          <cell r="BS60">
            <v>0</v>
          </cell>
          <cell r="BT60">
            <v>0</v>
          </cell>
          <cell r="BU60">
            <v>0</v>
          </cell>
          <cell r="BV60">
            <v>0</v>
          </cell>
          <cell r="BW60">
            <v>0</v>
          </cell>
          <cell r="BX60">
            <v>0</v>
          </cell>
          <cell r="BY60">
            <v>0</v>
          </cell>
          <cell r="BZ60">
            <v>0</v>
          </cell>
          <cell r="CA60">
            <v>0</v>
          </cell>
          <cell r="CB60">
            <v>0</v>
          </cell>
          <cell r="CC60">
            <v>0</v>
          </cell>
          <cell r="CD60">
            <v>0</v>
          </cell>
          <cell r="CE60">
            <v>0</v>
          </cell>
          <cell r="CF60">
            <v>0</v>
          </cell>
          <cell r="CG60">
            <v>0</v>
          </cell>
          <cell r="CH60">
            <v>0</v>
          </cell>
          <cell r="CI60">
            <v>0</v>
          </cell>
          <cell r="CJ60">
            <v>0</v>
          </cell>
          <cell r="CK60">
            <v>0</v>
          </cell>
          <cell r="CL60">
            <v>0</v>
          </cell>
          <cell r="CM60">
            <v>0</v>
          </cell>
          <cell r="CN60">
            <v>0</v>
          </cell>
          <cell r="CO60">
            <v>0</v>
          </cell>
          <cell r="CP60">
            <v>0</v>
          </cell>
          <cell r="CQ60">
            <v>0</v>
          </cell>
          <cell r="CR60">
            <v>0</v>
          </cell>
          <cell r="CS60">
            <v>0</v>
          </cell>
          <cell r="CT60">
            <v>0</v>
          </cell>
          <cell r="CU60">
            <v>0</v>
          </cell>
          <cell r="CV60">
            <v>0</v>
          </cell>
          <cell r="CW60">
            <v>0</v>
          </cell>
          <cell r="CX60">
            <v>0</v>
          </cell>
          <cell r="CY60">
            <v>0</v>
          </cell>
          <cell r="CZ60">
            <v>0</v>
          </cell>
          <cell r="DA60">
            <v>0</v>
          </cell>
          <cell r="DB60">
            <v>0</v>
          </cell>
          <cell r="DC60">
            <v>0</v>
          </cell>
          <cell r="DD60">
            <v>0</v>
          </cell>
          <cell r="DE60">
            <v>0</v>
          </cell>
          <cell r="DF60">
            <v>0</v>
          </cell>
          <cell r="DG60">
            <v>0</v>
          </cell>
          <cell r="DH60">
            <v>0</v>
          </cell>
          <cell r="DI60">
            <v>0</v>
          </cell>
          <cell r="DJ60">
            <v>0</v>
          </cell>
          <cell r="DK60">
            <v>0</v>
          </cell>
          <cell r="DL60">
            <v>0</v>
          </cell>
          <cell r="DM60">
            <v>0</v>
          </cell>
          <cell r="DN60">
            <v>0</v>
          </cell>
          <cell r="DO60">
            <v>0</v>
          </cell>
          <cell r="DP60">
            <v>0</v>
          </cell>
          <cell r="DQ60">
            <v>0</v>
          </cell>
          <cell r="DR60">
            <v>0</v>
          </cell>
          <cell r="DS60">
            <v>0</v>
          </cell>
          <cell r="DT60">
            <v>0</v>
          </cell>
          <cell r="DU60">
            <v>0</v>
          </cell>
          <cell r="DV60">
            <v>0</v>
          </cell>
          <cell r="DW60">
            <v>0</v>
          </cell>
          <cell r="DX60">
            <v>0</v>
          </cell>
          <cell r="DY60">
            <v>0</v>
          </cell>
          <cell r="DZ60">
            <v>0</v>
          </cell>
          <cell r="EA60">
            <v>0</v>
          </cell>
          <cell r="EB60">
            <v>0</v>
          </cell>
          <cell r="EC60">
            <v>0</v>
          </cell>
          <cell r="ED60">
            <v>0</v>
          </cell>
          <cell r="EE60">
            <v>0</v>
          </cell>
          <cell r="EF60">
            <v>0</v>
          </cell>
          <cell r="EG60">
            <v>0</v>
          </cell>
          <cell r="EH60">
            <v>0</v>
          </cell>
          <cell r="EI60">
            <v>0</v>
          </cell>
          <cell r="EJ60">
            <v>0</v>
          </cell>
          <cell r="EK60">
            <v>0</v>
          </cell>
          <cell r="EL60">
            <v>0</v>
          </cell>
          <cell r="EM60">
            <v>0</v>
          </cell>
          <cell r="EN60">
            <v>0</v>
          </cell>
          <cell r="EO60">
            <v>0</v>
          </cell>
          <cell r="EP60">
            <v>0</v>
          </cell>
          <cell r="EQ60">
            <v>0</v>
          </cell>
          <cell r="ER60">
            <v>0</v>
          </cell>
          <cell r="ES60">
            <v>0</v>
          </cell>
          <cell r="ET60">
            <v>0</v>
          </cell>
          <cell r="EU60">
            <v>0</v>
          </cell>
          <cell r="EV60">
            <v>0</v>
          </cell>
          <cell r="EW60">
            <v>0</v>
          </cell>
          <cell r="EX60">
            <v>0</v>
          </cell>
          <cell r="EY60">
            <v>0</v>
          </cell>
          <cell r="EZ60">
            <v>0</v>
          </cell>
          <cell r="FA60">
            <v>0</v>
          </cell>
          <cell r="FB60">
            <v>0</v>
          </cell>
          <cell r="FC60">
            <v>0</v>
          </cell>
          <cell r="FD60">
            <v>0</v>
          </cell>
          <cell r="FE60">
            <v>0</v>
          </cell>
          <cell r="FF60">
            <v>0</v>
          </cell>
          <cell r="FG60">
            <v>0</v>
          </cell>
          <cell r="FH60">
            <v>0</v>
          </cell>
          <cell r="FI60">
            <v>0</v>
          </cell>
          <cell r="FJ60">
            <v>0</v>
          </cell>
          <cell r="FK60">
            <v>0</v>
          </cell>
          <cell r="FL60">
            <v>0</v>
          </cell>
          <cell r="FM60">
            <v>0</v>
          </cell>
          <cell r="FN60">
            <v>0</v>
          </cell>
          <cell r="FO60">
            <v>0</v>
          </cell>
          <cell r="FP60">
            <v>0</v>
          </cell>
          <cell r="FQ60">
            <v>0</v>
          </cell>
          <cell r="FR60">
            <v>0</v>
          </cell>
          <cell r="FS60">
            <v>0</v>
          </cell>
          <cell r="FT60">
            <v>0</v>
          </cell>
          <cell r="FU60">
            <v>0</v>
          </cell>
          <cell r="FV60">
            <v>0</v>
          </cell>
          <cell r="FW60">
            <v>0</v>
          </cell>
          <cell r="FX60">
            <v>0</v>
          </cell>
          <cell r="FY60">
            <v>0</v>
          </cell>
          <cell r="FZ60">
            <v>0</v>
          </cell>
          <cell r="GA60">
            <v>0</v>
          </cell>
          <cell r="GB60">
            <v>0</v>
          </cell>
          <cell r="GC60">
            <v>0</v>
          </cell>
          <cell r="GD60">
            <v>0</v>
          </cell>
          <cell r="GE60">
            <v>0</v>
          </cell>
          <cell r="GF60">
            <v>0</v>
          </cell>
          <cell r="GG60">
            <v>0</v>
          </cell>
          <cell r="GH60">
            <v>0</v>
          </cell>
          <cell r="GI60">
            <v>0</v>
          </cell>
          <cell r="GJ60">
            <v>0</v>
          </cell>
          <cell r="GK60">
            <v>0</v>
          </cell>
          <cell r="GL60">
            <v>0</v>
          </cell>
          <cell r="GM60">
            <v>0</v>
          </cell>
          <cell r="GN60">
            <v>0</v>
          </cell>
          <cell r="GO60">
            <v>0</v>
          </cell>
          <cell r="GP60">
            <v>0</v>
          </cell>
          <cell r="GQ60">
            <v>0</v>
          </cell>
          <cell r="GR60">
            <v>0</v>
          </cell>
          <cell r="GS60">
            <v>0</v>
          </cell>
          <cell r="GT60">
            <v>0</v>
          </cell>
          <cell r="GU60">
            <v>0</v>
          </cell>
          <cell r="GV60">
            <v>0</v>
          </cell>
          <cell r="GW60">
            <v>0</v>
          </cell>
          <cell r="GX60">
            <v>0</v>
          </cell>
          <cell r="GY60">
            <v>0</v>
          </cell>
          <cell r="GZ60">
            <v>0</v>
          </cell>
          <cell r="HA60">
            <v>0</v>
          </cell>
          <cell r="HB60">
            <v>0</v>
          </cell>
          <cell r="HC60">
            <v>0</v>
          </cell>
          <cell r="HD60">
            <v>0</v>
          </cell>
          <cell r="HE60">
            <v>0</v>
          </cell>
          <cell r="HF60">
            <v>0</v>
          </cell>
          <cell r="HG60">
            <v>0</v>
          </cell>
          <cell r="HH60">
            <v>0</v>
          </cell>
          <cell r="HI60">
            <v>0</v>
          </cell>
          <cell r="HJ60">
            <v>0</v>
          </cell>
          <cell r="HK60">
            <v>0</v>
          </cell>
          <cell r="HL60">
            <v>0</v>
          </cell>
          <cell r="HM60">
            <v>0</v>
          </cell>
          <cell r="HN60">
            <v>0</v>
          </cell>
          <cell r="HO60">
            <v>0</v>
          </cell>
          <cell r="HP60">
            <v>0</v>
          </cell>
          <cell r="HQ60">
            <v>0</v>
          </cell>
          <cell r="HR60">
            <v>0</v>
          </cell>
          <cell r="HS60">
            <v>0</v>
          </cell>
          <cell r="HT60">
            <v>0</v>
          </cell>
          <cell r="HU60">
            <v>0</v>
          </cell>
          <cell r="HV60">
            <v>0</v>
          </cell>
          <cell r="HW60">
            <v>0</v>
          </cell>
          <cell r="HX60">
            <v>0</v>
          </cell>
          <cell r="HY60">
            <v>0</v>
          </cell>
          <cell r="HZ60">
            <v>0</v>
          </cell>
          <cell r="IA60">
            <v>0</v>
          </cell>
          <cell r="IB60">
            <v>0</v>
          </cell>
          <cell r="IC60">
            <v>0</v>
          </cell>
          <cell r="ID60">
            <v>0</v>
          </cell>
          <cell r="IE60">
            <v>0</v>
          </cell>
          <cell r="IF60">
            <v>0</v>
          </cell>
          <cell r="IG60">
            <v>0</v>
          </cell>
          <cell r="IH60">
            <v>0</v>
          </cell>
          <cell r="II60">
            <v>0</v>
          </cell>
          <cell r="IJ60">
            <v>0</v>
          </cell>
          <cell r="IK60">
            <v>0</v>
          </cell>
          <cell r="IL60">
            <v>0</v>
          </cell>
          <cell r="IM60">
            <v>0</v>
          </cell>
          <cell r="IN60">
            <v>0</v>
          </cell>
          <cell r="IO60">
            <v>0</v>
          </cell>
          <cell r="IP60">
            <v>0</v>
          </cell>
          <cell r="IQ60">
            <v>0</v>
          </cell>
        </row>
        <row r="61">
          <cell r="B61">
            <v>0</v>
          </cell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  <cell r="AB61">
            <v>0</v>
          </cell>
          <cell r="AC61">
            <v>0</v>
          </cell>
          <cell r="AD61">
            <v>0</v>
          </cell>
          <cell r="AE61">
            <v>0</v>
          </cell>
          <cell r="AF61">
            <v>0</v>
          </cell>
          <cell r="AG61">
            <v>0</v>
          </cell>
          <cell r="AH61">
            <v>0</v>
          </cell>
          <cell r="AI61">
            <v>0</v>
          </cell>
          <cell r="AJ61">
            <v>0</v>
          </cell>
          <cell r="AK61">
            <v>0</v>
          </cell>
          <cell r="AL61">
            <v>0</v>
          </cell>
          <cell r="AM61">
            <v>0</v>
          </cell>
          <cell r="AN61">
            <v>0</v>
          </cell>
          <cell r="AO61">
            <v>0</v>
          </cell>
          <cell r="AP61">
            <v>0</v>
          </cell>
          <cell r="AQ61">
            <v>0</v>
          </cell>
          <cell r="AR61">
            <v>0</v>
          </cell>
          <cell r="AS61">
            <v>0</v>
          </cell>
          <cell r="AT61">
            <v>0</v>
          </cell>
          <cell r="AU61">
            <v>0</v>
          </cell>
          <cell r="AV61">
            <v>0</v>
          </cell>
          <cell r="AW61">
            <v>0</v>
          </cell>
          <cell r="AX61">
            <v>0</v>
          </cell>
          <cell r="AY61">
            <v>0</v>
          </cell>
          <cell r="AZ61">
            <v>0</v>
          </cell>
          <cell r="BA61">
            <v>0</v>
          </cell>
          <cell r="BB61">
            <v>0</v>
          </cell>
          <cell r="BC61">
            <v>0</v>
          </cell>
          <cell r="BD61">
            <v>0</v>
          </cell>
          <cell r="BE61">
            <v>0</v>
          </cell>
          <cell r="BF61">
            <v>0</v>
          </cell>
          <cell r="BG61">
            <v>0</v>
          </cell>
          <cell r="BH61">
            <v>0</v>
          </cell>
          <cell r="BI61">
            <v>0</v>
          </cell>
          <cell r="BJ61">
            <v>0</v>
          </cell>
          <cell r="BK61">
            <v>0</v>
          </cell>
          <cell r="BL61">
            <v>0</v>
          </cell>
          <cell r="BM61">
            <v>0</v>
          </cell>
          <cell r="BN61">
            <v>0</v>
          </cell>
          <cell r="BO61">
            <v>0</v>
          </cell>
          <cell r="BP61">
            <v>0</v>
          </cell>
          <cell r="BQ61">
            <v>0</v>
          </cell>
          <cell r="BR61">
            <v>0</v>
          </cell>
          <cell r="BS61">
            <v>0</v>
          </cell>
          <cell r="BT61">
            <v>0</v>
          </cell>
          <cell r="BU61">
            <v>0</v>
          </cell>
          <cell r="BV61">
            <v>0</v>
          </cell>
          <cell r="BW61">
            <v>0</v>
          </cell>
          <cell r="BX61">
            <v>0</v>
          </cell>
          <cell r="BY61">
            <v>0</v>
          </cell>
          <cell r="BZ61">
            <v>0</v>
          </cell>
          <cell r="CA61">
            <v>0</v>
          </cell>
          <cell r="CB61">
            <v>0</v>
          </cell>
          <cell r="CC61">
            <v>0</v>
          </cell>
          <cell r="CD61">
            <v>0</v>
          </cell>
          <cell r="CE61">
            <v>0</v>
          </cell>
          <cell r="CF61">
            <v>0</v>
          </cell>
          <cell r="CG61">
            <v>0</v>
          </cell>
          <cell r="CH61">
            <v>0</v>
          </cell>
          <cell r="CI61">
            <v>0</v>
          </cell>
          <cell r="CJ61">
            <v>0</v>
          </cell>
          <cell r="CK61">
            <v>0</v>
          </cell>
          <cell r="CL61">
            <v>0</v>
          </cell>
          <cell r="CM61">
            <v>0</v>
          </cell>
          <cell r="CN61">
            <v>0</v>
          </cell>
          <cell r="CO61">
            <v>0</v>
          </cell>
          <cell r="CP61">
            <v>0</v>
          </cell>
          <cell r="CQ61">
            <v>0</v>
          </cell>
          <cell r="CR61">
            <v>0</v>
          </cell>
          <cell r="CS61">
            <v>0</v>
          </cell>
          <cell r="CT61">
            <v>0</v>
          </cell>
          <cell r="CU61">
            <v>0</v>
          </cell>
          <cell r="CV61">
            <v>0</v>
          </cell>
          <cell r="CW61">
            <v>0</v>
          </cell>
          <cell r="CX61">
            <v>0</v>
          </cell>
          <cell r="CY61">
            <v>0</v>
          </cell>
          <cell r="CZ61">
            <v>0</v>
          </cell>
          <cell r="DA61">
            <v>0</v>
          </cell>
          <cell r="DB61">
            <v>0</v>
          </cell>
          <cell r="DC61">
            <v>0</v>
          </cell>
          <cell r="DD61">
            <v>0</v>
          </cell>
          <cell r="DE61">
            <v>0</v>
          </cell>
          <cell r="DF61">
            <v>0</v>
          </cell>
          <cell r="DG61">
            <v>0</v>
          </cell>
          <cell r="DH61">
            <v>0</v>
          </cell>
          <cell r="DI61">
            <v>0</v>
          </cell>
          <cell r="DJ61">
            <v>0</v>
          </cell>
          <cell r="DK61">
            <v>0</v>
          </cell>
          <cell r="DL61">
            <v>0</v>
          </cell>
          <cell r="DM61">
            <v>0</v>
          </cell>
          <cell r="DN61">
            <v>0</v>
          </cell>
          <cell r="DO61">
            <v>0</v>
          </cell>
          <cell r="DP61">
            <v>0</v>
          </cell>
          <cell r="DQ61">
            <v>0</v>
          </cell>
          <cell r="DR61">
            <v>0</v>
          </cell>
          <cell r="DS61">
            <v>0</v>
          </cell>
          <cell r="DT61">
            <v>0</v>
          </cell>
          <cell r="DU61">
            <v>0</v>
          </cell>
          <cell r="DV61">
            <v>0</v>
          </cell>
          <cell r="DW61">
            <v>0</v>
          </cell>
          <cell r="DX61">
            <v>0</v>
          </cell>
          <cell r="DY61">
            <v>0</v>
          </cell>
          <cell r="DZ61">
            <v>0</v>
          </cell>
          <cell r="EA61">
            <v>0</v>
          </cell>
          <cell r="EB61">
            <v>0</v>
          </cell>
          <cell r="EC61">
            <v>0</v>
          </cell>
          <cell r="ED61">
            <v>0</v>
          </cell>
          <cell r="EE61">
            <v>0</v>
          </cell>
          <cell r="EF61">
            <v>0</v>
          </cell>
          <cell r="EG61">
            <v>0</v>
          </cell>
          <cell r="EH61">
            <v>0</v>
          </cell>
          <cell r="EI61">
            <v>0</v>
          </cell>
          <cell r="EJ61">
            <v>0</v>
          </cell>
          <cell r="EK61">
            <v>0</v>
          </cell>
          <cell r="EL61">
            <v>0</v>
          </cell>
          <cell r="EM61">
            <v>0</v>
          </cell>
          <cell r="EN61">
            <v>0</v>
          </cell>
          <cell r="EO61">
            <v>0</v>
          </cell>
          <cell r="EP61">
            <v>0</v>
          </cell>
          <cell r="EQ61">
            <v>0</v>
          </cell>
          <cell r="ER61">
            <v>0</v>
          </cell>
          <cell r="ES61">
            <v>0</v>
          </cell>
          <cell r="ET61">
            <v>0</v>
          </cell>
          <cell r="EU61">
            <v>0</v>
          </cell>
          <cell r="EV61">
            <v>0</v>
          </cell>
          <cell r="EW61">
            <v>0</v>
          </cell>
          <cell r="EX61">
            <v>0</v>
          </cell>
          <cell r="EY61">
            <v>0</v>
          </cell>
          <cell r="EZ61">
            <v>0</v>
          </cell>
          <cell r="FA61">
            <v>0</v>
          </cell>
          <cell r="FB61">
            <v>0</v>
          </cell>
          <cell r="FC61">
            <v>0</v>
          </cell>
          <cell r="FD61">
            <v>0</v>
          </cell>
          <cell r="FE61">
            <v>0</v>
          </cell>
          <cell r="FF61">
            <v>0</v>
          </cell>
          <cell r="FG61">
            <v>0</v>
          </cell>
          <cell r="FH61">
            <v>0</v>
          </cell>
          <cell r="FI61">
            <v>0</v>
          </cell>
          <cell r="FJ61">
            <v>0</v>
          </cell>
          <cell r="FK61">
            <v>0</v>
          </cell>
          <cell r="FL61">
            <v>0</v>
          </cell>
          <cell r="FM61">
            <v>0</v>
          </cell>
          <cell r="FN61">
            <v>0</v>
          </cell>
          <cell r="FO61">
            <v>0</v>
          </cell>
          <cell r="FP61">
            <v>0</v>
          </cell>
          <cell r="FQ61">
            <v>0</v>
          </cell>
          <cell r="FR61">
            <v>0</v>
          </cell>
          <cell r="FS61">
            <v>0</v>
          </cell>
          <cell r="FT61">
            <v>0</v>
          </cell>
          <cell r="FU61">
            <v>0</v>
          </cell>
          <cell r="FV61">
            <v>0</v>
          </cell>
          <cell r="FW61">
            <v>0</v>
          </cell>
          <cell r="FX61">
            <v>0</v>
          </cell>
          <cell r="FY61">
            <v>0</v>
          </cell>
          <cell r="FZ61">
            <v>0</v>
          </cell>
          <cell r="GA61">
            <v>0</v>
          </cell>
          <cell r="GB61">
            <v>0</v>
          </cell>
          <cell r="GC61">
            <v>0</v>
          </cell>
          <cell r="GD61">
            <v>0</v>
          </cell>
          <cell r="GE61">
            <v>0</v>
          </cell>
          <cell r="GF61">
            <v>0</v>
          </cell>
          <cell r="GG61">
            <v>0</v>
          </cell>
          <cell r="GH61">
            <v>0</v>
          </cell>
          <cell r="GI61">
            <v>0</v>
          </cell>
          <cell r="GJ61">
            <v>0</v>
          </cell>
          <cell r="GK61">
            <v>0</v>
          </cell>
          <cell r="GL61">
            <v>0</v>
          </cell>
          <cell r="GM61">
            <v>0</v>
          </cell>
          <cell r="GN61">
            <v>0</v>
          </cell>
          <cell r="GO61">
            <v>0</v>
          </cell>
          <cell r="GP61">
            <v>0</v>
          </cell>
          <cell r="GQ61">
            <v>0</v>
          </cell>
          <cell r="GR61">
            <v>0</v>
          </cell>
          <cell r="GS61">
            <v>0</v>
          </cell>
          <cell r="GT61">
            <v>0</v>
          </cell>
          <cell r="GU61">
            <v>0</v>
          </cell>
          <cell r="GV61">
            <v>0</v>
          </cell>
          <cell r="GW61">
            <v>0</v>
          </cell>
          <cell r="GX61">
            <v>0</v>
          </cell>
          <cell r="GY61">
            <v>0</v>
          </cell>
          <cell r="GZ61">
            <v>0</v>
          </cell>
          <cell r="HA61">
            <v>0</v>
          </cell>
          <cell r="HB61">
            <v>0</v>
          </cell>
          <cell r="HC61">
            <v>0</v>
          </cell>
          <cell r="HD61">
            <v>0</v>
          </cell>
          <cell r="HE61">
            <v>0</v>
          </cell>
          <cell r="HF61">
            <v>0</v>
          </cell>
          <cell r="HG61">
            <v>0</v>
          </cell>
          <cell r="HH61">
            <v>0</v>
          </cell>
          <cell r="HI61">
            <v>0</v>
          </cell>
          <cell r="HJ61">
            <v>0</v>
          </cell>
          <cell r="HK61">
            <v>0</v>
          </cell>
          <cell r="HL61">
            <v>0</v>
          </cell>
          <cell r="HM61">
            <v>0</v>
          </cell>
          <cell r="HN61">
            <v>0</v>
          </cell>
          <cell r="HO61">
            <v>0</v>
          </cell>
          <cell r="HP61">
            <v>0</v>
          </cell>
          <cell r="HQ61">
            <v>0</v>
          </cell>
          <cell r="HR61">
            <v>0</v>
          </cell>
          <cell r="HS61">
            <v>0</v>
          </cell>
          <cell r="HT61">
            <v>0</v>
          </cell>
          <cell r="HU61">
            <v>0</v>
          </cell>
          <cell r="HV61">
            <v>0</v>
          </cell>
          <cell r="HW61">
            <v>0</v>
          </cell>
          <cell r="HX61">
            <v>0</v>
          </cell>
          <cell r="HY61">
            <v>0</v>
          </cell>
          <cell r="HZ61">
            <v>0</v>
          </cell>
          <cell r="IA61">
            <v>0</v>
          </cell>
          <cell r="IB61">
            <v>0</v>
          </cell>
          <cell r="IC61">
            <v>0</v>
          </cell>
          <cell r="ID61">
            <v>0</v>
          </cell>
          <cell r="IE61">
            <v>0</v>
          </cell>
          <cell r="IF61">
            <v>0</v>
          </cell>
          <cell r="IG61">
            <v>0</v>
          </cell>
          <cell r="IH61">
            <v>0</v>
          </cell>
          <cell r="II61">
            <v>0</v>
          </cell>
          <cell r="IJ61">
            <v>0</v>
          </cell>
          <cell r="IK61">
            <v>0</v>
          </cell>
          <cell r="IL61">
            <v>0</v>
          </cell>
          <cell r="IM61">
            <v>0</v>
          </cell>
          <cell r="IN61">
            <v>0</v>
          </cell>
          <cell r="IO61">
            <v>0</v>
          </cell>
          <cell r="IP61">
            <v>0</v>
          </cell>
          <cell r="IQ61">
            <v>0</v>
          </cell>
        </row>
        <row r="62">
          <cell r="B62">
            <v>0</v>
          </cell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0</v>
          </cell>
          <cell r="AJ62">
            <v>0</v>
          </cell>
          <cell r="AK62">
            <v>0</v>
          </cell>
          <cell r="AL62">
            <v>0</v>
          </cell>
          <cell r="AM62">
            <v>0</v>
          </cell>
          <cell r="AN62">
            <v>0</v>
          </cell>
          <cell r="AO62">
            <v>0</v>
          </cell>
          <cell r="AP62">
            <v>0</v>
          </cell>
          <cell r="AQ62">
            <v>0</v>
          </cell>
          <cell r="AR62">
            <v>0</v>
          </cell>
          <cell r="AS62">
            <v>0</v>
          </cell>
          <cell r="AT62">
            <v>0</v>
          </cell>
          <cell r="AU62">
            <v>0</v>
          </cell>
          <cell r="AV62">
            <v>0</v>
          </cell>
          <cell r="AW62">
            <v>0</v>
          </cell>
          <cell r="AX62">
            <v>0</v>
          </cell>
          <cell r="AY62">
            <v>0</v>
          </cell>
          <cell r="AZ62">
            <v>0</v>
          </cell>
          <cell r="BA62">
            <v>0</v>
          </cell>
          <cell r="BB62">
            <v>0</v>
          </cell>
          <cell r="BC62">
            <v>0</v>
          </cell>
          <cell r="BD62">
            <v>0</v>
          </cell>
          <cell r="BE62">
            <v>0</v>
          </cell>
          <cell r="BF62">
            <v>0</v>
          </cell>
          <cell r="BG62">
            <v>0</v>
          </cell>
          <cell r="BH62">
            <v>0</v>
          </cell>
          <cell r="BI62">
            <v>0</v>
          </cell>
          <cell r="BJ62">
            <v>0</v>
          </cell>
          <cell r="BK62">
            <v>0</v>
          </cell>
          <cell r="BL62">
            <v>0</v>
          </cell>
          <cell r="BM62">
            <v>0</v>
          </cell>
          <cell r="BN62">
            <v>0</v>
          </cell>
          <cell r="BO62">
            <v>0</v>
          </cell>
          <cell r="BP62">
            <v>0</v>
          </cell>
          <cell r="BQ62">
            <v>0</v>
          </cell>
          <cell r="BR62">
            <v>0</v>
          </cell>
          <cell r="BS62">
            <v>0</v>
          </cell>
          <cell r="BT62">
            <v>0</v>
          </cell>
          <cell r="BU62">
            <v>0</v>
          </cell>
          <cell r="BV62">
            <v>0</v>
          </cell>
          <cell r="BW62">
            <v>0</v>
          </cell>
          <cell r="BX62">
            <v>0</v>
          </cell>
          <cell r="BY62">
            <v>0</v>
          </cell>
          <cell r="BZ62">
            <v>0</v>
          </cell>
          <cell r="CA62">
            <v>0</v>
          </cell>
          <cell r="CB62">
            <v>0</v>
          </cell>
          <cell r="CC62">
            <v>0</v>
          </cell>
          <cell r="CD62">
            <v>0</v>
          </cell>
          <cell r="CE62">
            <v>0</v>
          </cell>
          <cell r="CF62">
            <v>0</v>
          </cell>
          <cell r="CG62">
            <v>0</v>
          </cell>
          <cell r="CH62">
            <v>0</v>
          </cell>
          <cell r="CI62">
            <v>0</v>
          </cell>
          <cell r="CJ62">
            <v>0</v>
          </cell>
          <cell r="CK62">
            <v>0</v>
          </cell>
          <cell r="CL62">
            <v>0</v>
          </cell>
          <cell r="CM62">
            <v>0</v>
          </cell>
          <cell r="CN62">
            <v>0</v>
          </cell>
          <cell r="CO62">
            <v>0</v>
          </cell>
          <cell r="CP62">
            <v>0</v>
          </cell>
          <cell r="CQ62">
            <v>0</v>
          </cell>
          <cell r="CR62">
            <v>0</v>
          </cell>
          <cell r="CS62">
            <v>0</v>
          </cell>
          <cell r="CT62">
            <v>0</v>
          </cell>
          <cell r="CU62">
            <v>0</v>
          </cell>
          <cell r="CV62">
            <v>0</v>
          </cell>
          <cell r="CW62">
            <v>0</v>
          </cell>
          <cell r="CX62">
            <v>0</v>
          </cell>
          <cell r="CY62">
            <v>0</v>
          </cell>
          <cell r="CZ62">
            <v>0</v>
          </cell>
          <cell r="DA62">
            <v>0</v>
          </cell>
          <cell r="DB62">
            <v>0</v>
          </cell>
          <cell r="DC62">
            <v>0</v>
          </cell>
          <cell r="DD62">
            <v>0</v>
          </cell>
          <cell r="DE62">
            <v>0</v>
          </cell>
          <cell r="DF62">
            <v>0</v>
          </cell>
          <cell r="DG62">
            <v>0</v>
          </cell>
          <cell r="DH62">
            <v>0</v>
          </cell>
          <cell r="DI62">
            <v>0</v>
          </cell>
          <cell r="DJ62">
            <v>0</v>
          </cell>
          <cell r="DK62">
            <v>0</v>
          </cell>
          <cell r="DL62">
            <v>0</v>
          </cell>
          <cell r="DM62">
            <v>0</v>
          </cell>
          <cell r="DN62">
            <v>0</v>
          </cell>
          <cell r="DO62">
            <v>0</v>
          </cell>
          <cell r="DP62">
            <v>0</v>
          </cell>
          <cell r="DQ62">
            <v>0</v>
          </cell>
          <cell r="DR62">
            <v>0</v>
          </cell>
          <cell r="DS62">
            <v>0</v>
          </cell>
          <cell r="DT62">
            <v>0</v>
          </cell>
          <cell r="DU62">
            <v>0</v>
          </cell>
          <cell r="DV62">
            <v>0</v>
          </cell>
          <cell r="DW62">
            <v>0</v>
          </cell>
          <cell r="DX62">
            <v>0</v>
          </cell>
          <cell r="DY62">
            <v>0</v>
          </cell>
          <cell r="DZ62">
            <v>0</v>
          </cell>
          <cell r="EA62">
            <v>0</v>
          </cell>
          <cell r="EB62">
            <v>0</v>
          </cell>
          <cell r="EC62">
            <v>0</v>
          </cell>
          <cell r="ED62">
            <v>0</v>
          </cell>
          <cell r="EE62">
            <v>0</v>
          </cell>
          <cell r="EF62">
            <v>0</v>
          </cell>
          <cell r="EG62">
            <v>0</v>
          </cell>
          <cell r="EH62">
            <v>0</v>
          </cell>
          <cell r="EI62">
            <v>0</v>
          </cell>
          <cell r="EJ62">
            <v>0</v>
          </cell>
          <cell r="EK62">
            <v>0</v>
          </cell>
          <cell r="EL62">
            <v>0</v>
          </cell>
          <cell r="EM62">
            <v>0</v>
          </cell>
          <cell r="EN62">
            <v>0</v>
          </cell>
          <cell r="EO62">
            <v>0</v>
          </cell>
          <cell r="EP62">
            <v>0</v>
          </cell>
          <cell r="EQ62">
            <v>0</v>
          </cell>
          <cell r="ER62">
            <v>0</v>
          </cell>
          <cell r="ES62">
            <v>0</v>
          </cell>
          <cell r="ET62">
            <v>0</v>
          </cell>
          <cell r="EU62">
            <v>0</v>
          </cell>
          <cell r="EV62">
            <v>0</v>
          </cell>
          <cell r="EW62">
            <v>0</v>
          </cell>
          <cell r="EX62">
            <v>0</v>
          </cell>
          <cell r="EY62">
            <v>0</v>
          </cell>
          <cell r="EZ62">
            <v>0</v>
          </cell>
          <cell r="FA62">
            <v>0</v>
          </cell>
          <cell r="FB62">
            <v>0</v>
          </cell>
          <cell r="FC62">
            <v>0</v>
          </cell>
          <cell r="FD62">
            <v>0</v>
          </cell>
          <cell r="FE62">
            <v>0</v>
          </cell>
          <cell r="FF62">
            <v>0</v>
          </cell>
          <cell r="FG62">
            <v>0</v>
          </cell>
          <cell r="FH62">
            <v>0</v>
          </cell>
          <cell r="FI62">
            <v>0</v>
          </cell>
          <cell r="FJ62">
            <v>0</v>
          </cell>
          <cell r="FK62">
            <v>0</v>
          </cell>
          <cell r="FL62">
            <v>0</v>
          </cell>
          <cell r="FM62">
            <v>0</v>
          </cell>
          <cell r="FN62">
            <v>0</v>
          </cell>
          <cell r="FO62">
            <v>0</v>
          </cell>
          <cell r="FP62">
            <v>0</v>
          </cell>
          <cell r="FQ62">
            <v>0</v>
          </cell>
          <cell r="FR62">
            <v>0</v>
          </cell>
          <cell r="FS62">
            <v>0</v>
          </cell>
          <cell r="FT62">
            <v>0</v>
          </cell>
          <cell r="FU62">
            <v>0</v>
          </cell>
          <cell r="FV62">
            <v>0</v>
          </cell>
          <cell r="FW62">
            <v>0</v>
          </cell>
          <cell r="FX62">
            <v>0</v>
          </cell>
          <cell r="FY62">
            <v>0</v>
          </cell>
          <cell r="FZ62">
            <v>0</v>
          </cell>
          <cell r="GA62">
            <v>0</v>
          </cell>
          <cell r="GB62">
            <v>0</v>
          </cell>
          <cell r="GC62">
            <v>0</v>
          </cell>
          <cell r="GD62">
            <v>0</v>
          </cell>
          <cell r="GE62">
            <v>0</v>
          </cell>
          <cell r="GF62">
            <v>0</v>
          </cell>
          <cell r="GG62">
            <v>0</v>
          </cell>
          <cell r="GH62">
            <v>0</v>
          </cell>
          <cell r="GI62">
            <v>0</v>
          </cell>
          <cell r="GJ62">
            <v>0</v>
          </cell>
          <cell r="GK62">
            <v>0</v>
          </cell>
          <cell r="GL62">
            <v>0</v>
          </cell>
          <cell r="GM62">
            <v>0</v>
          </cell>
          <cell r="GN62">
            <v>0</v>
          </cell>
          <cell r="GO62">
            <v>0</v>
          </cell>
          <cell r="GP62">
            <v>0</v>
          </cell>
          <cell r="GQ62">
            <v>0</v>
          </cell>
          <cell r="GR62">
            <v>0</v>
          </cell>
          <cell r="GS62">
            <v>0</v>
          </cell>
          <cell r="GT62">
            <v>0</v>
          </cell>
          <cell r="GU62">
            <v>0</v>
          </cell>
          <cell r="GV62">
            <v>0</v>
          </cell>
          <cell r="GW62">
            <v>0</v>
          </cell>
          <cell r="GX62">
            <v>0</v>
          </cell>
          <cell r="GY62">
            <v>0</v>
          </cell>
          <cell r="GZ62">
            <v>0</v>
          </cell>
          <cell r="HA62">
            <v>0</v>
          </cell>
          <cell r="HB62">
            <v>0</v>
          </cell>
          <cell r="HC62">
            <v>0</v>
          </cell>
          <cell r="HD62">
            <v>0</v>
          </cell>
          <cell r="HE62">
            <v>0</v>
          </cell>
          <cell r="HF62">
            <v>0</v>
          </cell>
          <cell r="HG62">
            <v>0</v>
          </cell>
          <cell r="HH62">
            <v>0</v>
          </cell>
          <cell r="HI62">
            <v>0</v>
          </cell>
          <cell r="HJ62">
            <v>0</v>
          </cell>
          <cell r="HK62">
            <v>0</v>
          </cell>
          <cell r="HL62">
            <v>0</v>
          </cell>
          <cell r="HM62">
            <v>0</v>
          </cell>
          <cell r="HN62">
            <v>0</v>
          </cell>
          <cell r="HO62">
            <v>0</v>
          </cell>
          <cell r="HP62">
            <v>0</v>
          </cell>
          <cell r="HQ62">
            <v>0</v>
          </cell>
          <cell r="HR62">
            <v>0</v>
          </cell>
          <cell r="HS62">
            <v>0</v>
          </cell>
          <cell r="HT62">
            <v>0</v>
          </cell>
          <cell r="HU62">
            <v>0</v>
          </cell>
          <cell r="HV62">
            <v>0</v>
          </cell>
          <cell r="HW62">
            <v>0</v>
          </cell>
          <cell r="HX62">
            <v>0</v>
          </cell>
          <cell r="HY62">
            <v>0</v>
          </cell>
          <cell r="HZ62">
            <v>0</v>
          </cell>
          <cell r="IA62">
            <v>0</v>
          </cell>
          <cell r="IB62">
            <v>0</v>
          </cell>
          <cell r="IC62">
            <v>0</v>
          </cell>
          <cell r="ID62">
            <v>0</v>
          </cell>
          <cell r="IE62">
            <v>0</v>
          </cell>
          <cell r="IF62">
            <v>0</v>
          </cell>
          <cell r="IG62">
            <v>0</v>
          </cell>
          <cell r="IH62">
            <v>0</v>
          </cell>
          <cell r="II62">
            <v>0</v>
          </cell>
          <cell r="IJ62">
            <v>0</v>
          </cell>
          <cell r="IK62">
            <v>0</v>
          </cell>
          <cell r="IL62">
            <v>0</v>
          </cell>
          <cell r="IM62">
            <v>0</v>
          </cell>
          <cell r="IN62">
            <v>0</v>
          </cell>
          <cell r="IO62">
            <v>0</v>
          </cell>
          <cell r="IP62">
            <v>0</v>
          </cell>
          <cell r="IQ62">
            <v>0</v>
          </cell>
        </row>
        <row r="63">
          <cell r="B63">
            <v>0</v>
          </cell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0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B63">
            <v>0</v>
          </cell>
          <cell r="AC63">
            <v>0</v>
          </cell>
          <cell r="AD63">
            <v>0</v>
          </cell>
          <cell r="AE63">
            <v>0</v>
          </cell>
          <cell r="AF63">
            <v>0</v>
          </cell>
          <cell r="AG63">
            <v>0</v>
          </cell>
          <cell r="AH63">
            <v>0</v>
          </cell>
          <cell r="AI63">
            <v>0</v>
          </cell>
          <cell r="AJ63">
            <v>0</v>
          </cell>
          <cell r="AK63">
            <v>0</v>
          </cell>
          <cell r="AL63">
            <v>0</v>
          </cell>
          <cell r="AM63">
            <v>0</v>
          </cell>
          <cell r="AN63">
            <v>0</v>
          </cell>
          <cell r="AO63">
            <v>0</v>
          </cell>
          <cell r="AP63">
            <v>0</v>
          </cell>
          <cell r="AQ63">
            <v>0</v>
          </cell>
          <cell r="AR63">
            <v>0</v>
          </cell>
          <cell r="AS63">
            <v>0</v>
          </cell>
          <cell r="AT63">
            <v>0</v>
          </cell>
          <cell r="AU63">
            <v>0</v>
          </cell>
          <cell r="AV63">
            <v>0</v>
          </cell>
          <cell r="AW63">
            <v>0</v>
          </cell>
          <cell r="AX63">
            <v>0</v>
          </cell>
          <cell r="AY63">
            <v>0</v>
          </cell>
          <cell r="AZ63">
            <v>0</v>
          </cell>
          <cell r="BA63">
            <v>0</v>
          </cell>
          <cell r="BB63">
            <v>0</v>
          </cell>
          <cell r="BC63">
            <v>0</v>
          </cell>
          <cell r="BD63">
            <v>0</v>
          </cell>
          <cell r="BE63">
            <v>0</v>
          </cell>
          <cell r="BF63">
            <v>0</v>
          </cell>
          <cell r="BG63">
            <v>0</v>
          </cell>
          <cell r="BH63">
            <v>0</v>
          </cell>
          <cell r="BI63">
            <v>0</v>
          </cell>
          <cell r="BJ63">
            <v>0</v>
          </cell>
          <cell r="BK63">
            <v>0</v>
          </cell>
          <cell r="BL63">
            <v>0</v>
          </cell>
          <cell r="BM63">
            <v>0</v>
          </cell>
          <cell r="BN63">
            <v>0</v>
          </cell>
          <cell r="BO63">
            <v>0</v>
          </cell>
          <cell r="BP63">
            <v>0</v>
          </cell>
          <cell r="BQ63">
            <v>0</v>
          </cell>
          <cell r="BR63">
            <v>0</v>
          </cell>
          <cell r="BS63">
            <v>0</v>
          </cell>
          <cell r="BT63">
            <v>0</v>
          </cell>
          <cell r="BU63">
            <v>0</v>
          </cell>
          <cell r="BV63">
            <v>0</v>
          </cell>
          <cell r="BW63">
            <v>0</v>
          </cell>
          <cell r="BX63">
            <v>0</v>
          </cell>
          <cell r="BY63">
            <v>0</v>
          </cell>
          <cell r="BZ63">
            <v>0</v>
          </cell>
          <cell r="CA63">
            <v>0</v>
          </cell>
          <cell r="CB63">
            <v>0</v>
          </cell>
          <cell r="CC63">
            <v>0</v>
          </cell>
          <cell r="CD63">
            <v>0</v>
          </cell>
          <cell r="CE63">
            <v>0</v>
          </cell>
          <cell r="CF63">
            <v>0</v>
          </cell>
          <cell r="CG63">
            <v>0</v>
          </cell>
          <cell r="CH63">
            <v>0</v>
          </cell>
          <cell r="CI63">
            <v>0</v>
          </cell>
          <cell r="CJ63">
            <v>0</v>
          </cell>
          <cell r="CK63">
            <v>0</v>
          </cell>
          <cell r="CL63">
            <v>0</v>
          </cell>
          <cell r="CM63">
            <v>0</v>
          </cell>
          <cell r="CN63">
            <v>0</v>
          </cell>
          <cell r="CO63">
            <v>0</v>
          </cell>
          <cell r="CP63">
            <v>0</v>
          </cell>
          <cell r="CQ63">
            <v>0</v>
          </cell>
          <cell r="CR63">
            <v>0</v>
          </cell>
          <cell r="CS63">
            <v>0</v>
          </cell>
          <cell r="CT63">
            <v>0</v>
          </cell>
          <cell r="CU63">
            <v>0</v>
          </cell>
          <cell r="CV63">
            <v>0</v>
          </cell>
          <cell r="CW63">
            <v>0</v>
          </cell>
          <cell r="CX63">
            <v>0</v>
          </cell>
          <cell r="CY63">
            <v>0</v>
          </cell>
          <cell r="CZ63">
            <v>0</v>
          </cell>
          <cell r="DA63">
            <v>0</v>
          </cell>
          <cell r="DB63">
            <v>0</v>
          </cell>
          <cell r="DC63">
            <v>0</v>
          </cell>
          <cell r="DD63">
            <v>0</v>
          </cell>
          <cell r="DE63">
            <v>0</v>
          </cell>
          <cell r="DF63">
            <v>0</v>
          </cell>
          <cell r="DG63">
            <v>0</v>
          </cell>
          <cell r="DH63">
            <v>0</v>
          </cell>
          <cell r="DI63">
            <v>0</v>
          </cell>
          <cell r="DJ63">
            <v>0</v>
          </cell>
          <cell r="DK63">
            <v>0</v>
          </cell>
          <cell r="DL63">
            <v>0</v>
          </cell>
          <cell r="DM63">
            <v>0</v>
          </cell>
          <cell r="DN63">
            <v>0</v>
          </cell>
          <cell r="DO63">
            <v>0</v>
          </cell>
          <cell r="DP63">
            <v>0</v>
          </cell>
          <cell r="DQ63">
            <v>0</v>
          </cell>
          <cell r="DR63">
            <v>0</v>
          </cell>
          <cell r="DS63">
            <v>0</v>
          </cell>
          <cell r="DT63">
            <v>0</v>
          </cell>
          <cell r="DU63">
            <v>0</v>
          </cell>
          <cell r="DV63">
            <v>0</v>
          </cell>
          <cell r="DW63">
            <v>0</v>
          </cell>
          <cell r="DX63">
            <v>0</v>
          </cell>
          <cell r="DY63">
            <v>0</v>
          </cell>
          <cell r="DZ63">
            <v>0</v>
          </cell>
          <cell r="EA63">
            <v>0</v>
          </cell>
          <cell r="EB63">
            <v>0</v>
          </cell>
          <cell r="EC63">
            <v>0</v>
          </cell>
          <cell r="ED63">
            <v>0</v>
          </cell>
          <cell r="EE63">
            <v>0</v>
          </cell>
          <cell r="EF63">
            <v>0</v>
          </cell>
          <cell r="EG63">
            <v>0</v>
          </cell>
          <cell r="EH63">
            <v>0</v>
          </cell>
          <cell r="EI63">
            <v>0</v>
          </cell>
          <cell r="EJ63">
            <v>0</v>
          </cell>
          <cell r="EK63">
            <v>0</v>
          </cell>
          <cell r="EL63">
            <v>0</v>
          </cell>
          <cell r="EM63">
            <v>0</v>
          </cell>
          <cell r="EN63">
            <v>0</v>
          </cell>
          <cell r="EO63">
            <v>0</v>
          </cell>
          <cell r="EP63">
            <v>0</v>
          </cell>
          <cell r="EQ63">
            <v>0</v>
          </cell>
          <cell r="ER63">
            <v>0</v>
          </cell>
          <cell r="ES63">
            <v>0</v>
          </cell>
          <cell r="ET63">
            <v>0</v>
          </cell>
          <cell r="EU63">
            <v>0</v>
          </cell>
          <cell r="EV63">
            <v>0</v>
          </cell>
          <cell r="EW63">
            <v>0</v>
          </cell>
          <cell r="EX63">
            <v>0</v>
          </cell>
          <cell r="EY63">
            <v>0</v>
          </cell>
          <cell r="EZ63">
            <v>0</v>
          </cell>
          <cell r="FA63">
            <v>0</v>
          </cell>
          <cell r="FB63">
            <v>0</v>
          </cell>
          <cell r="FC63">
            <v>0</v>
          </cell>
          <cell r="FD63">
            <v>0</v>
          </cell>
          <cell r="FE63">
            <v>0</v>
          </cell>
          <cell r="FF63">
            <v>0</v>
          </cell>
          <cell r="FG63">
            <v>0</v>
          </cell>
          <cell r="FH63">
            <v>0</v>
          </cell>
          <cell r="FI63">
            <v>0</v>
          </cell>
          <cell r="FJ63">
            <v>0</v>
          </cell>
          <cell r="FK63">
            <v>0</v>
          </cell>
          <cell r="FL63">
            <v>0</v>
          </cell>
          <cell r="FM63">
            <v>0</v>
          </cell>
          <cell r="FN63">
            <v>0</v>
          </cell>
          <cell r="FO63">
            <v>0</v>
          </cell>
          <cell r="FP63">
            <v>0</v>
          </cell>
          <cell r="FQ63">
            <v>0</v>
          </cell>
          <cell r="FR63">
            <v>0</v>
          </cell>
          <cell r="FS63">
            <v>0</v>
          </cell>
          <cell r="FT63">
            <v>0</v>
          </cell>
          <cell r="FU63">
            <v>0</v>
          </cell>
          <cell r="FV63">
            <v>0</v>
          </cell>
          <cell r="FW63">
            <v>0</v>
          </cell>
          <cell r="FX63">
            <v>0</v>
          </cell>
          <cell r="FY63">
            <v>0</v>
          </cell>
          <cell r="FZ63">
            <v>0</v>
          </cell>
          <cell r="GA63">
            <v>0</v>
          </cell>
          <cell r="GB63">
            <v>0</v>
          </cell>
          <cell r="GC63">
            <v>0</v>
          </cell>
          <cell r="GD63">
            <v>0</v>
          </cell>
          <cell r="GE63">
            <v>0</v>
          </cell>
          <cell r="GF63">
            <v>0</v>
          </cell>
          <cell r="GG63">
            <v>0</v>
          </cell>
          <cell r="GH63">
            <v>0</v>
          </cell>
          <cell r="GI63">
            <v>0</v>
          </cell>
          <cell r="GJ63">
            <v>0</v>
          </cell>
          <cell r="GK63">
            <v>0</v>
          </cell>
          <cell r="GL63">
            <v>0</v>
          </cell>
          <cell r="GM63">
            <v>0</v>
          </cell>
          <cell r="GN63">
            <v>0</v>
          </cell>
          <cell r="GO63">
            <v>0</v>
          </cell>
          <cell r="GP63">
            <v>0</v>
          </cell>
          <cell r="GQ63">
            <v>0</v>
          </cell>
          <cell r="GR63">
            <v>0</v>
          </cell>
          <cell r="GS63">
            <v>0</v>
          </cell>
          <cell r="GT63">
            <v>0</v>
          </cell>
          <cell r="GU63">
            <v>0</v>
          </cell>
          <cell r="GV63">
            <v>0</v>
          </cell>
          <cell r="GW63">
            <v>0</v>
          </cell>
          <cell r="GX63">
            <v>0</v>
          </cell>
          <cell r="GY63">
            <v>0</v>
          </cell>
          <cell r="GZ63">
            <v>0</v>
          </cell>
          <cell r="HA63">
            <v>0</v>
          </cell>
          <cell r="HB63">
            <v>0</v>
          </cell>
          <cell r="HC63">
            <v>0</v>
          </cell>
          <cell r="HD63">
            <v>0</v>
          </cell>
          <cell r="HE63">
            <v>0</v>
          </cell>
          <cell r="HF63">
            <v>0</v>
          </cell>
          <cell r="HG63">
            <v>0</v>
          </cell>
          <cell r="HH63">
            <v>0</v>
          </cell>
          <cell r="HI63">
            <v>0</v>
          </cell>
          <cell r="HJ63">
            <v>0</v>
          </cell>
          <cell r="HK63">
            <v>0</v>
          </cell>
          <cell r="HL63">
            <v>0</v>
          </cell>
          <cell r="HM63">
            <v>0</v>
          </cell>
          <cell r="HN63">
            <v>0</v>
          </cell>
          <cell r="HO63">
            <v>0</v>
          </cell>
          <cell r="HP63">
            <v>0</v>
          </cell>
          <cell r="HQ63">
            <v>0</v>
          </cell>
          <cell r="HR63">
            <v>0</v>
          </cell>
          <cell r="HS63">
            <v>0</v>
          </cell>
          <cell r="HT63">
            <v>0</v>
          </cell>
          <cell r="HU63">
            <v>0</v>
          </cell>
          <cell r="HV63">
            <v>0</v>
          </cell>
          <cell r="HW63">
            <v>0</v>
          </cell>
          <cell r="HX63">
            <v>0</v>
          </cell>
          <cell r="HY63">
            <v>0</v>
          </cell>
          <cell r="HZ63">
            <v>0</v>
          </cell>
          <cell r="IA63">
            <v>0</v>
          </cell>
          <cell r="IB63">
            <v>0</v>
          </cell>
          <cell r="IC63">
            <v>0</v>
          </cell>
          <cell r="ID63">
            <v>0</v>
          </cell>
          <cell r="IE63">
            <v>0</v>
          </cell>
          <cell r="IF63">
            <v>0</v>
          </cell>
          <cell r="IG63">
            <v>0</v>
          </cell>
          <cell r="IH63">
            <v>0</v>
          </cell>
          <cell r="II63">
            <v>0</v>
          </cell>
          <cell r="IJ63">
            <v>0</v>
          </cell>
          <cell r="IK63">
            <v>0</v>
          </cell>
          <cell r="IL63">
            <v>0</v>
          </cell>
          <cell r="IM63">
            <v>0</v>
          </cell>
          <cell r="IN63">
            <v>0</v>
          </cell>
          <cell r="IO63">
            <v>0</v>
          </cell>
          <cell r="IP63">
            <v>0</v>
          </cell>
          <cell r="IQ63">
            <v>0</v>
          </cell>
        </row>
        <row r="64">
          <cell r="B64">
            <v>0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0</v>
          </cell>
          <cell r="AB64">
            <v>0</v>
          </cell>
          <cell r="AC64">
            <v>0</v>
          </cell>
          <cell r="AD64">
            <v>0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I64">
            <v>0</v>
          </cell>
          <cell r="AJ64">
            <v>0</v>
          </cell>
          <cell r="AK64">
            <v>0</v>
          </cell>
          <cell r="AL64">
            <v>0</v>
          </cell>
          <cell r="AM64">
            <v>0</v>
          </cell>
          <cell r="AN64">
            <v>0</v>
          </cell>
          <cell r="AO64">
            <v>0</v>
          </cell>
          <cell r="AP64">
            <v>0</v>
          </cell>
          <cell r="AQ64">
            <v>0</v>
          </cell>
          <cell r="AR64">
            <v>0</v>
          </cell>
          <cell r="AS64">
            <v>0</v>
          </cell>
          <cell r="AT64">
            <v>0</v>
          </cell>
          <cell r="AU64">
            <v>0</v>
          </cell>
          <cell r="AV64">
            <v>0</v>
          </cell>
          <cell r="AW64">
            <v>0</v>
          </cell>
          <cell r="AX64">
            <v>0</v>
          </cell>
          <cell r="AY64">
            <v>0</v>
          </cell>
          <cell r="AZ64">
            <v>0</v>
          </cell>
          <cell r="BA64">
            <v>0</v>
          </cell>
          <cell r="BB64">
            <v>0</v>
          </cell>
          <cell r="BC64">
            <v>0</v>
          </cell>
          <cell r="BD64">
            <v>0</v>
          </cell>
          <cell r="BE64">
            <v>0</v>
          </cell>
          <cell r="BF64">
            <v>0</v>
          </cell>
          <cell r="BG64">
            <v>0</v>
          </cell>
          <cell r="BH64">
            <v>0</v>
          </cell>
          <cell r="BI64">
            <v>0</v>
          </cell>
          <cell r="BJ64">
            <v>0</v>
          </cell>
          <cell r="BK64">
            <v>0</v>
          </cell>
          <cell r="BL64">
            <v>0</v>
          </cell>
          <cell r="BM64">
            <v>0</v>
          </cell>
          <cell r="BN64">
            <v>0</v>
          </cell>
          <cell r="BO64">
            <v>0</v>
          </cell>
          <cell r="BP64">
            <v>0</v>
          </cell>
          <cell r="BQ64">
            <v>0</v>
          </cell>
          <cell r="BR64">
            <v>0</v>
          </cell>
          <cell r="BS64">
            <v>0</v>
          </cell>
          <cell r="BT64">
            <v>0</v>
          </cell>
          <cell r="BU64">
            <v>0</v>
          </cell>
          <cell r="BV64">
            <v>0</v>
          </cell>
          <cell r="BW64">
            <v>0</v>
          </cell>
          <cell r="BX64">
            <v>0</v>
          </cell>
          <cell r="BY64">
            <v>0</v>
          </cell>
          <cell r="BZ64">
            <v>0</v>
          </cell>
          <cell r="CA64">
            <v>0</v>
          </cell>
          <cell r="CB64">
            <v>0</v>
          </cell>
          <cell r="CC64">
            <v>0</v>
          </cell>
          <cell r="CD64">
            <v>0</v>
          </cell>
          <cell r="CE64">
            <v>0</v>
          </cell>
          <cell r="CF64">
            <v>0</v>
          </cell>
          <cell r="CG64">
            <v>0</v>
          </cell>
          <cell r="CH64">
            <v>0</v>
          </cell>
          <cell r="CI64">
            <v>0</v>
          </cell>
          <cell r="CJ64">
            <v>0</v>
          </cell>
          <cell r="CK64">
            <v>0</v>
          </cell>
          <cell r="CL64">
            <v>0</v>
          </cell>
          <cell r="CM64">
            <v>0</v>
          </cell>
          <cell r="CN64">
            <v>0</v>
          </cell>
          <cell r="CO64">
            <v>0</v>
          </cell>
          <cell r="CP64">
            <v>0</v>
          </cell>
          <cell r="CQ64">
            <v>0</v>
          </cell>
          <cell r="CR64">
            <v>0</v>
          </cell>
          <cell r="CS64">
            <v>0</v>
          </cell>
          <cell r="CT64">
            <v>0</v>
          </cell>
          <cell r="CU64">
            <v>0</v>
          </cell>
          <cell r="CV64">
            <v>0</v>
          </cell>
          <cell r="CW64">
            <v>0</v>
          </cell>
          <cell r="CX64">
            <v>0</v>
          </cell>
          <cell r="CY64">
            <v>0</v>
          </cell>
          <cell r="CZ64">
            <v>0</v>
          </cell>
          <cell r="DA64">
            <v>0</v>
          </cell>
          <cell r="DB64">
            <v>0</v>
          </cell>
          <cell r="DC64">
            <v>0</v>
          </cell>
          <cell r="DD64">
            <v>0</v>
          </cell>
          <cell r="DE64">
            <v>0</v>
          </cell>
          <cell r="DF64">
            <v>0</v>
          </cell>
          <cell r="DG64">
            <v>0</v>
          </cell>
          <cell r="DH64">
            <v>0</v>
          </cell>
          <cell r="DI64">
            <v>0</v>
          </cell>
          <cell r="DJ64">
            <v>0</v>
          </cell>
          <cell r="DK64">
            <v>0</v>
          </cell>
          <cell r="DL64">
            <v>0</v>
          </cell>
          <cell r="DM64">
            <v>0</v>
          </cell>
          <cell r="DN64">
            <v>0</v>
          </cell>
          <cell r="DO64">
            <v>0</v>
          </cell>
          <cell r="DP64">
            <v>0</v>
          </cell>
          <cell r="DQ64">
            <v>0</v>
          </cell>
          <cell r="DR64">
            <v>0</v>
          </cell>
          <cell r="DS64">
            <v>0</v>
          </cell>
          <cell r="DT64">
            <v>0</v>
          </cell>
          <cell r="DU64">
            <v>0</v>
          </cell>
          <cell r="DV64">
            <v>0</v>
          </cell>
          <cell r="DW64">
            <v>0</v>
          </cell>
          <cell r="DX64">
            <v>0</v>
          </cell>
          <cell r="DY64">
            <v>0</v>
          </cell>
          <cell r="DZ64">
            <v>0</v>
          </cell>
          <cell r="EA64">
            <v>0</v>
          </cell>
          <cell r="EB64">
            <v>0</v>
          </cell>
          <cell r="EC64">
            <v>0</v>
          </cell>
          <cell r="ED64">
            <v>0</v>
          </cell>
          <cell r="EE64">
            <v>0</v>
          </cell>
          <cell r="EF64">
            <v>0</v>
          </cell>
          <cell r="EG64">
            <v>0</v>
          </cell>
          <cell r="EH64">
            <v>0</v>
          </cell>
          <cell r="EI64">
            <v>0</v>
          </cell>
          <cell r="EJ64">
            <v>0</v>
          </cell>
          <cell r="EK64">
            <v>0</v>
          </cell>
          <cell r="EL64">
            <v>0</v>
          </cell>
          <cell r="EM64">
            <v>0</v>
          </cell>
          <cell r="EN64">
            <v>0</v>
          </cell>
          <cell r="EO64">
            <v>0</v>
          </cell>
          <cell r="EP64">
            <v>0</v>
          </cell>
          <cell r="EQ64">
            <v>0</v>
          </cell>
          <cell r="ER64">
            <v>0</v>
          </cell>
          <cell r="ES64">
            <v>0</v>
          </cell>
          <cell r="ET64">
            <v>0</v>
          </cell>
          <cell r="EU64">
            <v>0</v>
          </cell>
          <cell r="EV64">
            <v>0</v>
          </cell>
          <cell r="EW64">
            <v>0</v>
          </cell>
          <cell r="EX64">
            <v>0</v>
          </cell>
          <cell r="EY64">
            <v>0</v>
          </cell>
          <cell r="EZ64">
            <v>0</v>
          </cell>
          <cell r="FA64">
            <v>0</v>
          </cell>
          <cell r="FB64">
            <v>0</v>
          </cell>
          <cell r="FC64">
            <v>0</v>
          </cell>
          <cell r="FD64">
            <v>0</v>
          </cell>
          <cell r="FE64">
            <v>0</v>
          </cell>
          <cell r="FF64">
            <v>0</v>
          </cell>
          <cell r="FG64">
            <v>0</v>
          </cell>
          <cell r="FH64">
            <v>0</v>
          </cell>
          <cell r="FI64">
            <v>0</v>
          </cell>
          <cell r="FJ64">
            <v>0</v>
          </cell>
          <cell r="FK64">
            <v>0</v>
          </cell>
          <cell r="FL64">
            <v>0</v>
          </cell>
          <cell r="FM64">
            <v>0</v>
          </cell>
          <cell r="FN64">
            <v>0</v>
          </cell>
          <cell r="FO64">
            <v>0</v>
          </cell>
          <cell r="FP64">
            <v>0</v>
          </cell>
          <cell r="FQ64">
            <v>0</v>
          </cell>
          <cell r="FR64">
            <v>0</v>
          </cell>
          <cell r="FS64">
            <v>0</v>
          </cell>
          <cell r="FT64">
            <v>0</v>
          </cell>
          <cell r="FU64">
            <v>0</v>
          </cell>
          <cell r="FV64">
            <v>0</v>
          </cell>
          <cell r="FW64">
            <v>0</v>
          </cell>
          <cell r="FX64">
            <v>0</v>
          </cell>
          <cell r="FY64">
            <v>0</v>
          </cell>
          <cell r="FZ64">
            <v>0</v>
          </cell>
          <cell r="GA64">
            <v>0</v>
          </cell>
          <cell r="GB64">
            <v>0</v>
          </cell>
          <cell r="GC64">
            <v>0</v>
          </cell>
          <cell r="GD64">
            <v>0</v>
          </cell>
          <cell r="GE64">
            <v>0</v>
          </cell>
          <cell r="GF64">
            <v>0</v>
          </cell>
          <cell r="GG64">
            <v>0</v>
          </cell>
          <cell r="GH64">
            <v>0</v>
          </cell>
          <cell r="GI64">
            <v>0</v>
          </cell>
          <cell r="GJ64">
            <v>0</v>
          </cell>
          <cell r="GK64">
            <v>0</v>
          </cell>
          <cell r="GL64">
            <v>0</v>
          </cell>
          <cell r="GM64">
            <v>0</v>
          </cell>
          <cell r="GN64">
            <v>0</v>
          </cell>
          <cell r="GO64">
            <v>0</v>
          </cell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A64">
            <v>0</v>
          </cell>
          <cell r="HB64">
            <v>0</v>
          </cell>
          <cell r="HC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  <cell r="HN64">
            <v>0</v>
          </cell>
          <cell r="HO64">
            <v>0</v>
          </cell>
          <cell r="HP64">
            <v>0</v>
          </cell>
          <cell r="HQ64">
            <v>0</v>
          </cell>
          <cell r="HR64">
            <v>0</v>
          </cell>
          <cell r="HS64">
            <v>0</v>
          </cell>
          <cell r="HT64">
            <v>0</v>
          </cell>
          <cell r="HU64">
            <v>0</v>
          </cell>
          <cell r="HV64">
            <v>0</v>
          </cell>
          <cell r="HW64">
            <v>0</v>
          </cell>
          <cell r="HX64">
            <v>0</v>
          </cell>
          <cell r="HY64">
            <v>0</v>
          </cell>
          <cell r="HZ64">
            <v>0</v>
          </cell>
          <cell r="IA64">
            <v>0</v>
          </cell>
          <cell r="IB64">
            <v>0</v>
          </cell>
          <cell r="IC64">
            <v>0</v>
          </cell>
          <cell r="ID64">
            <v>0</v>
          </cell>
          <cell r="IE64">
            <v>0</v>
          </cell>
          <cell r="IF64">
            <v>0</v>
          </cell>
          <cell r="IG64">
            <v>0</v>
          </cell>
          <cell r="IH64">
            <v>0</v>
          </cell>
          <cell r="II64">
            <v>0</v>
          </cell>
          <cell r="IJ64">
            <v>0</v>
          </cell>
          <cell r="IK64">
            <v>0</v>
          </cell>
          <cell r="IL64">
            <v>0</v>
          </cell>
          <cell r="IM64">
            <v>0</v>
          </cell>
          <cell r="IN64">
            <v>0</v>
          </cell>
          <cell r="IO64">
            <v>0</v>
          </cell>
          <cell r="IP64">
            <v>0</v>
          </cell>
          <cell r="IQ64">
            <v>0</v>
          </cell>
        </row>
        <row r="65">
          <cell r="B65">
            <v>0</v>
          </cell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0</v>
          </cell>
          <cell r="AB65">
            <v>0</v>
          </cell>
          <cell r="AC65">
            <v>0</v>
          </cell>
          <cell r="AD65">
            <v>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0</v>
          </cell>
          <cell r="AJ65">
            <v>0</v>
          </cell>
          <cell r="AK65">
            <v>0</v>
          </cell>
          <cell r="AL65">
            <v>0</v>
          </cell>
          <cell r="AM65">
            <v>0</v>
          </cell>
          <cell r="AN65">
            <v>0</v>
          </cell>
          <cell r="AO65">
            <v>0</v>
          </cell>
          <cell r="AP65">
            <v>0</v>
          </cell>
          <cell r="AQ65">
            <v>0</v>
          </cell>
          <cell r="AR65">
            <v>0</v>
          </cell>
          <cell r="AS65">
            <v>0</v>
          </cell>
          <cell r="AT65">
            <v>0</v>
          </cell>
          <cell r="AU65">
            <v>0</v>
          </cell>
          <cell r="AV65">
            <v>0</v>
          </cell>
          <cell r="AW65">
            <v>0</v>
          </cell>
          <cell r="AX65">
            <v>0</v>
          </cell>
          <cell r="AY65">
            <v>0</v>
          </cell>
          <cell r="AZ65">
            <v>0</v>
          </cell>
          <cell r="BA65">
            <v>0</v>
          </cell>
          <cell r="BB65">
            <v>0</v>
          </cell>
          <cell r="BC65">
            <v>0</v>
          </cell>
          <cell r="BD65">
            <v>0</v>
          </cell>
          <cell r="BE65">
            <v>0</v>
          </cell>
          <cell r="BF65">
            <v>0</v>
          </cell>
          <cell r="BG65">
            <v>0</v>
          </cell>
          <cell r="BH65">
            <v>0</v>
          </cell>
          <cell r="BI65">
            <v>0</v>
          </cell>
          <cell r="BJ65">
            <v>0</v>
          </cell>
          <cell r="BK65">
            <v>0</v>
          </cell>
          <cell r="BL65">
            <v>0</v>
          </cell>
          <cell r="BM65">
            <v>0</v>
          </cell>
          <cell r="BN65">
            <v>0</v>
          </cell>
          <cell r="BO65">
            <v>0</v>
          </cell>
          <cell r="BP65">
            <v>0</v>
          </cell>
          <cell r="BQ65">
            <v>0</v>
          </cell>
          <cell r="BR65">
            <v>0</v>
          </cell>
          <cell r="BS65">
            <v>0</v>
          </cell>
          <cell r="BT65">
            <v>0</v>
          </cell>
          <cell r="BU65">
            <v>0</v>
          </cell>
          <cell r="BV65">
            <v>0</v>
          </cell>
          <cell r="BW65">
            <v>0</v>
          </cell>
          <cell r="BX65">
            <v>0</v>
          </cell>
          <cell r="BY65">
            <v>0</v>
          </cell>
          <cell r="BZ65">
            <v>0</v>
          </cell>
          <cell r="CA65">
            <v>0</v>
          </cell>
          <cell r="CB65">
            <v>0</v>
          </cell>
          <cell r="CC65">
            <v>0</v>
          </cell>
          <cell r="CD65">
            <v>0</v>
          </cell>
          <cell r="CE65">
            <v>0</v>
          </cell>
          <cell r="CF65">
            <v>0</v>
          </cell>
          <cell r="CG65">
            <v>0</v>
          </cell>
          <cell r="CH65">
            <v>0</v>
          </cell>
          <cell r="CI65">
            <v>0</v>
          </cell>
          <cell r="CJ65">
            <v>0</v>
          </cell>
          <cell r="CK65">
            <v>0</v>
          </cell>
          <cell r="CL65">
            <v>0</v>
          </cell>
          <cell r="CM65">
            <v>0</v>
          </cell>
          <cell r="CN65">
            <v>0</v>
          </cell>
          <cell r="CO65">
            <v>0</v>
          </cell>
          <cell r="CP65">
            <v>0</v>
          </cell>
          <cell r="CQ65">
            <v>0</v>
          </cell>
          <cell r="CR65">
            <v>0</v>
          </cell>
          <cell r="CS65">
            <v>0</v>
          </cell>
          <cell r="CT65">
            <v>0</v>
          </cell>
          <cell r="CU65">
            <v>0</v>
          </cell>
          <cell r="CV65">
            <v>0</v>
          </cell>
          <cell r="CW65">
            <v>0</v>
          </cell>
          <cell r="CX65">
            <v>0</v>
          </cell>
          <cell r="CY65">
            <v>0</v>
          </cell>
          <cell r="CZ65">
            <v>0</v>
          </cell>
          <cell r="DA65">
            <v>0</v>
          </cell>
          <cell r="DB65">
            <v>0</v>
          </cell>
          <cell r="DC65">
            <v>0</v>
          </cell>
          <cell r="DD65">
            <v>0</v>
          </cell>
          <cell r="DE65">
            <v>0</v>
          </cell>
          <cell r="DF65">
            <v>0</v>
          </cell>
          <cell r="DG65">
            <v>0</v>
          </cell>
          <cell r="DH65">
            <v>0</v>
          </cell>
          <cell r="DI65">
            <v>0</v>
          </cell>
          <cell r="DJ65">
            <v>0</v>
          </cell>
          <cell r="DK65">
            <v>0</v>
          </cell>
          <cell r="DL65">
            <v>0</v>
          </cell>
          <cell r="DM65">
            <v>0</v>
          </cell>
          <cell r="DN65">
            <v>0</v>
          </cell>
          <cell r="DO65">
            <v>0</v>
          </cell>
          <cell r="DP65">
            <v>0</v>
          </cell>
          <cell r="DQ65">
            <v>0</v>
          </cell>
          <cell r="DR65">
            <v>0</v>
          </cell>
          <cell r="DS65">
            <v>0</v>
          </cell>
          <cell r="DT65">
            <v>0</v>
          </cell>
          <cell r="DU65">
            <v>0</v>
          </cell>
          <cell r="DV65">
            <v>0</v>
          </cell>
          <cell r="DW65">
            <v>0</v>
          </cell>
          <cell r="DX65">
            <v>0</v>
          </cell>
          <cell r="DY65">
            <v>0</v>
          </cell>
          <cell r="DZ65">
            <v>0</v>
          </cell>
          <cell r="EA65">
            <v>0</v>
          </cell>
          <cell r="EB65">
            <v>0</v>
          </cell>
          <cell r="EC65">
            <v>0</v>
          </cell>
          <cell r="ED65">
            <v>0</v>
          </cell>
          <cell r="EE65">
            <v>0</v>
          </cell>
          <cell r="EF65">
            <v>0</v>
          </cell>
          <cell r="EG65">
            <v>0</v>
          </cell>
          <cell r="EH65">
            <v>0</v>
          </cell>
          <cell r="EI65">
            <v>0</v>
          </cell>
          <cell r="EJ65">
            <v>0</v>
          </cell>
          <cell r="EK65">
            <v>0</v>
          </cell>
          <cell r="EL65">
            <v>0</v>
          </cell>
          <cell r="EM65">
            <v>0</v>
          </cell>
          <cell r="EN65">
            <v>0</v>
          </cell>
          <cell r="EO65">
            <v>0</v>
          </cell>
          <cell r="EP65">
            <v>0</v>
          </cell>
          <cell r="EQ65">
            <v>0</v>
          </cell>
          <cell r="ER65">
            <v>0</v>
          </cell>
          <cell r="ES65">
            <v>0</v>
          </cell>
          <cell r="ET65">
            <v>0</v>
          </cell>
          <cell r="EU65">
            <v>0</v>
          </cell>
          <cell r="EV65">
            <v>0</v>
          </cell>
          <cell r="EW65">
            <v>0</v>
          </cell>
          <cell r="EX65">
            <v>0</v>
          </cell>
          <cell r="EY65">
            <v>0</v>
          </cell>
          <cell r="EZ65">
            <v>0</v>
          </cell>
          <cell r="FA65">
            <v>0</v>
          </cell>
          <cell r="FB65">
            <v>0</v>
          </cell>
          <cell r="FC65">
            <v>0</v>
          </cell>
          <cell r="FD65">
            <v>0</v>
          </cell>
          <cell r="FE65">
            <v>0</v>
          </cell>
          <cell r="FF65">
            <v>0</v>
          </cell>
          <cell r="FG65">
            <v>0</v>
          </cell>
          <cell r="FH65">
            <v>0</v>
          </cell>
          <cell r="FI65">
            <v>0</v>
          </cell>
          <cell r="FJ65">
            <v>0</v>
          </cell>
          <cell r="FK65">
            <v>0</v>
          </cell>
          <cell r="FL65">
            <v>0</v>
          </cell>
          <cell r="FM65">
            <v>0</v>
          </cell>
          <cell r="FN65">
            <v>0</v>
          </cell>
          <cell r="FO65">
            <v>0</v>
          </cell>
          <cell r="FP65">
            <v>0</v>
          </cell>
          <cell r="FQ65">
            <v>0</v>
          </cell>
          <cell r="FR65">
            <v>0</v>
          </cell>
          <cell r="FS65">
            <v>0</v>
          </cell>
          <cell r="FT65">
            <v>0</v>
          </cell>
          <cell r="FU65">
            <v>0</v>
          </cell>
          <cell r="FV65">
            <v>0</v>
          </cell>
          <cell r="FW65">
            <v>0</v>
          </cell>
          <cell r="FX65">
            <v>0</v>
          </cell>
          <cell r="FY65">
            <v>0</v>
          </cell>
          <cell r="FZ65">
            <v>0</v>
          </cell>
          <cell r="GA65">
            <v>0</v>
          </cell>
          <cell r="GB65">
            <v>0</v>
          </cell>
          <cell r="GC65">
            <v>0</v>
          </cell>
          <cell r="GD65">
            <v>0</v>
          </cell>
          <cell r="GE65">
            <v>0</v>
          </cell>
          <cell r="GF65">
            <v>0</v>
          </cell>
          <cell r="GG65">
            <v>0</v>
          </cell>
          <cell r="GH65">
            <v>0</v>
          </cell>
          <cell r="GI65">
            <v>0</v>
          </cell>
          <cell r="GJ65">
            <v>0</v>
          </cell>
          <cell r="GK65">
            <v>0</v>
          </cell>
          <cell r="GL65">
            <v>0</v>
          </cell>
          <cell r="GM65">
            <v>0</v>
          </cell>
          <cell r="GN65">
            <v>0</v>
          </cell>
          <cell r="GO65">
            <v>0</v>
          </cell>
          <cell r="GP65">
            <v>0</v>
          </cell>
          <cell r="GQ65">
            <v>0</v>
          </cell>
          <cell r="GR65">
            <v>0</v>
          </cell>
          <cell r="GS65">
            <v>0</v>
          </cell>
          <cell r="GT65">
            <v>0</v>
          </cell>
          <cell r="GU65">
            <v>0</v>
          </cell>
          <cell r="GV65">
            <v>0</v>
          </cell>
          <cell r="GW65">
            <v>0</v>
          </cell>
          <cell r="GX65">
            <v>0</v>
          </cell>
          <cell r="GY65">
            <v>0</v>
          </cell>
          <cell r="GZ65">
            <v>0</v>
          </cell>
          <cell r="HA65">
            <v>0</v>
          </cell>
          <cell r="HB65">
            <v>0</v>
          </cell>
          <cell r="HC65">
            <v>0</v>
          </cell>
          <cell r="HD65">
            <v>0</v>
          </cell>
          <cell r="HE65">
            <v>0</v>
          </cell>
          <cell r="HF65">
            <v>0</v>
          </cell>
          <cell r="HG65">
            <v>0</v>
          </cell>
          <cell r="HH65">
            <v>0</v>
          </cell>
          <cell r="HI65">
            <v>0</v>
          </cell>
          <cell r="HJ65">
            <v>0</v>
          </cell>
          <cell r="HK65">
            <v>0</v>
          </cell>
          <cell r="HL65">
            <v>0</v>
          </cell>
          <cell r="HM65">
            <v>0</v>
          </cell>
          <cell r="HN65">
            <v>0</v>
          </cell>
          <cell r="HO65">
            <v>0</v>
          </cell>
          <cell r="HP65">
            <v>0</v>
          </cell>
          <cell r="HQ65">
            <v>0</v>
          </cell>
          <cell r="HR65">
            <v>0</v>
          </cell>
          <cell r="HS65">
            <v>0</v>
          </cell>
          <cell r="HT65">
            <v>0</v>
          </cell>
          <cell r="HU65">
            <v>0</v>
          </cell>
          <cell r="HV65">
            <v>0</v>
          </cell>
          <cell r="HW65">
            <v>0</v>
          </cell>
          <cell r="HX65">
            <v>0</v>
          </cell>
          <cell r="HY65">
            <v>0</v>
          </cell>
          <cell r="HZ65">
            <v>0</v>
          </cell>
          <cell r="IA65">
            <v>0</v>
          </cell>
          <cell r="IB65">
            <v>0</v>
          </cell>
          <cell r="IC65">
            <v>0</v>
          </cell>
          <cell r="ID65">
            <v>0</v>
          </cell>
          <cell r="IE65">
            <v>0</v>
          </cell>
          <cell r="IF65">
            <v>0</v>
          </cell>
          <cell r="IG65">
            <v>0</v>
          </cell>
          <cell r="IH65">
            <v>0</v>
          </cell>
          <cell r="II65">
            <v>0</v>
          </cell>
          <cell r="IJ65">
            <v>0</v>
          </cell>
          <cell r="IK65">
            <v>0</v>
          </cell>
          <cell r="IL65">
            <v>0</v>
          </cell>
          <cell r="IM65">
            <v>0</v>
          </cell>
          <cell r="IN65">
            <v>0</v>
          </cell>
          <cell r="IO65">
            <v>0</v>
          </cell>
          <cell r="IP65">
            <v>0</v>
          </cell>
          <cell r="IQ65">
            <v>0</v>
          </cell>
        </row>
        <row r="66">
          <cell r="B66">
            <v>0</v>
          </cell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0</v>
          </cell>
          <cell r="AB66">
            <v>0</v>
          </cell>
          <cell r="AC66">
            <v>0</v>
          </cell>
          <cell r="AD66">
            <v>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I66">
            <v>0</v>
          </cell>
          <cell r="AJ66">
            <v>0</v>
          </cell>
          <cell r="AK66">
            <v>0</v>
          </cell>
          <cell r="AL66">
            <v>0</v>
          </cell>
          <cell r="AM66">
            <v>0</v>
          </cell>
          <cell r="AN66">
            <v>0</v>
          </cell>
          <cell r="AO66">
            <v>0</v>
          </cell>
          <cell r="AP66">
            <v>0</v>
          </cell>
          <cell r="AQ66">
            <v>0</v>
          </cell>
          <cell r="AR66">
            <v>0</v>
          </cell>
          <cell r="AS66">
            <v>0</v>
          </cell>
          <cell r="AT66">
            <v>0</v>
          </cell>
          <cell r="AU66">
            <v>0</v>
          </cell>
          <cell r="AV66">
            <v>0</v>
          </cell>
          <cell r="AW66">
            <v>0</v>
          </cell>
          <cell r="AX66">
            <v>0</v>
          </cell>
          <cell r="AY66">
            <v>0</v>
          </cell>
          <cell r="AZ66">
            <v>0</v>
          </cell>
          <cell r="BA66">
            <v>0</v>
          </cell>
          <cell r="BB66">
            <v>0</v>
          </cell>
          <cell r="BC66">
            <v>0</v>
          </cell>
          <cell r="BD66">
            <v>0</v>
          </cell>
          <cell r="BE66">
            <v>0</v>
          </cell>
          <cell r="BF66">
            <v>0</v>
          </cell>
          <cell r="BG66">
            <v>0</v>
          </cell>
          <cell r="BH66">
            <v>0</v>
          </cell>
          <cell r="BI66">
            <v>0</v>
          </cell>
          <cell r="BJ66">
            <v>0</v>
          </cell>
          <cell r="BK66">
            <v>0</v>
          </cell>
          <cell r="BL66">
            <v>0</v>
          </cell>
          <cell r="BM66">
            <v>0</v>
          </cell>
          <cell r="BN66">
            <v>0</v>
          </cell>
          <cell r="BO66">
            <v>0</v>
          </cell>
          <cell r="BP66">
            <v>0</v>
          </cell>
          <cell r="BQ66">
            <v>0</v>
          </cell>
          <cell r="BR66">
            <v>0</v>
          </cell>
          <cell r="BS66">
            <v>0</v>
          </cell>
          <cell r="BT66">
            <v>0</v>
          </cell>
          <cell r="BU66">
            <v>0</v>
          </cell>
          <cell r="BV66">
            <v>0</v>
          </cell>
          <cell r="BW66">
            <v>0</v>
          </cell>
          <cell r="BX66">
            <v>0</v>
          </cell>
          <cell r="BY66">
            <v>0</v>
          </cell>
          <cell r="BZ66">
            <v>0</v>
          </cell>
          <cell r="CA66">
            <v>0</v>
          </cell>
          <cell r="CB66">
            <v>0</v>
          </cell>
          <cell r="CC66">
            <v>0</v>
          </cell>
          <cell r="CD66">
            <v>0</v>
          </cell>
          <cell r="CE66">
            <v>0</v>
          </cell>
          <cell r="CF66">
            <v>0</v>
          </cell>
          <cell r="CG66">
            <v>0</v>
          </cell>
          <cell r="CH66">
            <v>0</v>
          </cell>
          <cell r="CI66">
            <v>0</v>
          </cell>
          <cell r="CJ66">
            <v>0</v>
          </cell>
          <cell r="CK66">
            <v>0</v>
          </cell>
          <cell r="CL66">
            <v>0</v>
          </cell>
          <cell r="CM66">
            <v>0</v>
          </cell>
          <cell r="CN66">
            <v>0</v>
          </cell>
          <cell r="CO66">
            <v>0</v>
          </cell>
          <cell r="CP66">
            <v>0</v>
          </cell>
          <cell r="CQ66">
            <v>0</v>
          </cell>
          <cell r="CR66">
            <v>0</v>
          </cell>
          <cell r="CS66">
            <v>0</v>
          </cell>
          <cell r="CT66">
            <v>0</v>
          </cell>
          <cell r="CU66">
            <v>0</v>
          </cell>
          <cell r="CV66">
            <v>0</v>
          </cell>
          <cell r="CW66">
            <v>0</v>
          </cell>
          <cell r="CX66">
            <v>0</v>
          </cell>
          <cell r="CY66">
            <v>0</v>
          </cell>
          <cell r="CZ66">
            <v>0</v>
          </cell>
          <cell r="DA66">
            <v>0</v>
          </cell>
          <cell r="DB66">
            <v>0</v>
          </cell>
          <cell r="DC66">
            <v>0</v>
          </cell>
          <cell r="DD66">
            <v>0</v>
          </cell>
          <cell r="DE66">
            <v>0</v>
          </cell>
          <cell r="DF66">
            <v>0</v>
          </cell>
          <cell r="DG66">
            <v>0</v>
          </cell>
          <cell r="DH66">
            <v>0</v>
          </cell>
          <cell r="DI66">
            <v>0</v>
          </cell>
          <cell r="DJ66">
            <v>0</v>
          </cell>
          <cell r="DK66">
            <v>0</v>
          </cell>
          <cell r="DL66">
            <v>0</v>
          </cell>
          <cell r="DM66">
            <v>0</v>
          </cell>
          <cell r="DN66">
            <v>0</v>
          </cell>
          <cell r="DO66">
            <v>0</v>
          </cell>
          <cell r="DP66">
            <v>0</v>
          </cell>
          <cell r="DQ66">
            <v>0</v>
          </cell>
          <cell r="DR66">
            <v>0</v>
          </cell>
          <cell r="DS66">
            <v>0</v>
          </cell>
          <cell r="DT66">
            <v>0</v>
          </cell>
          <cell r="DU66">
            <v>0</v>
          </cell>
          <cell r="DV66">
            <v>0</v>
          </cell>
          <cell r="DW66">
            <v>0</v>
          </cell>
          <cell r="DX66">
            <v>0</v>
          </cell>
          <cell r="DY66">
            <v>0</v>
          </cell>
          <cell r="DZ66">
            <v>0</v>
          </cell>
          <cell r="EA66">
            <v>0</v>
          </cell>
          <cell r="EB66">
            <v>0</v>
          </cell>
          <cell r="EC66">
            <v>0</v>
          </cell>
          <cell r="ED66">
            <v>0</v>
          </cell>
          <cell r="EE66">
            <v>0</v>
          </cell>
          <cell r="EF66">
            <v>0</v>
          </cell>
          <cell r="EG66">
            <v>0</v>
          </cell>
          <cell r="EH66">
            <v>0</v>
          </cell>
          <cell r="EI66">
            <v>0</v>
          </cell>
          <cell r="EJ66">
            <v>0</v>
          </cell>
          <cell r="EK66">
            <v>0</v>
          </cell>
          <cell r="EL66">
            <v>0</v>
          </cell>
          <cell r="EM66">
            <v>0</v>
          </cell>
          <cell r="EN66">
            <v>0</v>
          </cell>
          <cell r="EO66">
            <v>0</v>
          </cell>
          <cell r="EP66">
            <v>0</v>
          </cell>
          <cell r="EQ66">
            <v>0</v>
          </cell>
          <cell r="ER66">
            <v>0</v>
          </cell>
          <cell r="ES66">
            <v>0</v>
          </cell>
          <cell r="ET66">
            <v>0</v>
          </cell>
          <cell r="EU66">
            <v>0</v>
          </cell>
          <cell r="EV66">
            <v>0</v>
          </cell>
          <cell r="EW66">
            <v>0</v>
          </cell>
          <cell r="EX66">
            <v>0</v>
          </cell>
          <cell r="EY66">
            <v>0</v>
          </cell>
          <cell r="EZ66">
            <v>0</v>
          </cell>
          <cell r="FA66">
            <v>0</v>
          </cell>
          <cell r="FB66">
            <v>0</v>
          </cell>
          <cell r="FC66">
            <v>0</v>
          </cell>
          <cell r="FD66">
            <v>0</v>
          </cell>
          <cell r="FE66">
            <v>0</v>
          </cell>
          <cell r="FF66">
            <v>0</v>
          </cell>
          <cell r="FG66">
            <v>0</v>
          </cell>
          <cell r="FH66">
            <v>0</v>
          </cell>
          <cell r="FI66">
            <v>0</v>
          </cell>
          <cell r="FJ66">
            <v>0</v>
          </cell>
          <cell r="FK66">
            <v>0</v>
          </cell>
          <cell r="FL66">
            <v>0</v>
          </cell>
          <cell r="FM66">
            <v>0</v>
          </cell>
          <cell r="FN66">
            <v>0</v>
          </cell>
          <cell r="FO66">
            <v>0</v>
          </cell>
          <cell r="FP66">
            <v>0</v>
          </cell>
          <cell r="FQ66">
            <v>0</v>
          </cell>
          <cell r="FR66">
            <v>0</v>
          </cell>
          <cell r="FS66">
            <v>0</v>
          </cell>
          <cell r="FT66">
            <v>0</v>
          </cell>
          <cell r="FU66">
            <v>0</v>
          </cell>
          <cell r="FV66">
            <v>0</v>
          </cell>
          <cell r="FW66">
            <v>0</v>
          </cell>
          <cell r="FX66">
            <v>0</v>
          </cell>
          <cell r="FY66">
            <v>0</v>
          </cell>
          <cell r="FZ66">
            <v>0</v>
          </cell>
          <cell r="GA66">
            <v>0</v>
          </cell>
          <cell r="GB66">
            <v>0</v>
          </cell>
          <cell r="GC66">
            <v>0</v>
          </cell>
          <cell r="GD66">
            <v>0</v>
          </cell>
          <cell r="GE66">
            <v>0</v>
          </cell>
          <cell r="GF66">
            <v>0</v>
          </cell>
          <cell r="GG66">
            <v>0</v>
          </cell>
          <cell r="GH66">
            <v>0</v>
          </cell>
          <cell r="GI66">
            <v>0</v>
          </cell>
          <cell r="GJ66">
            <v>0</v>
          </cell>
          <cell r="GK66">
            <v>0</v>
          </cell>
          <cell r="GL66">
            <v>0</v>
          </cell>
          <cell r="GM66">
            <v>0</v>
          </cell>
          <cell r="GN66">
            <v>0</v>
          </cell>
          <cell r="GO66">
            <v>0</v>
          </cell>
          <cell r="GP66">
            <v>0</v>
          </cell>
          <cell r="GQ66">
            <v>0</v>
          </cell>
          <cell r="GR66">
            <v>0</v>
          </cell>
          <cell r="GS66">
            <v>0</v>
          </cell>
          <cell r="GT66">
            <v>0</v>
          </cell>
          <cell r="GU66">
            <v>0</v>
          </cell>
          <cell r="GV66">
            <v>0</v>
          </cell>
          <cell r="GW66">
            <v>0</v>
          </cell>
          <cell r="GX66">
            <v>0</v>
          </cell>
          <cell r="GY66">
            <v>0</v>
          </cell>
          <cell r="GZ66">
            <v>0</v>
          </cell>
          <cell r="HA66">
            <v>0</v>
          </cell>
          <cell r="HB66">
            <v>0</v>
          </cell>
          <cell r="HC66">
            <v>0</v>
          </cell>
          <cell r="HD66">
            <v>0</v>
          </cell>
          <cell r="HE66">
            <v>0</v>
          </cell>
          <cell r="HF66">
            <v>0</v>
          </cell>
          <cell r="HG66">
            <v>0</v>
          </cell>
          <cell r="HH66">
            <v>0</v>
          </cell>
          <cell r="HI66">
            <v>0</v>
          </cell>
          <cell r="HJ66">
            <v>0</v>
          </cell>
          <cell r="HK66">
            <v>0</v>
          </cell>
          <cell r="HL66">
            <v>0</v>
          </cell>
          <cell r="HM66">
            <v>0</v>
          </cell>
          <cell r="HN66">
            <v>0</v>
          </cell>
          <cell r="HO66">
            <v>0</v>
          </cell>
          <cell r="HP66">
            <v>0</v>
          </cell>
          <cell r="HQ66">
            <v>0</v>
          </cell>
          <cell r="HR66">
            <v>0</v>
          </cell>
          <cell r="HS66">
            <v>0</v>
          </cell>
          <cell r="HT66">
            <v>0</v>
          </cell>
          <cell r="HU66">
            <v>0</v>
          </cell>
          <cell r="HV66">
            <v>0</v>
          </cell>
          <cell r="HW66">
            <v>0</v>
          </cell>
          <cell r="HX66">
            <v>0</v>
          </cell>
          <cell r="HY66">
            <v>0</v>
          </cell>
          <cell r="HZ66">
            <v>0</v>
          </cell>
          <cell r="IA66">
            <v>0</v>
          </cell>
          <cell r="IB66">
            <v>0</v>
          </cell>
          <cell r="IC66">
            <v>0</v>
          </cell>
          <cell r="ID66">
            <v>0</v>
          </cell>
          <cell r="IE66">
            <v>0</v>
          </cell>
          <cell r="IF66">
            <v>0</v>
          </cell>
          <cell r="IG66">
            <v>0</v>
          </cell>
          <cell r="IH66">
            <v>0</v>
          </cell>
          <cell r="II66">
            <v>0</v>
          </cell>
          <cell r="IJ66">
            <v>0</v>
          </cell>
          <cell r="IK66">
            <v>0</v>
          </cell>
          <cell r="IL66">
            <v>0</v>
          </cell>
          <cell r="IM66">
            <v>0</v>
          </cell>
          <cell r="IN66">
            <v>0</v>
          </cell>
          <cell r="IO66">
            <v>0</v>
          </cell>
          <cell r="IP66">
            <v>0</v>
          </cell>
          <cell r="IQ66">
            <v>0</v>
          </cell>
        </row>
        <row r="67"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0</v>
          </cell>
          <cell r="AB67">
            <v>0</v>
          </cell>
          <cell r="AC67">
            <v>0</v>
          </cell>
          <cell r="AD67">
            <v>0</v>
          </cell>
          <cell r="AE67">
            <v>0</v>
          </cell>
          <cell r="AF67">
            <v>0</v>
          </cell>
          <cell r="AG67">
            <v>0</v>
          </cell>
          <cell r="AH67">
            <v>0</v>
          </cell>
          <cell r="AI67">
            <v>0</v>
          </cell>
          <cell r="AJ67">
            <v>0</v>
          </cell>
          <cell r="AK67">
            <v>0</v>
          </cell>
          <cell r="AL67">
            <v>0</v>
          </cell>
          <cell r="AM67">
            <v>0</v>
          </cell>
          <cell r="AN67">
            <v>0</v>
          </cell>
          <cell r="AO67">
            <v>0</v>
          </cell>
          <cell r="AP67">
            <v>0</v>
          </cell>
          <cell r="AQ67">
            <v>0</v>
          </cell>
          <cell r="AR67">
            <v>0</v>
          </cell>
          <cell r="AS67">
            <v>0</v>
          </cell>
          <cell r="AT67">
            <v>0</v>
          </cell>
          <cell r="AU67">
            <v>0</v>
          </cell>
          <cell r="AV67">
            <v>0</v>
          </cell>
          <cell r="AW67">
            <v>0</v>
          </cell>
          <cell r="AX67">
            <v>0</v>
          </cell>
          <cell r="AY67">
            <v>0</v>
          </cell>
          <cell r="AZ67">
            <v>0</v>
          </cell>
          <cell r="BA67">
            <v>0</v>
          </cell>
          <cell r="BB67">
            <v>0</v>
          </cell>
          <cell r="BC67">
            <v>0</v>
          </cell>
          <cell r="BD67">
            <v>0</v>
          </cell>
          <cell r="BE67">
            <v>0</v>
          </cell>
          <cell r="BF67">
            <v>0</v>
          </cell>
          <cell r="BG67">
            <v>0</v>
          </cell>
          <cell r="BH67">
            <v>0</v>
          </cell>
          <cell r="BI67">
            <v>0</v>
          </cell>
          <cell r="BJ67">
            <v>0</v>
          </cell>
          <cell r="BK67">
            <v>0</v>
          </cell>
          <cell r="BL67">
            <v>0</v>
          </cell>
          <cell r="BM67">
            <v>0</v>
          </cell>
          <cell r="BN67">
            <v>0</v>
          </cell>
          <cell r="BO67">
            <v>0</v>
          </cell>
          <cell r="BP67">
            <v>0</v>
          </cell>
          <cell r="BQ67">
            <v>0</v>
          </cell>
          <cell r="BR67">
            <v>0</v>
          </cell>
          <cell r="BS67">
            <v>0</v>
          </cell>
          <cell r="BT67">
            <v>0</v>
          </cell>
          <cell r="BU67">
            <v>0</v>
          </cell>
          <cell r="BV67">
            <v>0</v>
          </cell>
          <cell r="BW67">
            <v>0</v>
          </cell>
          <cell r="BX67">
            <v>0</v>
          </cell>
          <cell r="BY67">
            <v>0</v>
          </cell>
          <cell r="BZ67">
            <v>0</v>
          </cell>
          <cell r="CA67">
            <v>0</v>
          </cell>
          <cell r="CB67">
            <v>0</v>
          </cell>
          <cell r="CC67">
            <v>0</v>
          </cell>
          <cell r="CD67">
            <v>0</v>
          </cell>
          <cell r="CE67">
            <v>0</v>
          </cell>
          <cell r="CF67">
            <v>0</v>
          </cell>
          <cell r="CG67">
            <v>0</v>
          </cell>
          <cell r="CH67">
            <v>0</v>
          </cell>
          <cell r="CI67">
            <v>0</v>
          </cell>
          <cell r="CJ67">
            <v>0</v>
          </cell>
          <cell r="CK67">
            <v>0</v>
          </cell>
          <cell r="CL67">
            <v>0</v>
          </cell>
          <cell r="CM67">
            <v>0</v>
          </cell>
          <cell r="CN67">
            <v>0</v>
          </cell>
          <cell r="CO67">
            <v>0</v>
          </cell>
          <cell r="CP67">
            <v>0</v>
          </cell>
          <cell r="CQ67">
            <v>0</v>
          </cell>
          <cell r="CR67">
            <v>0</v>
          </cell>
          <cell r="CS67">
            <v>0</v>
          </cell>
          <cell r="CT67">
            <v>0</v>
          </cell>
          <cell r="CU67">
            <v>0</v>
          </cell>
          <cell r="CV67">
            <v>0</v>
          </cell>
          <cell r="CW67">
            <v>0</v>
          </cell>
          <cell r="CX67">
            <v>0</v>
          </cell>
          <cell r="CY67">
            <v>0</v>
          </cell>
          <cell r="CZ67">
            <v>0</v>
          </cell>
          <cell r="DA67">
            <v>0</v>
          </cell>
          <cell r="DB67">
            <v>0</v>
          </cell>
          <cell r="DC67">
            <v>0</v>
          </cell>
          <cell r="DD67">
            <v>0</v>
          </cell>
          <cell r="DE67">
            <v>0</v>
          </cell>
          <cell r="DF67">
            <v>0</v>
          </cell>
          <cell r="DG67">
            <v>0</v>
          </cell>
          <cell r="DH67">
            <v>0</v>
          </cell>
          <cell r="DI67">
            <v>0</v>
          </cell>
          <cell r="DJ67">
            <v>0</v>
          </cell>
          <cell r="DK67">
            <v>0</v>
          </cell>
          <cell r="DL67">
            <v>0</v>
          </cell>
          <cell r="DM67">
            <v>0</v>
          </cell>
          <cell r="DN67">
            <v>0</v>
          </cell>
          <cell r="DO67">
            <v>0</v>
          </cell>
          <cell r="DP67">
            <v>0</v>
          </cell>
          <cell r="DQ67">
            <v>0</v>
          </cell>
          <cell r="DR67">
            <v>0</v>
          </cell>
          <cell r="DS67">
            <v>0</v>
          </cell>
          <cell r="DT67">
            <v>0</v>
          </cell>
          <cell r="DU67">
            <v>0</v>
          </cell>
          <cell r="DV67">
            <v>0</v>
          </cell>
          <cell r="DW67">
            <v>0</v>
          </cell>
          <cell r="DX67">
            <v>0</v>
          </cell>
          <cell r="DY67">
            <v>0</v>
          </cell>
          <cell r="DZ67">
            <v>0</v>
          </cell>
          <cell r="EA67">
            <v>0</v>
          </cell>
          <cell r="EB67">
            <v>0</v>
          </cell>
          <cell r="EC67">
            <v>0</v>
          </cell>
          <cell r="ED67">
            <v>0</v>
          </cell>
          <cell r="EE67">
            <v>0</v>
          </cell>
          <cell r="EF67">
            <v>0</v>
          </cell>
          <cell r="EG67">
            <v>0</v>
          </cell>
          <cell r="EH67">
            <v>0</v>
          </cell>
          <cell r="EI67">
            <v>0</v>
          </cell>
          <cell r="EJ67">
            <v>0</v>
          </cell>
          <cell r="EK67">
            <v>0</v>
          </cell>
          <cell r="EL67">
            <v>0</v>
          </cell>
          <cell r="EM67">
            <v>0</v>
          </cell>
          <cell r="EN67">
            <v>0</v>
          </cell>
          <cell r="EO67">
            <v>0</v>
          </cell>
          <cell r="EP67">
            <v>0</v>
          </cell>
          <cell r="EQ67">
            <v>0</v>
          </cell>
          <cell r="ER67">
            <v>0</v>
          </cell>
          <cell r="ES67">
            <v>0</v>
          </cell>
          <cell r="ET67">
            <v>0</v>
          </cell>
          <cell r="EU67">
            <v>0</v>
          </cell>
          <cell r="EV67">
            <v>0</v>
          </cell>
          <cell r="EW67">
            <v>0</v>
          </cell>
          <cell r="EX67">
            <v>0</v>
          </cell>
          <cell r="EY67">
            <v>0</v>
          </cell>
          <cell r="EZ67">
            <v>0</v>
          </cell>
          <cell r="FA67">
            <v>0</v>
          </cell>
          <cell r="FB67">
            <v>0</v>
          </cell>
          <cell r="FC67">
            <v>0</v>
          </cell>
          <cell r="FD67">
            <v>0</v>
          </cell>
          <cell r="FE67">
            <v>0</v>
          </cell>
          <cell r="FF67">
            <v>0</v>
          </cell>
          <cell r="FG67">
            <v>0</v>
          </cell>
          <cell r="FH67">
            <v>0</v>
          </cell>
          <cell r="FI67">
            <v>0</v>
          </cell>
          <cell r="FJ67">
            <v>0</v>
          </cell>
          <cell r="FK67">
            <v>0</v>
          </cell>
          <cell r="FL67">
            <v>0</v>
          </cell>
          <cell r="FM67">
            <v>0</v>
          </cell>
          <cell r="FN67">
            <v>0</v>
          </cell>
          <cell r="FO67">
            <v>0</v>
          </cell>
          <cell r="FP67">
            <v>0</v>
          </cell>
          <cell r="FQ67">
            <v>0</v>
          </cell>
          <cell r="FR67">
            <v>0</v>
          </cell>
          <cell r="FS67">
            <v>0</v>
          </cell>
          <cell r="FT67">
            <v>0</v>
          </cell>
          <cell r="FU67">
            <v>0</v>
          </cell>
          <cell r="FV67">
            <v>0</v>
          </cell>
          <cell r="FW67">
            <v>0</v>
          </cell>
          <cell r="FX67">
            <v>0</v>
          </cell>
          <cell r="FY67">
            <v>0</v>
          </cell>
          <cell r="FZ67">
            <v>0</v>
          </cell>
          <cell r="GA67">
            <v>0</v>
          </cell>
          <cell r="GB67">
            <v>0</v>
          </cell>
          <cell r="GC67">
            <v>0</v>
          </cell>
          <cell r="GD67">
            <v>0</v>
          </cell>
          <cell r="GE67">
            <v>0</v>
          </cell>
          <cell r="GF67">
            <v>0</v>
          </cell>
          <cell r="GG67">
            <v>0</v>
          </cell>
          <cell r="GH67">
            <v>0</v>
          </cell>
          <cell r="GI67">
            <v>0</v>
          </cell>
          <cell r="GJ67">
            <v>0</v>
          </cell>
          <cell r="GK67">
            <v>0</v>
          </cell>
          <cell r="GL67">
            <v>0</v>
          </cell>
          <cell r="GM67">
            <v>0</v>
          </cell>
          <cell r="GN67">
            <v>0</v>
          </cell>
          <cell r="GO67">
            <v>0</v>
          </cell>
          <cell r="GP67">
            <v>0</v>
          </cell>
          <cell r="GQ67">
            <v>0</v>
          </cell>
          <cell r="GR67">
            <v>0</v>
          </cell>
          <cell r="GS67">
            <v>0</v>
          </cell>
          <cell r="GT67">
            <v>0</v>
          </cell>
          <cell r="GU67">
            <v>0</v>
          </cell>
          <cell r="GV67">
            <v>0</v>
          </cell>
          <cell r="GW67">
            <v>0</v>
          </cell>
          <cell r="GX67">
            <v>0</v>
          </cell>
          <cell r="GY67">
            <v>0</v>
          </cell>
          <cell r="GZ67">
            <v>0</v>
          </cell>
          <cell r="HA67">
            <v>0</v>
          </cell>
          <cell r="HB67">
            <v>0</v>
          </cell>
          <cell r="HC67">
            <v>0</v>
          </cell>
          <cell r="HD67">
            <v>0</v>
          </cell>
          <cell r="HE67">
            <v>0</v>
          </cell>
          <cell r="HF67">
            <v>0</v>
          </cell>
          <cell r="HG67">
            <v>0</v>
          </cell>
          <cell r="HH67">
            <v>0</v>
          </cell>
          <cell r="HI67">
            <v>0</v>
          </cell>
          <cell r="HJ67">
            <v>0</v>
          </cell>
          <cell r="HK67">
            <v>0</v>
          </cell>
          <cell r="HL67">
            <v>0</v>
          </cell>
          <cell r="HM67">
            <v>0</v>
          </cell>
          <cell r="HN67">
            <v>0</v>
          </cell>
          <cell r="HO67">
            <v>0</v>
          </cell>
          <cell r="HP67">
            <v>0</v>
          </cell>
          <cell r="HQ67">
            <v>0</v>
          </cell>
          <cell r="HR67">
            <v>0</v>
          </cell>
          <cell r="HS67">
            <v>0</v>
          </cell>
          <cell r="HT67">
            <v>0</v>
          </cell>
          <cell r="HU67">
            <v>0</v>
          </cell>
          <cell r="HV67">
            <v>0</v>
          </cell>
          <cell r="HW67">
            <v>0</v>
          </cell>
          <cell r="HX67">
            <v>0</v>
          </cell>
          <cell r="HY67">
            <v>0</v>
          </cell>
          <cell r="HZ67">
            <v>0</v>
          </cell>
          <cell r="IA67">
            <v>0</v>
          </cell>
          <cell r="IB67">
            <v>0</v>
          </cell>
          <cell r="IC67">
            <v>0</v>
          </cell>
          <cell r="ID67">
            <v>0</v>
          </cell>
          <cell r="IE67">
            <v>0</v>
          </cell>
          <cell r="IF67">
            <v>0</v>
          </cell>
          <cell r="IG67">
            <v>0</v>
          </cell>
          <cell r="IH67">
            <v>0</v>
          </cell>
          <cell r="II67">
            <v>0</v>
          </cell>
          <cell r="IJ67">
            <v>0</v>
          </cell>
          <cell r="IK67">
            <v>0</v>
          </cell>
          <cell r="IL67">
            <v>0</v>
          </cell>
          <cell r="IM67">
            <v>0</v>
          </cell>
          <cell r="IN67">
            <v>0</v>
          </cell>
          <cell r="IO67">
            <v>0</v>
          </cell>
          <cell r="IP67">
            <v>0</v>
          </cell>
          <cell r="IQ67">
            <v>0</v>
          </cell>
        </row>
        <row r="68">
          <cell r="B68">
            <v>0</v>
          </cell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0</v>
          </cell>
          <cell r="AB68">
            <v>0</v>
          </cell>
          <cell r="AC68">
            <v>0</v>
          </cell>
          <cell r="AD68">
            <v>0</v>
          </cell>
          <cell r="AE68">
            <v>0</v>
          </cell>
          <cell r="AF68">
            <v>0</v>
          </cell>
          <cell r="AG68">
            <v>0</v>
          </cell>
          <cell r="AH68">
            <v>0</v>
          </cell>
          <cell r="AI68">
            <v>0</v>
          </cell>
          <cell r="AJ68">
            <v>0</v>
          </cell>
          <cell r="AK68">
            <v>0</v>
          </cell>
          <cell r="AL68">
            <v>0</v>
          </cell>
          <cell r="AM68">
            <v>0</v>
          </cell>
          <cell r="AN68">
            <v>0</v>
          </cell>
          <cell r="AO68">
            <v>0</v>
          </cell>
          <cell r="AP68">
            <v>0</v>
          </cell>
          <cell r="AQ68">
            <v>0</v>
          </cell>
          <cell r="AR68">
            <v>0</v>
          </cell>
          <cell r="AS68">
            <v>0</v>
          </cell>
          <cell r="AT68">
            <v>0</v>
          </cell>
          <cell r="AU68">
            <v>0</v>
          </cell>
          <cell r="AV68">
            <v>0</v>
          </cell>
          <cell r="AW68">
            <v>0</v>
          </cell>
          <cell r="AX68">
            <v>0</v>
          </cell>
          <cell r="AY68">
            <v>0</v>
          </cell>
          <cell r="AZ68">
            <v>0</v>
          </cell>
          <cell r="BA68">
            <v>0</v>
          </cell>
          <cell r="BB68">
            <v>0</v>
          </cell>
          <cell r="BC68">
            <v>0</v>
          </cell>
          <cell r="BD68">
            <v>0</v>
          </cell>
          <cell r="BE68">
            <v>0</v>
          </cell>
          <cell r="BF68">
            <v>0</v>
          </cell>
          <cell r="BG68">
            <v>0</v>
          </cell>
          <cell r="BH68">
            <v>0</v>
          </cell>
          <cell r="BI68">
            <v>0</v>
          </cell>
          <cell r="BJ68">
            <v>0</v>
          </cell>
          <cell r="BK68">
            <v>0</v>
          </cell>
          <cell r="BL68">
            <v>0</v>
          </cell>
          <cell r="BM68">
            <v>0</v>
          </cell>
          <cell r="BN68">
            <v>0</v>
          </cell>
          <cell r="BO68">
            <v>0</v>
          </cell>
          <cell r="BP68">
            <v>0</v>
          </cell>
          <cell r="BQ68">
            <v>0</v>
          </cell>
          <cell r="BR68">
            <v>0</v>
          </cell>
          <cell r="BS68">
            <v>0</v>
          </cell>
          <cell r="BT68">
            <v>0</v>
          </cell>
          <cell r="BU68">
            <v>0</v>
          </cell>
          <cell r="BV68">
            <v>0</v>
          </cell>
          <cell r="BW68">
            <v>0</v>
          </cell>
          <cell r="BX68">
            <v>0</v>
          </cell>
          <cell r="BY68">
            <v>0</v>
          </cell>
          <cell r="BZ68">
            <v>0</v>
          </cell>
          <cell r="CA68">
            <v>0</v>
          </cell>
          <cell r="CB68">
            <v>0</v>
          </cell>
          <cell r="CC68">
            <v>0</v>
          </cell>
          <cell r="CD68">
            <v>0</v>
          </cell>
          <cell r="CE68">
            <v>0</v>
          </cell>
          <cell r="CF68">
            <v>0</v>
          </cell>
          <cell r="CG68">
            <v>0</v>
          </cell>
          <cell r="CH68">
            <v>0</v>
          </cell>
          <cell r="CI68">
            <v>0</v>
          </cell>
          <cell r="CJ68">
            <v>0</v>
          </cell>
          <cell r="CK68">
            <v>0</v>
          </cell>
          <cell r="CL68">
            <v>0</v>
          </cell>
          <cell r="CM68">
            <v>0</v>
          </cell>
          <cell r="CN68">
            <v>0</v>
          </cell>
          <cell r="CO68">
            <v>0</v>
          </cell>
          <cell r="CP68">
            <v>0</v>
          </cell>
          <cell r="CQ68">
            <v>0</v>
          </cell>
          <cell r="CR68">
            <v>0</v>
          </cell>
          <cell r="CS68">
            <v>0</v>
          </cell>
          <cell r="CT68">
            <v>0</v>
          </cell>
          <cell r="CU68">
            <v>0</v>
          </cell>
          <cell r="CV68">
            <v>0</v>
          </cell>
          <cell r="CW68">
            <v>0</v>
          </cell>
          <cell r="CX68">
            <v>0</v>
          </cell>
          <cell r="CY68">
            <v>0</v>
          </cell>
          <cell r="CZ68">
            <v>0</v>
          </cell>
          <cell r="DA68">
            <v>0</v>
          </cell>
          <cell r="DB68">
            <v>0</v>
          </cell>
          <cell r="DC68">
            <v>0</v>
          </cell>
          <cell r="DD68">
            <v>0</v>
          </cell>
          <cell r="DE68">
            <v>0</v>
          </cell>
          <cell r="DF68">
            <v>0</v>
          </cell>
          <cell r="DG68">
            <v>0</v>
          </cell>
          <cell r="DH68">
            <v>0</v>
          </cell>
          <cell r="DI68">
            <v>0</v>
          </cell>
          <cell r="DJ68">
            <v>0</v>
          </cell>
          <cell r="DK68">
            <v>0</v>
          </cell>
          <cell r="DL68">
            <v>0</v>
          </cell>
          <cell r="DM68">
            <v>0</v>
          </cell>
          <cell r="DN68">
            <v>0</v>
          </cell>
          <cell r="DO68">
            <v>0</v>
          </cell>
          <cell r="DP68">
            <v>0</v>
          </cell>
          <cell r="DQ68">
            <v>0</v>
          </cell>
          <cell r="DR68">
            <v>0</v>
          </cell>
          <cell r="DS68">
            <v>0</v>
          </cell>
          <cell r="DT68">
            <v>0</v>
          </cell>
          <cell r="DU68">
            <v>0</v>
          </cell>
          <cell r="DV68">
            <v>0</v>
          </cell>
          <cell r="DW68">
            <v>0</v>
          </cell>
          <cell r="DX68">
            <v>0</v>
          </cell>
          <cell r="DY68">
            <v>0</v>
          </cell>
          <cell r="DZ68">
            <v>0</v>
          </cell>
          <cell r="EA68">
            <v>0</v>
          </cell>
          <cell r="EB68">
            <v>0</v>
          </cell>
          <cell r="EC68">
            <v>0</v>
          </cell>
          <cell r="ED68">
            <v>0</v>
          </cell>
          <cell r="EE68">
            <v>0</v>
          </cell>
          <cell r="EF68">
            <v>0</v>
          </cell>
          <cell r="EG68">
            <v>0</v>
          </cell>
          <cell r="EH68">
            <v>0</v>
          </cell>
          <cell r="EI68">
            <v>0</v>
          </cell>
          <cell r="EJ68">
            <v>0</v>
          </cell>
          <cell r="EK68">
            <v>0</v>
          </cell>
          <cell r="EL68">
            <v>0</v>
          </cell>
          <cell r="EM68">
            <v>0</v>
          </cell>
          <cell r="EN68">
            <v>0</v>
          </cell>
          <cell r="EO68">
            <v>0</v>
          </cell>
          <cell r="EP68">
            <v>0</v>
          </cell>
          <cell r="EQ68">
            <v>0</v>
          </cell>
          <cell r="ER68">
            <v>0</v>
          </cell>
          <cell r="ES68">
            <v>0</v>
          </cell>
          <cell r="ET68">
            <v>0</v>
          </cell>
          <cell r="EU68">
            <v>0</v>
          </cell>
          <cell r="EV68">
            <v>0</v>
          </cell>
          <cell r="EW68">
            <v>0</v>
          </cell>
          <cell r="EX68">
            <v>0</v>
          </cell>
          <cell r="EY68">
            <v>0</v>
          </cell>
          <cell r="EZ68">
            <v>0</v>
          </cell>
          <cell r="FA68">
            <v>0</v>
          </cell>
          <cell r="FB68">
            <v>0</v>
          </cell>
          <cell r="FC68">
            <v>0</v>
          </cell>
          <cell r="FD68">
            <v>0</v>
          </cell>
          <cell r="FE68">
            <v>0</v>
          </cell>
          <cell r="FF68">
            <v>0</v>
          </cell>
          <cell r="FG68">
            <v>0</v>
          </cell>
          <cell r="FH68">
            <v>0</v>
          </cell>
          <cell r="FI68">
            <v>0</v>
          </cell>
          <cell r="FJ68">
            <v>0</v>
          </cell>
          <cell r="FK68">
            <v>0</v>
          </cell>
          <cell r="FL68">
            <v>0</v>
          </cell>
          <cell r="FM68">
            <v>0</v>
          </cell>
          <cell r="FN68">
            <v>0</v>
          </cell>
          <cell r="FO68">
            <v>0</v>
          </cell>
          <cell r="FP68">
            <v>0</v>
          </cell>
          <cell r="FQ68">
            <v>0</v>
          </cell>
          <cell r="FR68">
            <v>0</v>
          </cell>
          <cell r="FS68">
            <v>0</v>
          </cell>
          <cell r="FT68">
            <v>0</v>
          </cell>
          <cell r="FU68">
            <v>0</v>
          </cell>
          <cell r="FV68">
            <v>0</v>
          </cell>
          <cell r="FW68">
            <v>0</v>
          </cell>
          <cell r="FX68">
            <v>0</v>
          </cell>
          <cell r="FY68">
            <v>0</v>
          </cell>
          <cell r="FZ68">
            <v>0</v>
          </cell>
          <cell r="GA68">
            <v>0</v>
          </cell>
          <cell r="GB68">
            <v>0</v>
          </cell>
          <cell r="GC68">
            <v>0</v>
          </cell>
          <cell r="GD68">
            <v>0</v>
          </cell>
          <cell r="GE68">
            <v>0</v>
          </cell>
          <cell r="GF68">
            <v>0</v>
          </cell>
          <cell r="GG68">
            <v>0</v>
          </cell>
          <cell r="GH68">
            <v>0</v>
          </cell>
          <cell r="GI68">
            <v>0</v>
          </cell>
          <cell r="GJ68">
            <v>0</v>
          </cell>
          <cell r="GK68">
            <v>0</v>
          </cell>
          <cell r="GL68">
            <v>0</v>
          </cell>
          <cell r="GM68">
            <v>0</v>
          </cell>
          <cell r="GN68">
            <v>0</v>
          </cell>
          <cell r="GO68">
            <v>0</v>
          </cell>
          <cell r="GP68">
            <v>0</v>
          </cell>
          <cell r="GQ68">
            <v>0</v>
          </cell>
          <cell r="GR68">
            <v>0</v>
          </cell>
          <cell r="GS68">
            <v>0</v>
          </cell>
          <cell r="GT68">
            <v>0</v>
          </cell>
          <cell r="GU68">
            <v>0</v>
          </cell>
          <cell r="GV68">
            <v>0</v>
          </cell>
          <cell r="GW68">
            <v>0</v>
          </cell>
          <cell r="GX68">
            <v>0</v>
          </cell>
          <cell r="GY68">
            <v>0</v>
          </cell>
          <cell r="GZ68">
            <v>0</v>
          </cell>
          <cell r="HA68">
            <v>0</v>
          </cell>
          <cell r="HB68">
            <v>0</v>
          </cell>
          <cell r="HC68">
            <v>0</v>
          </cell>
          <cell r="HD68">
            <v>0</v>
          </cell>
          <cell r="HE68">
            <v>0</v>
          </cell>
          <cell r="HF68">
            <v>0</v>
          </cell>
          <cell r="HG68">
            <v>0</v>
          </cell>
          <cell r="HH68">
            <v>0</v>
          </cell>
          <cell r="HI68">
            <v>0</v>
          </cell>
          <cell r="HJ68">
            <v>0</v>
          </cell>
          <cell r="HK68">
            <v>0</v>
          </cell>
          <cell r="HL68">
            <v>0</v>
          </cell>
          <cell r="HM68">
            <v>0</v>
          </cell>
          <cell r="HN68">
            <v>0</v>
          </cell>
          <cell r="HO68">
            <v>0</v>
          </cell>
          <cell r="HP68">
            <v>0</v>
          </cell>
          <cell r="HQ68">
            <v>0</v>
          </cell>
          <cell r="HR68">
            <v>0</v>
          </cell>
          <cell r="HS68">
            <v>0</v>
          </cell>
          <cell r="HT68">
            <v>0</v>
          </cell>
          <cell r="HU68">
            <v>0</v>
          </cell>
          <cell r="HV68">
            <v>0</v>
          </cell>
          <cell r="HW68">
            <v>0</v>
          </cell>
          <cell r="HX68">
            <v>0</v>
          </cell>
          <cell r="HY68">
            <v>0</v>
          </cell>
          <cell r="HZ68">
            <v>0</v>
          </cell>
          <cell r="IA68">
            <v>0</v>
          </cell>
          <cell r="IB68">
            <v>0</v>
          </cell>
          <cell r="IC68">
            <v>0</v>
          </cell>
          <cell r="ID68">
            <v>0</v>
          </cell>
          <cell r="IE68">
            <v>0</v>
          </cell>
          <cell r="IF68">
            <v>0</v>
          </cell>
          <cell r="IG68">
            <v>0</v>
          </cell>
          <cell r="IH68">
            <v>0</v>
          </cell>
          <cell r="II68">
            <v>0</v>
          </cell>
          <cell r="IJ68">
            <v>0</v>
          </cell>
          <cell r="IK68">
            <v>0</v>
          </cell>
          <cell r="IL68">
            <v>0</v>
          </cell>
          <cell r="IM68">
            <v>0</v>
          </cell>
          <cell r="IN68">
            <v>0</v>
          </cell>
          <cell r="IO68">
            <v>0</v>
          </cell>
          <cell r="IP68">
            <v>0</v>
          </cell>
          <cell r="IQ68">
            <v>0</v>
          </cell>
        </row>
        <row r="69">
          <cell r="B69">
            <v>0</v>
          </cell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0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0</v>
          </cell>
          <cell r="AJ69">
            <v>0</v>
          </cell>
          <cell r="AK69">
            <v>0</v>
          </cell>
          <cell r="AL69">
            <v>0</v>
          </cell>
          <cell r="AM69">
            <v>0</v>
          </cell>
          <cell r="AN69">
            <v>0</v>
          </cell>
          <cell r="AO69">
            <v>0</v>
          </cell>
          <cell r="AP69">
            <v>0</v>
          </cell>
          <cell r="AQ69">
            <v>0</v>
          </cell>
          <cell r="AR69">
            <v>0</v>
          </cell>
          <cell r="AS69">
            <v>0</v>
          </cell>
          <cell r="AT69">
            <v>0</v>
          </cell>
          <cell r="AU69">
            <v>0</v>
          </cell>
          <cell r="AV69">
            <v>0</v>
          </cell>
          <cell r="AW69">
            <v>0</v>
          </cell>
          <cell r="AX69">
            <v>0</v>
          </cell>
          <cell r="AY69">
            <v>0</v>
          </cell>
          <cell r="AZ69">
            <v>0</v>
          </cell>
          <cell r="BA69">
            <v>0</v>
          </cell>
          <cell r="BB69">
            <v>0</v>
          </cell>
          <cell r="BC69">
            <v>0</v>
          </cell>
          <cell r="BD69">
            <v>0</v>
          </cell>
          <cell r="BE69">
            <v>0</v>
          </cell>
          <cell r="BF69">
            <v>0</v>
          </cell>
          <cell r="BG69">
            <v>0</v>
          </cell>
          <cell r="BH69">
            <v>0</v>
          </cell>
          <cell r="BI69">
            <v>0</v>
          </cell>
          <cell r="BJ69">
            <v>0</v>
          </cell>
          <cell r="BK69">
            <v>0</v>
          </cell>
          <cell r="BL69">
            <v>0</v>
          </cell>
          <cell r="BM69">
            <v>0</v>
          </cell>
          <cell r="BN69">
            <v>0</v>
          </cell>
          <cell r="BO69">
            <v>0</v>
          </cell>
          <cell r="BP69">
            <v>0</v>
          </cell>
          <cell r="BQ69">
            <v>0</v>
          </cell>
          <cell r="BR69">
            <v>0</v>
          </cell>
          <cell r="BS69">
            <v>0</v>
          </cell>
          <cell r="BT69">
            <v>0</v>
          </cell>
          <cell r="BU69">
            <v>0</v>
          </cell>
          <cell r="BV69">
            <v>0</v>
          </cell>
          <cell r="BW69">
            <v>0</v>
          </cell>
          <cell r="BX69">
            <v>0</v>
          </cell>
          <cell r="BY69">
            <v>0</v>
          </cell>
          <cell r="BZ69">
            <v>0</v>
          </cell>
          <cell r="CA69">
            <v>0</v>
          </cell>
          <cell r="CB69">
            <v>0</v>
          </cell>
          <cell r="CC69">
            <v>0</v>
          </cell>
          <cell r="CD69">
            <v>0</v>
          </cell>
          <cell r="CE69">
            <v>0</v>
          </cell>
          <cell r="CF69">
            <v>0</v>
          </cell>
          <cell r="CG69">
            <v>0</v>
          </cell>
          <cell r="CH69">
            <v>0</v>
          </cell>
          <cell r="CI69">
            <v>0</v>
          </cell>
          <cell r="CJ69">
            <v>0</v>
          </cell>
          <cell r="CK69">
            <v>0</v>
          </cell>
          <cell r="CL69">
            <v>0</v>
          </cell>
          <cell r="CM69">
            <v>0</v>
          </cell>
          <cell r="CN69">
            <v>0</v>
          </cell>
          <cell r="CO69">
            <v>0</v>
          </cell>
          <cell r="CP69">
            <v>0</v>
          </cell>
          <cell r="CQ69">
            <v>0</v>
          </cell>
          <cell r="CR69">
            <v>0</v>
          </cell>
          <cell r="CS69">
            <v>0</v>
          </cell>
          <cell r="CT69">
            <v>0</v>
          </cell>
          <cell r="CU69">
            <v>0</v>
          </cell>
          <cell r="CV69">
            <v>0</v>
          </cell>
          <cell r="CW69">
            <v>0</v>
          </cell>
          <cell r="CX69">
            <v>0</v>
          </cell>
          <cell r="CY69">
            <v>0</v>
          </cell>
          <cell r="CZ69">
            <v>0</v>
          </cell>
          <cell r="DA69">
            <v>0</v>
          </cell>
          <cell r="DB69">
            <v>0</v>
          </cell>
          <cell r="DC69">
            <v>0</v>
          </cell>
          <cell r="DD69">
            <v>0</v>
          </cell>
          <cell r="DE69">
            <v>0</v>
          </cell>
          <cell r="DF69">
            <v>0</v>
          </cell>
          <cell r="DG69">
            <v>0</v>
          </cell>
          <cell r="DH69">
            <v>0</v>
          </cell>
          <cell r="DI69">
            <v>0</v>
          </cell>
          <cell r="DJ69">
            <v>0</v>
          </cell>
          <cell r="DK69">
            <v>0</v>
          </cell>
          <cell r="DL69">
            <v>0</v>
          </cell>
          <cell r="DM69">
            <v>0</v>
          </cell>
          <cell r="DN69">
            <v>0</v>
          </cell>
          <cell r="DO69">
            <v>0</v>
          </cell>
          <cell r="DP69">
            <v>0</v>
          </cell>
          <cell r="DQ69">
            <v>0</v>
          </cell>
          <cell r="DR69">
            <v>0</v>
          </cell>
          <cell r="DS69">
            <v>0</v>
          </cell>
          <cell r="DT69">
            <v>0</v>
          </cell>
          <cell r="DU69">
            <v>0</v>
          </cell>
          <cell r="DV69">
            <v>0</v>
          </cell>
          <cell r="DW69">
            <v>0</v>
          </cell>
          <cell r="DX69">
            <v>0</v>
          </cell>
          <cell r="DY69">
            <v>0</v>
          </cell>
          <cell r="DZ69">
            <v>0</v>
          </cell>
          <cell r="EA69">
            <v>0</v>
          </cell>
          <cell r="EB69">
            <v>0</v>
          </cell>
          <cell r="EC69">
            <v>0</v>
          </cell>
          <cell r="ED69">
            <v>0</v>
          </cell>
          <cell r="EE69">
            <v>0</v>
          </cell>
          <cell r="EF69">
            <v>0</v>
          </cell>
          <cell r="EG69">
            <v>0</v>
          </cell>
          <cell r="EH69">
            <v>0</v>
          </cell>
          <cell r="EI69">
            <v>0</v>
          </cell>
          <cell r="EJ69">
            <v>0</v>
          </cell>
          <cell r="EK69">
            <v>0</v>
          </cell>
          <cell r="EL69">
            <v>0</v>
          </cell>
          <cell r="EM69">
            <v>0</v>
          </cell>
          <cell r="EN69">
            <v>0</v>
          </cell>
          <cell r="EO69">
            <v>0</v>
          </cell>
          <cell r="EP69">
            <v>0</v>
          </cell>
          <cell r="EQ69">
            <v>0</v>
          </cell>
          <cell r="ER69">
            <v>0</v>
          </cell>
          <cell r="ES69">
            <v>0</v>
          </cell>
          <cell r="ET69">
            <v>0</v>
          </cell>
          <cell r="EU69">
            <v>0</v>
          </cell>
          <cell r="EV69">
            <v>0</v>
          </cell>
          <cell r="EW69">
            <v>0</v>
          </cell>
          <cell r="EX69">
            <v>0</v>
          </cell>
          <cell r="EY69">
            <v>0</v>
          </cell>
          <cell r="EZ69">
            <v>0</v>
          </cell>
          <cell r="FA69">
            <v>0</v>
          </cell>
          <cell r="FB69">
            <v>0</v>
          </cell>
          <cell r="FC69">
            <v>0</v>
          </cell>
          <cell r="FD69">
            <v>0</v>
          </cell>
          <cell r="FE69">
            <v>0</v>
          </cell>
          <cell r="FF69">
            <v>0</v>
          </cell>
          <cell r="FG69">
            <v>0</v>
          </cell>
          <cell r="FH69">
            <v>0</v>
          </cell>
          <cell r="FI69">
            <v>0</v>
          </cell>
          <cell r="FJ69">
            <v>0</v>
          </cell>
          <cell r="FK69">
            <v>0</v>
          </cell>
          <cell r="FL69">
            <v>0</v>
          </cell>
          <cell r="FM69">
            <v>0</v>
          </cell>
          <cell r="FN69">
            <v>0</v>
          </cell>
          <cell r="FO69">
            <v>0</v>
          </cell>
          <cell r="FP69">
            <v>0</v>
          </cell>
          <cell r="FQ69">
            <v>0</v>
          </cell>
          <cell r="FR69">
            <v>0</v>
          </cell>
          <cell r="FS69">
            <v>0</v>
          </cell>
          <cell r="FT69">
            <v>0</v>
          </cell>
          <cell r="FU69">
            <v>0</v>
          </cell>
          <cell r="FV69">
            <v>0</v>
          </cell>
          <cell r="FW69">
            <v>0</v>
          </cell>
          <cell r="FX69">
            <v>0</v>
          </cell>
          <cell r="FY69">
            <v>0</v>
          </cell>
          <cell r="FZ69">
            <v>0</v>
          </cell>
          <cell r="GA69">
            <v>0</v>
          </cell>
          <cell r="GB69">
            <v>0</v>
          </cell>
          <cell r="GC69">
            <v>0</v>
          </cell>
          <cell r="GD69">
            <v>0</v>
          </cell>
          <cell r="GE69">
            <v>0</v>
          </cell>
          <cell r="GF69">
            <v>0</v>
          </cell>
          <cell r="GG69">
            <v>0</v>
          </cell>
          <cell r="GH69">
            <v>0</v>
          </cell>
          <cell r="GI69">
            <v>0</v>
          </cell>
          <cell r="GJ69">
            <v>0</v>
          </cell>
          <cell r="GK69">
            <v>0</v>
          </cell>
          <cell r="GL69">
            <v>0</v>
          </cell>
          <cell r="GM69">
            <v>0</v>
          </cell>
          <cell r="GN69">
            <v>0</v>
          </cell>
          <cell r="GO69">
            <v>0</v>
          </cell>
          <cell r="GP69">
            <v>0</v>
          </cell>
          <cell r="GQ69">
            <v>0</v>
          </cell>
          <cell r="GR69">
            <v>0</v>
          </cell>
          <cell r="GS69">
            <v>0</v>
          </cell>
          <cell r="GT69">
            <v>0</v>
          </cell>
          <cell r="GU69">
            <v>0</v>
          </cell>
          <cell r="GV69">
            <v>0</v>
          </cell>
          <cell r="GW69">
            <v>0</v>
          </cell>
          <cell r="GX69">
            <v>0</v>
          </cell>
          <cell r="GY69">
            <v>0</v>
          </cell>
          <cell r="GZ69">
            <v>0</v>
          </cell>
          <cell r="HA69">
            <v>0</v>
          </cell>
          <cell r="HB69">
            <v>0</v>
          </cell>
          <cell r="HC69">
            <v>0</v>
          </cell>
          <cell r="HD69">
            <v>0</v>
          </cell>
          <cell r="HE69">
            <v>0</v>
          </cell>
          <cell r="HF69">
            <v>0</v>
          </cell>
          <cell r="HG69">
            <v>0</v>
          </cell>
          <cell r="HH69">
            <v>0</v>
          </cell>
          <cell r="HI69">
            <v>0</v>
          </cell>
          <cell r="HJ69">
            <v>0</v>
          </cell>
          <cell r="HK69">
            <v>0</v>
          </cell>
          <cell r="HL69">
            <v>0</v>
          </cell>
          <cell r="HM69">
            <v>0</v>
          </cell>
          <cell r="HN69">
            <v>0</v>
          </cell>
          <cell r="HO69">
            <v>0</v>
          </cell>
          <cell r="HP69">
            <v>0</v>
          </cell>
          <cell r="HQ69">
            <v>0</v>
          </cell>
          <cell r="HR69">
            <v>0</v>
          </cell>
          <cell r="HS69">
            <v>0</v>
          </cell>
          <cell r="HT69">
            <v>0</v>
          </cell>
          <cell r="HU69">
            <v>0</v>
          </cell>
          <cell r="HV69">
            <v>0</v>
          </cell>
          <cell r="HW69">
            <v>0</v>
          </cell>
          <cell r="HX69">
            <v>0</v>
          </cell>
          <cell r="HY69">
            <v>0</v>
          </cell>
          <cell r="HZ69">
            <v>0</v>
          </cell>
          <cell r="IA69">
            <v>0</v>
          </cell>
          <cell r="IB69">
            <v>0</v>
          </cell>
          <cell r="IC69">
            <v>0</v>
          </cell>
          <cell r="ID69">
            <v>0</v>
          </cell>
          <cell r="IE69">
            <v>0</v>
          </cell>
          <cell r="IF69">
            <v>0</v>
          </cell>
          <cell r="IG69">
            <v>0</v>
          </cell>
          <cell r="IH69">
            <v>0</v>
          </cell>
          <cell r="II69">
            <v>0</v>
          </cell>
          <cell r="IJ69">
            <v>0</v>
          </cell>
          <cell r="IK69">
            <v>0</v>
          </cell>
          <cell r="IL69">
            <v>0</v>
          </cell>
          <cell r="IM69">
            <v>0</v>
          </cell>
          <cell r="IN69">
            <v>0</v>
          </cell>
          <cell r="IO69">
            <v>0</v>
          </cell>
          <cell r="IP69">
            <v>0</v>
          </cell>
          <cell r="IQ69">
            <v>0</v>
          </cell>
        </row>
        <row r="70">
          <cell r="B70">
            <v>0</v>
          </cell>
          <cell r="C70">
            <v>0</v>
          </cell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0</v>
          </cell>
          <cell r="AB70">
            <v>0</v>
          </cell>
          <cell r="AC70">
            <v>0</v>
          </cell>
          <cell r="AD70">
            <v>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0</v>
          </cell>
          <cell r="AJ70">
            <v>0</v>
          </cell>
          <cell r="AK70">
            <v>0</v>
          </cell>
          <cell r="AL70">
            <v>0</v>
          </cell>
          <cell r="AM70">
            <v>0</v>
          </cell>
          <cell r="AN70">
            <v>0</v>
          </cell>
          <cell r="AO70">
            <v>0</v>
          </cell>
          <cell r="AP70">
            <v>0</v>
          </cell>
          <cell r="AQ70">
            <v>0</v>
          </cell>
          <cell r="AR70">
            <v>0</v>
          </cell>
          <cell r="AS70">
            <v>0</v>
          </cell>
          <cell r="AT70">
            <v>0</v>
          </cell>
          <cell r="AU70">
            <v>0</v>
          </cell>
          <cell r="AV70">
            <v>0</v>
          </cell>
          <cell r="AW70">
            <v>0</v>
          </cell>
          <cell r="AX70">
            <v>0</v>
          </cell>
          <cell r="AY70">
            <v>0</v>
          </cell>
          <cell r="AZ70">
            <v>0</v>
          </cell>
          <cell r="BA70">
            <v>0</v>
          </cell>
          <cell r="BB70">
            <v>0</v>
          </cell>
          <cell r="BC70">
            <v>0</v>
          </cell>
          <cell r="BD70">
            <v>0</v>
          </cell>
          <cell r="BE70">
            <v>0</v>
          </cell>
          <cell r="BF70">
            <v>0</v>
          </cell>
          <cell r="BG70">
            <v>0</v>
          </cell>
          <cell r="BH70">
            <v>0</v>
          </cell>
          <cell r="BI70">
            <v>0</v>
          </cell>
          <cell r="BJ70">
            <v>0</v>
          </cell>
          <cell r="BK70">
            <v>0</v>
          </cell>
          <cell r="BL70">
            <v>0</v>
          </cell>
          <cell r="BM70">
            <v>0</v>
          </cell>
          <cell r="BN70">
            <v>0</v>
          </cell>
          <cell r="BO70">
            <v>0</v>
          </cell>
          <cell r="BP70">
            <v>0</v>
          </cell>
          <cell r="BQ70">
            <v>0</v>
          </cell>
          <cell r="BR70">
            <v>0</v>
          </cell>
          <cell r="BS70">
            <v>0</v>
          </cell>
          <cell r="BT70">
            <v>0</v>
          </cell>
          <cell r="BU70">
            <v>0</v>
          </cell>
          <cell r="BV70">
            <v>0</v>
          </cell>
          <cell r="BW70">
            <v>0</v>
          </cell>
          <cell r="BX70">
            <v>0</v>
          </cell>
          <cell r="BY70">
            <v>0</v>
          </cell>
          <cell r="BZ70">
            <v>0</v>
          </cell>
          <cell r="CA70">
            <v>0</v>
          </cell>
          <cell r="CB70">
            <v>0</v>
          </cell>
          <cell r="CC70">
            <v>0</v>
          </cell>
          <cell r="CD70">
            <v>0</v>
          </cell>
          <cell r="CE70">
            <v>0</v>
          </cell>
          <cell r="CF70">
            <v>0</v>
          </cell>
          <cell r="CG70">
            <v>0</v>
          </cell>
          <cell r="CH70">
            <v>0</v>
          </cell>
          <cell r="CI70">
            <v>0</v>
          </cell>
          <cell r="CJ70">
            <v>0</v>
          </cell>
          <cell r="CK70">
            <v>0</v>
          </cell>
          <cell r="CL70">
            <v>0</v>
          </cell>
          <cell r="CM70">
            <v>0</v>
          </cell>
          <cell r="CN70">
            <v>0</v>
          </cell>
          <cell r="CO70">
            <v>0</v>
          </cell>
          <cell r="CP70">
            <v>0</v>
          </cell>
          <cell r="CQ70">
            <v>0</v>
          </cell>
          <cell r="CR70">
            <v>0</v>
          </cell>
          <cell r="CS70">
            <v>0</v>
          </cell>
          <cell r="CT70">
            <v>0</v>
          </cell>
          <cell r="CU70">
            <v>0</v>
          </cell>
          <cell r="CV70">
            <v>0</v>
          </cell>
          <cell r="CW70">
            <v>0</v>
          </cell>
          <cell r="CX70">
            <v>0</v>
          </cell>
          <cell r="CY70">
            <v>0</v>
          </cell>
          <cell r="CZ70">
            <v>0</v>
          </cell>
          <cell r="DA70">
            <v>0</v>
          </cell>
          <cell r="DB70">
            <v>0</v>
          </cell>
          <cell r="DC70">
            <v>0</v>
          </cell>
          <cell r="DD70">
            <v>0</v>
          </cell>
          <cell r="DE70">
            <v>0</v>
          </cell>
          <cell r="DF70">
            <v>0</v>
          </cell>
          <cell r="DG70">
            <v>0</v>
          </cell>
          <cell r="DH70">
            <v>0</v>
          </cell>
          <cell r="DI70">
            <v>0</v>
          </cell>
          <cell r="DJ70">
            <v>0</v>
          </cell>
          <cell r="DK70">
            <v>0</v>
          </cell>
          <cell r="DL70">
            <v>0</v>
          </cell>
          <cell r="DM70">
            <v>0</v>
          </cell>
          <cell r="DN70">
            <v>0</v>
          </cell>
          <cell r="DO70">
            <v>0</v>
          </cell>
          <cell r="DP70">
            <v>0</v>
          </cell>
          <cell r="DQ70">
            <v>0</v>
          </cell>
          <cell r="DR70">
            <v>0</v>
          </cell>
          <cell r="DS70">
            <v>0</v>
          </cell>
          <cell r="DT70">
            <v>0</v>
          </cell>
          <cell r="DU70">
            <v>0</v>
          </cell>
          <cell r="DV70">
            <v>0</v>
          </cell>
          <cell r="DW70">
            <v>0</v>
          </cell>
          <cell r="DX70">
            <v>0</v>
          </cell>
          <cell r="DY70">
            <v>0</v>
          </cell>
          <cell r="DZ70">
            <v>0</v>
          </cell>
          <cell r="EA70">
            <v>0</v>
          </cell>
          <cell r="EB70">
            <v>0</v>
          </cell>
          <cell r="EC70">
            <v>0</v>
          </cell>
          <cell r="ED70">
            <v>0</v>
          </cell>
          <cell r="EE70">
            <v>0</v>
          </cell>
          <cell r="EF70">
            <v>0</v>
          </cell>
          <cell r="EG70">
            <v>0</v>
          </cell>
          <cell r="EH70">
            <v>0</v>
          </cell>
          <cell r="EI70">
            <v>0</v>
          </cell>
          <cell r="EJ70">
            <v>0</v>
          </cell>
          <cell r="EK70">
            <v>0</v>
          </cell>
          <cell r="EL70">
            <v>0</v>
          </cell>
          <cell r="EM70">
            <v>0</v>
          </cell>
          <cell r="EN70">
            <v>0</v>
          </cell>
          <cell r="EO70">
            <v>0</v>
          </cell>
          <cell r="EP70">
            <v>0</v>
          </cell>
          <cell r="EQ70">
            <v>0</v>
          </cell>
          <cell r="ER70">
            <v>0</v>
          </cell>
          <cell r="ES70">
            <v>0</v>
          </cell>
          <cell r="ET70">
            <v>0</v>
          </cell>
          <cell r="EU70">
            <v>0</v>
          </cell>
          <cell r="EV70">
            <v>0</v>
          </cell>
          <cell r="EW70">
            <v>0</v>
          </cell>
          <cell r="EX70">
            <v>0</v>
          </cell>
          <cell r="EY70">
            <v>0</v>
          </cell>
          <cell r="EZ70">
            <v>0</v>
          </cell>
          <cell r="FA70">
            <v>0</v>
          </cell>
          <cell r="FB70">
            <v>0</v>
          </cell>
          <cell r="FC70">
            <v>0</v>
          </cell>
          <cell r="FD70">
            <v>0</v>
          </cell>
          <cell r="FE70">
            <v>0</v>
          </cell>
          <cell r="FF70">
            <v>0</v>
          </cell>
          <cell r="FG70">
            <v>0</v>
          </cell>
          <cell r="FH70">
            <v>0</v>
          </cell>
          <cell r="FI70">
            <v>0</v>
          </cell>
          <cell r="FJ70">
            <v>0</v>
          </cell>
          <cell r="FK70">
            <v>0</v>
          </cell>
          <cell r="FL70">
            <v>0</v>
          </cell>
          <cell r="FM70">
            <v>0</v>
          </cell>
          <cell r="FN70">
            <v>0</v>
          </cell>
          <cell r="FO70">
            <v>0</v>
          </cell>
          <cell r="FP70">
            <v>0</v>
          </cell>
          <cell r="FQ70">
            <v>0</v>
          </cell>
          <cell r="FR70">
            <v>0</v>
          </cell>
          <cell r="FS70">
            <v>0</v>
          </cell>
          <cell r="FT70">
            <v>0</v>
          </cell>
          <cell r="FU70">
            <v>0</v>
          </cell>
          <cell r="FV70">
            <v>0</v>
          </cell>
          <cell r="FW70">
            <v>0</v>
          </cell>
          <cell r="FX70">
            <v>0</v>
          </cell>
          <cell r="FY70">
            <v>0</v>
          </cell>
          <cell r="FZ70">
            <v>0</v>
          </cell>
          <cell r="GA70">
            <v>0</v>
          </cell>
          <cell r="GB70">
            <v>0</v>
          </cell>
          <cell r="GC70">
            <v>0</v>
          </cell>
          <cell r="GD70">
            <v>0</v>
          </cell>
          <cell r="GE70">
            <v>0</v>
          </cell>
          <cell r="GF70">
            <v>0</v>
          </cell>
          <cell r="GG70">
            <v>0</v>
          </cell>
          <cell r="GH70">
            <v>0</v>
          </cell>
          <cell r="GI70">
            <v>0</v>
          </cell>
          <cell r="GJ70">
            <v>0</v>
          </cell>
          <cell r="GK70">
            <v>0</v>
          </cell>
          <cell r="GL70">
            <v>0</v>
          </cell>
          <cell r="GM70">
            <v>0</v>
          </cell>
          <cell r="GN70">
            <v>0</v>
          </cell>
          <cell r="GO70">
            <v>0</v>
          </cell>
          <cell r="GP70">
            <v>0</v>
          </cell>
          <cell r="GQ70">
            <v>0</v>
          </cell>
          <cell r="GR70">
            <v>0</v>
          </cell>
          <cell r="GS70">
            <v>0</v>
          </cell>
          <cell r="GT70">
            <v>0</v>
          </cell>
          <cell r="GU70">
            <v>0</v>
          </cell>
          <cell r="GV70">
            <v>0</v>
          </cell>
          <cell r="GW70">
            <v>0</v>
          </cell>
          <cell r="GX70">
            <v>0</v>
          </cell>
          <cell r="GY70">
            <v>0</v>
          </cell>
          <cell r="GZ70">
            <v>0</v>
          </cell>
          <cell r="HA70">
            <v>0</v>
          </cell>
          <cell r="HB70">
            <v>0</v>
          </cell>
          <cell r="HC70">
            <v>0</v>
          </cell>
          <cell r="HD70">
            <v>0</v>
          </cell>
          <cell r="HE70">
            <v>0</v>
          </cell>
          <cell r="HF70">
            <v>0</v>
          </cell>
          <cell r="HG70">
            <v>0</v>
          </cell>
          <cell r="HH70">
            <v>0</v>
          </cell>
          <cell r="HI70">
            <v>0</v>
          </cell>
          <cell r="HJ70">
            <v>0</v>
          </cell>
          <cell r="HK70">
            <v>0</v>
          </cell>
          <cell r="HL70">
            <v>0</v>
          </cell>
          <cell r="HM70">
            <v>0</v>
          </cell>
          <cell r="HN70">
            <v>0</v>
          </cell>
          <cell r="HO70">
            <v>0</v>
          </cell>
          <cell r="HP70">
            <v>0</v>
          </cell>
          <cell r="HQ70">
            <v>0</v>
          </cell>
          <cell r="HR70">
            <v>0</v>
          </cell>
          <cell r="HS70">
            <v>0</v>
          </cell>
          <cell r="HT70">
            <v>0</v>
          </cell>
          <cell r="HU70">
            <v>0</v>
          </cell>
          <cell r="HV70">
            <v>0</v>
          </cell>
          <cell r="HW70">
            <v>0</v>
          </cell>
          <cell r="HX70">
            <v>0</v>
          </cell>
          <cell r="HY70">
            <v>0</v>
          </cell>
          <cell r="HZ70">
            <v>0</v>
          </cell>
          <cell r="IA70">
            <v>0</v>
          </cell>
          <cell r="IB70">
            <v>0</v>
          </cell>
          <cell r="IC70">
            <v>0</v>
          </cell>
          <cell r="ID70">
            <v>0</v>
          </cell>
          <cell r="IE70">
            <v>0</v>
          </cell>
          <cell r="IF70">
            <v>0</v>
          </cell>
          <cell r="IG70">
            <v>0</v>
          </cell>
          <cell r="IH70">
            <v>0</v>
          </cell>
          <cell r="II70">
            <v>0</v>
          </cell>
          <cell r="IJ70">
            <v>0</v>
          </cell>
          <cell r="IK70">
            <v>0</v>
          </cell>
          <cell r="IL70">
            <v>0</v>
          </cell>
          <cell r="IM70">
            <v>0</v>
          </cell>
          <cell r="IN70">
            <v>0</v>
          </cell>
          <cell r="IO70">
            <v>0</v>
          </cell>
          <cell r="IP70">
            <v>0</v>
          </cell>
          <cell r="IQ70">
            <v>0</v>
          </cell>
        </row>
        <row r="71">
          <cell r="B71">
            <v>116.274</v>
          </cell>
          <cell r="C71">
            <v>133.65799999999999</v>
          </cell>
          <cell r="D71">
            <v>1692.7639999999999</v>
          </cell>
          <cell r="E71">
            <v>854.96600000000001</v>
          </cell>
          <cell r="F71">
            <v>837.79700000000003</v>
          </cell>
          <cell r="G71">
            <v>3186.395</v>
          </cell>
          <cell r="H71">
            <v>1641.038</v>
          </cell>
          <cell r="I71">
            <v>1545.357</v>
          </cell>
          <cell r="J71">
            <v>719.755</v>
          </cell>
          <cell r="K71">
            <v>343.41199999999998</v>
          </cell>
          <cell r="L71">
            <v>376.34300000000002</v>
          </cell>
          <cell r="M71">
            <v>460.18700000000001</v>
          </cell>
          <cell r="N71">
            <v>208.208</v>
          </cell>
          <cell r="O71">
            <v>251.98</v>
          </cell>
          <cell r="P71">
            <v>328.988</v>
          </cell>
          <cell r="Q71">
            <v>150.107</v>
          </cell>
          <cell r="R71">
            <v>178.881</v>
          </cell>
          <cell r="S71">
            <v>131.19900000000001</v>
          </cell>
          <cell r="T71">
            <v>58.100999999999999</v>
          </cell>
          <cell r="U71">
            <v>73.099000000000004</v>
          </cell>
          <cell r="V71">
            <v>113.645</v>
          </cell>
          <cell r="W71">
            <v>42.191000000000003</v>
          </cell>
          <cell r="X71">
            <v>71.453999999999994</v>
          </cell>
          <cell r="Y71">
            <v>97.418000000000006</v>
          </cell>
          <cell r="Z71">
            <v>58.683</v>
          </cell>
          <cell r="AA71">
            <v>38.734999999999999</v>
          </cell>
          <cell r="AB71">
            <v>162.15</v>
          </cell>
          <cell r="AC71">
            <v>76.521000000000001</v>
          </cell>
          <cell r="AD71">
            <v>85.629000000000005</v>
          </cell>
          <cell r="AE71">
            <v>333.69600000000003</v>
          </cell>
          <cell r="AF71">
            <v>149.03299999999999</v>
          </cell>
          <cell r="AG71">
            <v>184.66300000000001</v>
          </cell>
          <cell r="AH71">
            <v>186.625</v>
          </cell>
          <cell r="AI71">
            <v>81.432000000000002</v>
          </cell>
          <cell r="AJ71">
            <v>105.193</v>
          </cell>
          <cell r="AK71">
            <v>37.521000000000001</v>
          </cell>
          <cell r="AL71">
            <v>10.445</v>
          </cell>
          <cell r="AM71">
            <v>27.076000000000001</v>
          </cell>
          <cell r="AN71">
            <v>147.071</v>
          </cell>
          <cell r="AO71">
            <v>67.600999999999999</v>
          </cell>
          <cell r="AP71">
            <v>79.47</v>
          </cell>
          <cell r="AQ71">
            <v>175.804</v>
          </cell>
          <cell r="AR71">
            <v>102.446</v>
          </cell>
          <cell r="AS71">
            <v>73.358999999999995</v>
          </cell>
          <cell r="AT71">
            <v>63.314</v>
          </cell>
          <cell r="AU71">
            <v>40.244</v>
          </cell>
          <cell r="AV71">
            <v>23.07</v>
          </cell>
          <cell r="AW71">
            <v>63.307000000000002</v>
          </cell>
          <cell r="AX71">
            <v>34.841999999999999</v>
          </cell>
          <cell r="AY71">
            <v>28.465</v>
          </cell>
          <cell r="AZ71">
            <v>16.856999999999999</v>
          </cell>
          <cell r="BA71">
            <v>8.6959999999999997</v>
          </cell>
          <cell r="BB71">
            <v>8.1609999999999996</v>
          </cell>
          <cell r="BC71">
            <v>112.497</v>
          </cell>
          <cell r="BD71">
            <v>67.602999999999994</v>
          </cell>
          <cell r="BE71">
            <v>44.893999999999998</v>
          </cell>
          <cell r="BF71">
            <v>5894.451</v>
          </cell>
          <cell r="BG71">
            <v>3127.0529999999999</v>
          </cell>
          <cell r="BH71">
            <v>2767.3980000000001</v>
          </cell>
          <cell r="BI71">
            <v>1169.0719999999999</v>
          </cell>
          <cell r="BJ71">
            <v>607.57899999999995</v>
          </cell>
          <cell r="BK71">
            <v>561.49300000000005</v>
          </cell>
          <cell r="BL71">
            <v>277.483</v>
          </cell>
          <cell r="BM71">
            <v>131.006</v>
          </cell>
          <cell r="BN71">
            <v>146.47800000000001</v>
          </cell>
          <cell r="BO71">
            <v>328.73700000000002</v>
          </cell>
          <cell r="BP71">
            <v>167.25299999999999</v>
          </cell>
          <cell r="BQ71">
            <v>161.48400000000001</v>
          </cell>
          <cell r="BR71">
            <v>562.85199999999998</v>
          </cell>
          <cell r="BS71">
            <v>309.32100000000003</v>
          </cell>
          <cell r="BT71">
            <v>253.53100000000001</v>
          </cell>
          <cell r="BU71">
            <v>4725.3789999999999</v>
          </cell>
          <cell r="BV71">
            <v>2519.4740000000002</v>
          </cell>
          <cell r="BW71">
            <v>2205.9050000000002</v>
          </cell>
          <cell r="BX71">
            <v>2503.2979999999998</v>
          </cell>
          <cell r="BY71">
            <v>1324.453</v>
          </cell>
          <cell r="BZ71">
            <v>1178.845</v>
          </cell>
          <cell r="CA71">
            <v>671.85</v>
          </cell>
          <cell r="CB71">
            <v>336.99400000000003</v>
          </cell>
          <cell r="CC71">
            <v>334.85500000000002</v>
          </cell>
          <cell r="CD71">
            <v>772.30399999999997</v>
          </cell>
          <cell r="CE71">
            <v>419.65100000000001</v>
          </cell>
          <cell r="CF71">
            <v>352.65199999999999</v>
          </cell>
          <cell r="CG71">
            <v>1059.145</v>
          </cell>
          <cell r="CH71">
            <v>567.80700000000002</v>
          </cell>
          <cell r="CI71">
            <v>491.33800000000002</v>
          </cell>
          <cell r="CJ71">
            <v>2222.0810000000001</v>
          </cell>
          <cell r="CK71">
            <v>1195.021</v>
          </cell>
          <cell r="CL71">
            <v>1027.06</v>
          </cell>
          <cell r="CM71">
            <v>1238.2940000000001</v>
          </cell>
          <cell r="CN71">
            <v>660.56500000000005</v>
          </cell>
          <cell r="CO71">
            <v>577.72900000000004</v>
          </cell>
          <cell r="CP71">
            <v>983.78700000000003</v>
          </cell>
          <cell r="CQ71">
            <v>534.45600000000002</v>
          </cell>
          <cell r="CR71">
            <v>449.33100000000002</v>
          </cell>
          <cell r="CS71">
            <v>862.53700000000003</v>
          </cell>
          <cell r="CT71">
            <v>458.97800000000001</v>
          </cell>
          <cell r="CU71">
            <v>403.55900000000003</v>
          </cell>
          <cell r="CV71">
            <v>121.25</v>
          </cell>
          <cell r="CW71">
            <v>75.477999999999994</v>
          </cell>
          <cell r="CX71">
            <v>45.773000000000003</v>
          </cell>
          <cell r="CY71">
            <v>583.01</v>
          </cell>
          <cell r="CZ71">
            <v>334.98500000000001</v>
          </cell>
          <cell r="DA71">
            <v>248.02600000000001</v>
          </cell>
          <cell r="DB71">
            <v>5311.4409999999998</v>
          </cell>
          <cell r="DC71">
            <v>2792.069</v>
          </cell>
          <cell r="DD71">
            <v>2519.3719999999998</v>
          </cell>
          <cell r="DE71">
            <v>7166.3149999999996</v>
          </cell>
          <cell r="DF71">
            <v>3543.605</v>
          </cell>
          <cell r="DG71">
            <v>3622.71</v>
          </cell>
          <cell r="DH71">
            <v>1471.42</v>
          </cell>
          <cell r="DI71">
            <v>751.79600000000005</v>
          </cell>
          <cell r="DJ71">
            <v>719.62400000000002</v>
          </cell>
          <cell r="DK71">
            <v>1153.146</v>
          </cell>
          <cell r="DL71">
            <v>626.005</v>
          </cell>
          <cell r="DM71">
            <v>527.14200000000005</v>
          </cell>
          <cell r="DN71">
            <v>808.84199999999998</v>
          </cell>
          <cell r="DO71">
            <v>457.59899999999999</v>
          </cell>
          <cell r="DP71">
            <v>351.24200000000002</v>
          </cell>
          <cell r="DQ71">
            <v>344.30500000000001</v>
          </cell>
          <cell r="DR71">
            <v>168.405</v>
          </cell>
          <cell r="DS71">
            <v>175.899</v>
          </cell>
          <cell r="DT71">
            <v>114.875</v>
          </cell>
          <cell r="DU71">
            <v>53.052999999999997</v>
          </cell>
          <cell r="DV71">
            <v>61.820999999999998</v>
          </cell>
          <cell r="DW71">
            <v>107.121</v>
          </cell>
          <cell r="DX71">
            <v>63.295000000000002</v>
          </cell>
          <cell r="DY71">
            <v>43.825000000000003</v>
          </cell>
          <cell r="DZ71">
            <v>211.15299999999999</v>
          </cell>
          <cell r="EA71">
            <v>62.496000000000002</v>
          </cell>
          <cell r="EB71">
            <v>148.65700000000001</v>
          </cell>
          <cell r="EC71">
            <v>658.52700000000004</v>
          </cell>
          <cell r="ED71">
            <v>320.75299999999999</v>
          </cell>
          <cell r="EE71">
            <v>337.77499999999998</v>
          </cell>
          <cell r="EF71">
            <v>459.77600000000001</v>
          </cell>
          <cell r="EG71">
            <v>259.41399999999999</v>
          </cell>
          <cell r="EH71">
            <v>200.36199999999999</v>
          </cell>
          <cell r="EI71">
            <v>33.834000000000003</v>
          </cell>
          <cell r="EJ71">
            <v>17.611000000000001</v>
          </cell>
          <cell r="EK71">
            <v>16.222999999999999</v>
          </cell>
          <cell r="EL71">
            <v>198.751</v>
          </cell>
          <cell r="EM71">
            <v>61.338999999999999</v>
          </cell>
          <cell r="EN71">
            <v>137.41200000000001</v>
          </cell>
          <cell r="EO71">
            <v>242.75700000000001</v>
          </cell>
          <cell r="EP71">
            <v>140.023</v>
          </cell>
          <cell r="EQ71">
            <v>102.733</v>
          </cell>
          <cell r="ER71">
            <v>106.369</v>
          </cell>
          <cell r="ES71">
            <v>70.106999999999999</v>
          </cell>
          <cell r="ET71">
            <v>36.262</v>
          </cell>
          <cell r="EU71">
            <v>123.235</v>
          </cell>
          <cell r="EV71">
            <v>75.570999999999998</v>
          </cell>
          <cell r="EW71">
            <v>47.662999999999997</v>
          </cell>
          <cell r="EX71">
            <v>16.373999999999999</v>
          </cell>
          <cell r="EY71">
            <v>6.7629999999999999</v>
          </cell>
          <cell r="EZ71">
            <v>9.6120000000000001</v>
          </cell>
          <cell r="FA71">
            <v>119.52200000000001</v>
          </cell>
          <cell r="FB71">
            <v>64.451999999999998</v>
          </cell>
          <cell r="FC71">
            <v>55.07</v>
          </cell>
          <cell r="FD71">
            <v>4548.366</v>
          </cell>
          <cell r="FE71">
            <v>2376.8850000000002</v>
          </cell>
          <cell r="FF71">
            <v>2171.4810000000002</v>
          </cell>
          <cell r="FG71">
            <v>451.98200000000003</v>
          </cell>
          <cell r="FH71">
            <v>231.245</v>
          </cell>
          <cell r="FI71">
            <v>220.73699999999999</v>
          </cell>
          <cell r="FJ71">
            <v>112.069</v>
          </cell>
          <cell r="FK71">
            <v>59.637999999999998</v>
          </cell>
          <cell r="FL71">
            <v>52.432000000000002</v>
          </cell>
          <cell r="FM71">
            <v>137.416</v>
          </cell>
          <cell r="FN71">
            <v>70.033000000000001</v>
          </cell>
          <cell r="FO71">
            <v>67.382999999999996</v>
          </cell>
          <cell r="FP71">
            <v>202.49600000000001</v>
          </cell>
          <cell r="FQ71">
            <v>101.574</v>
          </cell>
          <cell r="FR71">
            <v>100.922</v>
          </cell>
          <cell r="FS71">
            <v>4096.384</v>
          </cell>
          <cell r="FT71">
            <v>2145.6410000000001</v>
          </cell>
          <cell r="FU71">
            <v>1950.7429999999999</v>
          </cell>
          <cell r="FV71">
            <v>1165.598</v>
          </cell>
          <cell r="FW71">
            <v>575.04700000000003</v>
          </cell>
          <cell r="FX71">
            <v>590.55200000000002</v>
          </cell>
          <cell r="FY71">
            <v>261.875</v>
          </cell>
          <cell r="FZ71">
            <v>131.25800000000001</v>
          </cell>
          <cell r="GA71">
            <v>130.61600000000001</v>
          </cell>
          <cell r="GB71">
            <v>392.32499999999999</v>
          </cell>
          <cell r="GC71">
            <v>194.571</v>
          </cell>
          <cell r="GD71">
            <v>197.75299999999999</v>
          </cell>
          <cell r="GE71">
            <v>511.399</v>
          </cell>
          <cell r="GF71">
            <v>249.21700000000001</v>
          </cell>
          <cell r="GG71">
            <v>262.18200000000002</v>
          </cell>
          <cell r="GH71">
            <v>2930.7860000000001</v>
          </cell>
          <cell r="GI71">
            <v>1570.5940000000001</v>
          </cell>
          <cell r="GJ71">
            <v>1360.192</v>
          </cell>
          <cell r="GK71">
            <v>800.31100000000004</v>
          </cell>
          <cell r="GL71">
            <v>414.51299999999998</v>
          </cell>
          <cell r="GM71">
            <v>385.79899999999998</v>
          </cell>
          <cell r="GN71">
            <v>2130.4740000000002</v>
          </cell>
          <cell r="GO71">
            <v>1156.0809999999999</v>
          </cell>
          <cell r="GP71">
            <v>974.39300000000003</v>
          </cell>
          <cell r="GQ71">
            <v>1180.3430000000001</v>
          </cell>
          <cell r="GR71">
            <v>592.97299999999996</v>
          </cell>
          <cell r="GS71">
            <v>587.37</v>
          </cell>
          <cell r="GT71">
            <v>950.13099999999997</v>
          </cell>
          <cell r="GU71">
            <v>563.10799999999995</v>
          </cell>
          <cell r="GV71">
            <v>387.02300000000002</v>
          </cell>
          <cell r="GW71">
            <v>218.15899999999999</v>
          </cell>
          <cell r="GX71">
            <v>121.633</v>
          </cell>
          <cell r="GY71">
            <v>96.525999999999996</v>
          </cell>
          <cell r="GZ71">
            <v>4330.2070000000003</v>
          </cell>
          <cell r="HA71">
            <v>2255.2530000000002</v>
          </cell>
          <cell r="HB71">
            <v>2074.9540000000002</v>
          </cell>
          <cell r="HC71">
            <v>6169.2820000000002</v>
          </cell>
          <cell r="HD71">
            <v>3010.3969999999999</v>
          </cell>
          <cell r="HE71">
            <v>3158.8850000000002</v>
          </cell>
          <cell r="HF71">
            <v>901.53200000000004</v>
          </cell>
          <cell r="HG71">
            <v>444.33699999999999</v>
          </cell>
          <cell r="HH71">
            <v>457.19499999999999</v>
          </cell>
          <cell r="HI71">
            <v>667.9</v>
          </cell>
          <cell r="HJ71">
            <v>333.17700000000002</v>
          </cell>
          <cell r="HK71">
            <v>334.72399999999999</v>
          </cell>
          <cell r="HL71">
            <v>390.59199999999998</v>
          </cell>
          <cell r="HM71">
            <v>216.51300000000001</v>
          </cell>
          <cell r="HN71">
            <v>174.08</v>
          </cell>
          <cell r="HO71">
            <v>277.30799999999999</v>
          </cell>
          <cell r="HP71">
            <v>116.664</v>
          </cell>
          <cell r="HQ71">
            <v>160.64400000000001</v>
          </cell>
          <cell r="HR71">
            <v>76.108999999999995</v>
          </cell>
          <cell r="HS71">
            <v>25.384</v>
          </cell>
          <cell r="HT71">
            <v>50.725999999999999</v>
          </cell>
          <cell r="HU71">
            <v>75.733999999999995</v>
          </cell>
          <cell r="HV71">
            <v>45.05</v>
          </cell>
          <cell r="HW71">
            <v>30.684000000000001</v>
          </cell>
          <cell r="HX71">
            <v>157.89699999999999</v>
          </cell>
          <cell r="HY71">
            <v>66.11</v>
          </cell>
          <cell r="HZ71">
            <v>91.787000000000006</v>
          </cell>
          <cell r="IA71">
            <v>251.74199999999999</v>
          </cell>
          <cell r="IB71">
            <v>119.693</v>
          </cell>
          <cell r="IC71">
            <v>132.04900000000001</v>
          </cell>
          <cell r="ID71">
            <v>144.96199999999999</v>
          </cell>
          <cell r="IE71">
            <v>77.849999999999994</v>
          </cell>
          <cell r="IF71">
            <v>67.111999999999995</v>
          </cell>
          <cell r="IG71">
            <v>13.888</v>
          </cell>
          <cell r="IH71">
            <v>2.1139999999999999</v>
          </cell>
          <cell r="II71">
            <v>11.773999999999999</v>
          </cell>
          <cell r="IJ71">
            <v>106.779</v>
          </cell>
          <cell r="IK71">
            <v>41.843000000000004</v>
          </cell>
          <cell r="IL71">
            <v>64.936000000000007</v>
          </cell>
          <cell r="IM71">
            <v>200.04900000000001</v>
          </cell>
          <cell r="IN71">
            <v>113.1</v>
          </cell>
          <cell r="IO71">
            <v>86.948999999999998</v>
          </cell>
          <cell r="IP71">
            <v>89.912999999999997</v>
          </cell>
          <cell r="IQ71">
            <v>58.905999999999999</v>
          </cell>
        </row>
        <row r="72">
          <cell r="B72">
            <v>0</v>
          </cell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0</v>
          </cell>
          <cell r="AE72">
            <v>0</v>
          </cell>
          <cell r="AF72">
            <v>0</v>
          </cell>
          <cell r="AG72">
            <v>0</v>
          </cell>
          <cell r="AH72">
            <v>0</v>
          </cell>
          <cell r="AI72">
            <v>0</v>
          </cell>
          <cell r="AJ72">
            <v>0</v>
          </cell>
          <cell r="AK72">
            <v>0</v>
          </cell>
          <cell r="AL72">
            <v>0</v>
          </cell>
          <cell r="AM72">
            <v>0</v>
          </cell>
          <cell r="AN72">
            <v>0</v>
          </cell>
          <cell r="AO72">
            <v>0</v>
          </cell>
          <cell r="AP72">
            <v>0</v>
          </cell>
          <cell r="AQ72">
            <v>0</v>
          </cell>
          <cell r="AR72">
            <v>0</v>
          </cell>
          <cell r="AS72">
            <v>0</v>
          </cell>
          <cell r="AT72">
            <v>0</v>
          </cell>
          <cell r="AU72">
            <v>0</v>
          </cell>
          <cell r="AV72">
            <v>0</v>
          </cell>
          <cell r="AW72">
            <v>0</v>
          </cell>
          <cell r="AX72">
            <v>0</v>
          </cell>
          <cell r="AY72">
            <v>0</v>
          </cell>
          <cell r="AZ72">
            <v>0</v>
          </cell>
          <cell r="BA72">
            <v>0</v>
          </cell>
          <cell r="BB72">
            <v>0</v>
          </cell>
          <cell r="BC72">
            <v>0</v>
          </cell>
          <cell r="BD72">
            <v>0</v>
          </cell>
          <cell r="BE72">
            <v>0</v>
          </cell>
          <cell r="BF72">
            <v>0</v>
          </cell>
          <cell r="BG72">
            <v>0</v>
          </cell>
          <cell r="BH72">
            <v>0</v>
          </cell>
          <cell r="BI72">
            <v>0</v>
          </cell>
          <cell r="BJ72">
            <v>0</v>
          </cell>
          <cell r="BK72">
            <v>0</v>
          </cell>
          <cell r="BL72">
            <v>0</v>
          </cell>
          <cell r="BM72">
            <v>0</v>
          </cell>
          <cell r="BN72">
            <v>0</v>
          </cell>
          <cell r="BO72">
            <v>0</v>
          </cell>
          <cell r="BP72">
            <v>0</v>
          </cell>
          <cell r="BQ72">
            <v>0</v>
          </cell>
          <cell r="BR72">
            <v>0</v>
          </cell>
          <cell r="BS72">
            <v>0</v>
          </cell>
          <cell r="BT72">
            <v>0</v>
          </cell>
          <cell r="BU72">
            <v>0</v>
          </cell>
          <cell r="BV72">
            <v>0</v>
          </cell>
          <cell r="BW72">
            <v>0</v>
          </cell>
          <cell r="BX72">
            <v>0</v>
          </cell>
          <cell r="BY72">
            <v>0</v>
          </cell>
          <cell r="BZ72">
            <v>0</v>
          </cell>
          <cell r="CA72">
            <v>0</v>
          </cell>
          <cell r="CB72">
            <v>0</v>
          </cell>
          <cell r="CC72">
            <v>0</v>
          </cell>
          <cell r="CD72">
            <v>0</v>
          </cell>
          <cell r="CE72">
            <v>0</v>
          </cell>
          <cell r="CF72">
            <v>0</v>
          </cell>
          <cell r="CG72">
            <v>0</v>
          </cell>
          <cell r="CH72">
            <v>0</v>
          </cell>
          <cell r="CI72">
            <v>0</v>
          </cell>
          <cell r="CJ72">
            <v>0</v>
          </cell>
          <cell r="CK72">
            <v>0</v>
          </cell>
          <cell r="CL72">
            <v>0</v>
          </cell>
          <cell r="CM72">
            <v>0</v>
          </cell>
          <cell r="CN72">
            <v>0</v>
          </cell>
          <cell r="CO72">
            <v>0</v>
          </cell>
          <cell r="CP72">
            <v>0</v>
          </cell>
          <cell r="CQ72">
            <v>0</v>
          </cell>
          <cell r="CR72">
            <v>0</v>
          </cell>
          <cell r="CS72">
            <v>0</v>
          </cell>
          <cell r="CT72">
            <v>0</v>
          </cell>
          <cell r="CU72">
            <v>0</v>
          </cell>
          <cell r="CV72">
            <v>0</v>
          </cell>
          <cell r="CW72">
            <v>0</v>
          </cell>
          <cell r="CX72">
            <v>0</v>
          </cell>
          <cell r="CY72">
            <v>0</v>
          </cell>
          <cell r="CZ72">
            <v>0</v>
          </cell>
          <cell r="DA72">
            <v>0</v>
          </cell>
          <cell r="DB72">
            <v>0</v>
          </cell>
          <cell r="DC72">
            <v>0</v>
          </cell>
          <cell r="DD72">
            <v>0</v>
          </cell>
          <cell r="DE72">
            <v>0</v>
          </cell>
          <cell r="DF72">
            <v>0</v>
          </cell>
          <cell r="DG72">
            <v>0</v>
          </cell>
          <cell r="DH72">
            <v>0</v>
          </cell>
          <cell r="DI72">
            <v>0</v>
          </cell>
          <cell r="DJ72">
            <v>0</v>
          </cell>
          <cell r="DK72">
            <v>0</v>
          </cell>
          <cell r="DL72">
            <v>0</v>
          </cell>
          <cell r="DM72">
            <v>0</v>
          </cell>
          <cell r="DN72">
            <v>0</v>
          </cell>
          <cell r="DO72">
            <v>0</v>
          </cell>
          <cell r="DP72">
            <v>0</v>
          </cell>
          <cell r="DQ72">
            <v>0</v>
          </cell>
          <cell r="DR72">
            <v>0</v>
          </cell>
          <cell r="DS72">
            <v>0</v>
          </cell>
          <cell r="DT72">
            <v>0</v>
          </cell>
          <cell r="DU72">
            <v>0</v>
          </cell>
          <cell r="DV72">
            <v>0</v>
          </cell>
          <cell r="DW72">
            <v>0</v>
          </cell>
          <cell r="DX72">
            <v>0</v>
          </cell>
          <cell r="DY72">
            <v>0</v>
          </cell>
          <cell r="DZ72">
            <v>0</v>
          </cell>
          <cell r="EA72">
            <v>0</v>
          </cell>
          <cell r="EB72">
            <v>0</v>
          </cell>
          <cell r="EC72">
            <v>0</v>
          </cell>
          <cell r="ED72">
            <v>0</v>
          </cell>
          <cell r="EE72">
            <v>0</v>
          </cell>
          <cell r="EF72">
            <v>0</v>
          </cell>
          <cell r="EG72">
            <v>0</v>
          </cell>
          <cell r="EH72">
            <v>0</v>
          </cell>
          <cell r="EI72">
            <v>0</v>
          </cell>
          <cell r="EJ72">
            <v>0</v>
          </cell>
          <cell r="EK72">
            <v>0</v>
          </cell>
          <cell r="EL72">
            <v>0</v>
          </cell>
          <cell r="EM72">
            <v>0</v>
          </cell>
          <cell r="EN72">
            <v>0</v>
          </cell>
          <cell r="EO72">
            <v>0</v>
          </cell>
          <cell r="EP72">
            <v>0</v>
          </cell>
          <cell r="EQ72">
            <v>0</v>
          </cell>
          <cell r="ER72">
            <v>0</v>
          </cell>
          <cell r="ES72">
            <v>0</v>
          </cell>
          <cell r="ET72">
            <v>0</v>
          </cell>
          <cell r="EU72">
            <v>0</v>
          </cell>
          <cell r="EV72">
            <v>0</v>
          </cell>
          <cell r="EW72">
            <v>0</v>
          </cell>
          <cell r="EX72">
            <v>0</v>
          </cell>
          <cell r="EY72">
            <v>0</v>
          </cell>
          <cell r="EZ72">
            <v>0</v>
          </cell>
          <cell r="FA72">
            <v>0</v>
          </cell>
          <cell r="FB72">
            <v>0</v>
          </cell>
          <cell r="FC72">
            <v>0</v>
          </cell>
          <cell r="FD72">
            <v>0</v>
          </cell>
          <cell r="FE72">
            <v>0</v>
          </cell>
          <cell r="FF72">
            <v>0</v>
          </cell>
          <cell r="FG72">
            <v>0</v>
          </cell>
          <cell r="FH72">
            <v>0</v>
          </cell>
          <cell r="FI72">
            <v>0</v>
          </cell>
          <cell r="FJ72">
            <v>0</v>
          </cell>
          <cell r="FK72">
            <v>0</v>
          </cell>
          <cell r="FL72">
            <v>0</v>
          </cell>
          <cell r="FM72">
            <v>0</v>
          </cell>
          <cell r="FN72">
            <v>0</v>
          </cell>
          <cell r="FO72">
            <v>0</v>
          </cell>
          <cell r="FP72">
            <v>0</v>
          </cell>
          <cell r="FQ72">
            <v>0</v>
          </cell>
          <cell r="FR72">
            <v>0</v>
          </cell>
          <cell r="FS72">
            <v>0</v>
          </cell>
          <cell r="FT72">
            <v>0</v>
          </cell>
          <cell r="FU72">
            <v>0</v>
          </cell>
          <cell r="FV72">
            <v>0</v>
          </cell>
          <cell r="FW72">
            <v>0</v>
          </cell>
          <cell r="FX72">
            <v>0</v>
          </cell>
          <cell r="FY72">
            <v>0</v>
          </cell>
          <cell r="FZ72">
            <v>0</v>
          </cell>
          <cell r="GA72">
            <v>0</v>
          </cell>
          <cell r="GB72">
            <v>0</v>
          </cell>
          <cell r="GC72">
            <v>0</v>
          </cell>
          <cell r="GD72">
            <v>0</v>
          </cell>
          <cell r="GE72">
            <v>0</v>
          </cell>
          <cell r="GF72">
            <v>0</v>
          </cell>
          <cell r="GG72">
            <v>0</v>
          </cell>
          <cell r="GH72">
            <v>0</v>
          </cell>
          <cell r="GI72">
            <v>0</v>
          </cell>
          <cell r="GJ72">
            <v>0</v>
          </cell>
          <cell r="GK72">
            <v>0</v>
          </cell>
          <cell r="GL72">
            <v>0</v>
          </cell>
          <cell r="GM72">
            <v>0</v>
          </cell>
          <cell r="GN72">
            <v>0</v>
          </cell>
          <cell r="GO72">
            <v>0</v>
          </cell>
          <cell r="GP72">
            <v>0</v>
          </cell>
          <cell r="GQ72">
            <v>0</v>
          </cell>
          <cell r="GR72">
            <v>0</v>
          </cell>
          <cell r="GS72">
            <v>0</v>
          </cell>
          <cell r="GT72">
            <v>0</v>
          </cell>
          <cell r="GU72">
            <v>0</v>
          </cell>
          <cell r="GV72">
            <v>0</v>
          </cell>
          <cell r="GW72">
            <v>0</v>
          </cell>
          <cell r="GX72">
            <v>0</v>
          </cell>
          <cell r="GY72">
            <v>0</v>
          </cell>
          <cell r="GZ72">
            <v>0</v>
          </cell>
          <cell r="HA72">
            <v>0</v>
          </cell>
          <cell r="HB72">
            <v>0</v>
          </cell>
          <cell r="HC72">
            <v>0</v>
          </cell>
          <cell r="HD72">
            <v>0</v>
          </cell>
          <cell r="HE72">
            <v>0</v>
          </cell>
          <cell r="HF72">
            <v>0</v>
          </cell>
          <cell r="HG72">
            <v>0</v>
          </cell>
          <cell r="HH72">
            <v>0</v>
          </cell>
          <cell r="HI72">
            <v>0</v>
          </cell>
          <cell r="HJ72">
            <v>0</v>
          </cell>
          <cell r="HK72">
            <v>0</v>
          </cell>
          <cell r="HL72">
            <v>0</v>
          </cell>
          <cell r="HM72">
            <v>0</v>
          </cell>
          <cell r="HN72">
            <v>0</v>
          </cell>
          <cell r="HO72">
            <v>0</v>
          </cell>
          <cell r="HP72">
            <v>0</v>
          </cell>
          <cell r="HQ72">
            <v>0</v>
          </cell>
          <cell r="HR72">
            <v>0</v>
          </cell>
          <cell r="HS72">
            <v>0</v>
          </cell>
          <cell r="HT72">
            <v>0</v>
          </cell>
          <cell r="HU72">
            <v>0</v>
          </cell>
          <cell r="HV72">
            <v>0</v>
          </cell>
          <cell r="HW72">
            <v>0</v>
          </cell>
          <cell r="HX72">
            <v>0</v>
          </cell>
          <cell r="HY72">
            <v>0</v>
          </cell>
          <cell r="HZ72">
            <v>0</v>
          </cell>
          <cell r="IA72">
            <v>0</v>
          </cell>
          <cell r="IB72">
            <v>0</v>
          </cell>
          <cell r="IC72">
            <v>0</v>
          </cell>
          <cell r="ID72">
            <v>0</v>
          </cell>
          <cell r="IE72">
            <v>0</v>
          </cell>
          <cell r="IF72">
            <v>0</v>
          </cell>
          <cell r="IG72">
            <v>0</v>
          </cell>
          <cell r="IH72">
            <v>0</v>
          </cell>
          <cell r="II72">
            <v>0</v>
          </cell>
          <cell r="IJ72">
            <v>0</v>
          </cell>
          <cell r="IK72">
            <v>0</v>
          </cell>
          <cell r="IL72">
            <v>0</v>
          </cell>
          <cell r="IM72">
            <v>0</v>
          </cell>
          <cell r="IN72">
            <v>0</v>
          </cell>
          <cell r="IO72">
            <v>0</v>
          </cell>
          <cell r="IP72">
            <v>0</v>
          </cell>
          <cell r="IQ72">
            <v>0</v>
          </cell>
        </row>
        <row r="73">
          <cell r="B73">
            <v>0</v>
          </cell>
          <cell r="C73">
            <v>0</v>
          </cell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0</v>
          </cell>
          <cell r="AB73">
            <v>0</v>
          </cell>
          <cell r="AC73">
            <v>0</v>
          </cell>
          <cell r="AD73">
            <v>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I73">
            <v>0</v>
          </cell>
          <cell r="AJ73">
            <v>0</v>
          </cell>
          <cell r="AK73">
            <v>0</v>
          </cell>
          <cell r="AL73">
            <v>0</v>
          </cell>
          <cell r="AM73">
            <v>0</v>
          </cell>
          <cell r="AN73">
            <v>0</v>
          </cell>
          <cell r="AO73">
            <v>0</v>
          </cell>
          <cell r="AP73">
            <v>0</v>
          </cell>
          <cell r="AQ73">
            <v>0</v>
          </cell>
          <cell r="AR73">
            <v>0</v>
          </cell>
          <cell r="AS73">
            <v>0</v>
          </cell>
          <cell r="AT73">
            <v>0</v>
          </cell>
          <cell r="AU73">
            <v>0</v>
          </cell>
          <cell r="AV73">
            <v>0</v>
          </cell>
          <cell r="AW73">
            <v>0</v>
          </cell>
          <cell r="AX73">
            <v>0</v>
          </cell>
          <cell r="AY73">
            <v>0</v>
          </cell>
          <cell r="AZ73">
            <v>0</v>
          </cell>
          <cell r="BA73">
            <v>0</v>
          </cell>
          <cell r="BB73">
            <v>0</v>
          </cell>
          <cell r="BC73">
            <v>0</v>
          </cell>
          <cell r="BD73">
            <v>0</v>
          </cell>
          <cell r="BE73">
            <v>0</v>
          </cell>
          <cell r="BF73">
            <v>0</v>
          </cell>
          <cell r="BG73">
            <v>0</v>
          </cell>
          <cell r="BH73">
            <v>0</v>
          </cell>
          <cell r="BI73">
            <v>0</v>
          </cell>
          <cell r="BJ73">
            <v>0</v>
          </cell>
          <cell r="BK73">
            <v>0</v>
          </cell>
          <cell r="BL73">
            <v>0</v>
          </cell>
          <cell r="BM73">
            <v>0</v>
          </cell>
          <cell r="BN73">
            <v>0</v>
          </cell>
          <cell r="BO73">
            <v>0</v>
          </cell>
          <cell r="BP73">
            <v>0</v>
          </cell>
          <cell r="BQ73">
            <v>0</v>
          </cell>
          <cell r="BR73">
            <v>0</v>
          </cell>
          <cell r="BS73">
            <v>0</v>
          </cell>
          <cell r="BT73">
            <v>0</v>
          </cell>
          <cell r="BU73">
            <v>0</v>
          </cell>
          <cell r="BV73">
            <v>0</v>
          </cell>
          <cell r="BW73">
            <v>0</v>
          </cell>
          <cell r="BX73">
            <v>0</v>
          </cell>
          <cell r="BY73">
            <v>0</v>
          </cell>
          <cell r="BZ73">
            <v>0</v>
          </cell>
          <cell r="CA73">
            <v>0</v>
          </cell>
          <cell r="CB73">
            <v>0</v>
          </cell>
          <cell r="CC73">
            <v>0</v>
          </cell>
          <cell r="CD73">
            <v>0</v>
          </cell>
          <cell r="CE73">
            <v>0</v>
          </cell>
          <cell r="CF73">
            <v>0</v>
          </cell>
          <cell r="CG73">
            <v>0</v>
          </cell>
          <cell r="CH73">
            <v>0</v>
          </cell>
          <cell r="CI73">
            <v>0</v>
          </cell>
          <cell r="CJ73">
            <v>0</v>
          </cell>
          <cell r="CK73">
            <v>0</v>
          </cell>
          <cell r="CL73">
            <v>0</v>
          </cell>
          <cell r="CM73">
            <v>0</v>
          </cell>
          <cell r="CN73">
            <v>0</v>
          </cell>
          <cell r="CO73">
            <v>0</v>
          </cell>
          <cell r="CP73">
            <v>0</v>
          </cell>
          <cell r="CQ73">
            <v>0</v>
          </cell>
          <cell r="CR73">
            <v>0</v>
          </cell>
          <cell r="CS73">
            <v>0</v>
          </cell>
          <cell r="CT73">
            <v>0</v>
          </cell>
          <cell r="CU73">
            <v>0</v>
          </cell>
          <cell r="CV73">
            <v>0</v>
          </cell>
          <cell r="CW73">
            <v>0</v>
          </cell>
          <cell r="CX73">
            <v>0</v>
          </cell>
          <cell r="CY73">
            <v>0</v>
          </cell>
          <cell r="CZ73">
            <v>0</v>
          </cell>
          <cell r="DA73">
            <v>0</v>
          </cell>
          <cell r="DB73">
            <v>0</v>
          </cell>
          <cell r="DC73">
            <v>0</v>
          </cell>
          <cell r="DD73">
            <v>0</v>
          </cell>
          <cell r="DE73">
            <v>0</v>
          </cell>
          <cell r="DF73">
            <v>0</v>
          </cell>
          <cell r="DG73">
            <v>0</v>
          </cell>
          <cell r="DH73">
            <v>0</v>
          </cell>
          <cell r="DI73">
            <v>0</v>
          </cell>
          <cell r="DJ73">
            <v>0</v>
          </cell>
          <cell r="DK73">
            <v>0</v>
          </cell>
          <cell r="DL73">
            <v>0</v>
          </cell>
          <cell r="DM73">
            <v>0</v>
          </cell>
          <cell r="DN73">
            <v>0</v>
          </cell>
          <cell r="DO73">
            <v>0</v>
          </cell>
          <cell r="DP73">
            <v>0</v>
          </cell>
          <cell r="DQ73">
            <v>0</v>
          </cell>
          <cell r="DR73">
            <v>0</v>
          </cell>
          <cell r="DS73">
            <v>0</v>
          </cell>
          <cell r="DT73">
            <v>0</v>
          </cell>
          <cell r="DU73">
            <v>0</v>
          </cell>
          <cell r="DV73">
            <v>0</v>
          </cell>
          <cell r="DW73">
            <v>0</v>
          </cell>
          <cell r="DX73">
            <v>0</v>
          </cell>
          <cell r="DY73">
            <v>0</v>
          </cell>
          <cell r="DZ73">
            <v>0</v>
          </cell>
          <cell r="EA73">
            <v>0</v>
          </cell>
          <cell r="EB73">
            <v>0</v>
          </cell>
          <cell r="EC73">
            <v>0</v>
          </cell>
          <cell r="ED73">
            <v>0</v>
          </cell>
          <cell r="EE73">
            <v>0</v>
          </cell>
          <cell r="EF73">
            <v>0</v>
          </cell>
          <cell r="EG73">
            <v>0</v>
          </cell>
          <cell r="EH73">
            <v>0</v>
          </cell>
          <cell r="EI73">
            <v>0</v>
          </cell>
          <cell r="EJ73">
            <v>0</v>
          </cell>
          <cell r="EK73">
            <v>0</v>
          </cell>
          <cell r="EL73">
            <v>0</v>
          </cell>
          <cell r="EM73">
            <v>0</v>
          </cell>
          <cell r="EN73">
            <v>0</v>
          </cell>
          <cell r="EO73">
            <v>0</v>
          </cell>
          <cell r="EP73">
            <v>0</v>
          </cell>
          <cell r="EQ73">
            <v>0</v>
          </cell>
          <cell r="ER73">
            <v>0</v>
          </cell>
          <cell r="ES73">
            <v>0</v>
          </cell>
          <cell r="ET73">
            <v>0</v>
          </cell>
          <cell r="EU73">
            <v>0</v>
          </cell>
          <cell r="EV73">
            <v>0</v>
          </cell>
          <cell r="EW73">
            <v>0</v>
          </cell>
          <cell r="EX73">
            <v>0</v>
          </cell>
          <cell r="EY73">
            <v>0</v>
          </cell>
          <cell r="EZ73">
            <v>0</v>
          </cell>
          <cell r="FA73">
            <v>0</v>
          </cell>
          <cell r="FB73">
            <v>0</v>
          </cell>
          <cell r="FC73">
            <v>0</v>
          </cell>
          <cell r="FD73">
            <v>0</v>
          </cell>
          <cell r="FE73">
            <v>0</v>
          </cell>
          <cell r="FF73">
            <v>0</v>
          </cell>
          <cell r="FG73">
            <v>0</v>
          </cell>
          <cell r="FH73">
            <v>0</v>
          </cell>
          <cell r="FI73">
            <v>0</v>
          </cell>
          <cell r="FJ73">
            <v>0</v>
          </cell>
          <cell r="FK73">
            <v>0</v>
          </cell>
          <cell r="FL73">
            <v>0</v>
          </cell>
          <cell r="FM73">
            <v>0</v>
          </cell>
          <cell r="FN73">
            <v>0</v>
          </cell>
          <cell r="FO73">
            <v>0</v>
          </cell>
          <cell r="FP73">
            <v>0</v>
          </cell>
          <cell r="FQ73">
            <v>0</v>
          </cell>
          <cell r="FR73">
            <v>0</v>
          </cell>
          <cell r="FS73">
            <v>0</v>
          </cell>
          <cell r="FT73">
            <v>0</v>
          </cell>
          <cell r="FU73">
            <v>0</v>
          </cell>
          <cell r="FV73">
            <v>0</v>
          </cell>
          <cell r="FW73">
            <v>0</v>
          </cell>
          <cell r="FX73">
            <v>0</v>
          </cell>
          <cell r="FY73">
            <v>0</v>
          </cell>
          <cell r="FZ73">
            <v>0</v>
          </cell>
          <cell r="GA73">
            <v>0</v>
          </cell>
          <cell r="GB73">
            <v>0</v>
          </cell>
          <cell r="GC73">
            <v>0</v>
          </cell>
          <cell r="GD73">
            <v>0</v>
          </cell>
          <cell r="GE73">
            <v>0</v>
          </cell>
          <cell r="GF73">
            <v>0</v>
          </cell>
          <cell r="GG73">
            <v>0</v>
          </cell>
          <cell r="GH73">
            <v>0</v>
          </cell>
          <cell r="GI73">
            <v>0</v>
          </cell>
          <cell r="GJ73">
            <v>0</v>
          </cell>
          <cell r="GK73">
            <v>0</v>
          </cell>
          <cell r="GL73">
            <v>0</v>
          </cell>
          <cell r="GM73">
            <v>0</v>
          </cell>
          <cell r="GN73">
            <v>0</v>
          </cell>
          <cell r="GO73">
            <v>0</v>
          </cell>
          <cell r="GP73">
            <v>0</v>
          </cell>
          <cell r="GQ73">
            <v>0</v>
          </cell>
          <cell r="GR73">
            <v>0</v>
          </cell>
          <cell r="GS73">
            <v>0</v>
          </cell>
          <cell r="GT73">
            <v>0</v>
          </cell>
          <cell r="GU73">
            <v>0</v>
          </cell>
          <cell r="GV73">
            <v>0</v>
          </cell>
          <cell r="GW73">
            <v>0</v>
          </cell>
          <cell r="GX73">
            <v>0</v>
          </cell>
          <cell r="GY73">
            <v>0</v>
          </cell>
          <cell r="GZ73">
            <v>0</v>
          </cell>
          <cell r="HA73">
            <v>0</v>
          </cell>
          <cell r="HB73">
            <v>0</v>
          </cell>
          <cell r="HC73">
            <v>0</v>
          </cell>
          <cell r="HD73">
            <v>0</v>
          </cell>
          <cell r="HE73">
            <v>0</v>
          </cell>
          <cell r="HF73">
            <v>0</v>
          </cell>
          <cell r="HG73">
            <v>0</v>
          </cell>
          <cell r="HH73">
            <v>0</v>
          </cell>
          <cell r="HI73">
            <v>0</v>
          </cell>
          <cell r="HJ73">
            <v>0</v>
          </cell>
          <cell r="HK73">
            <v>0</v>
          </cell>
          <cell r="HL73">
            <v>0</v>
          </cell>
          <cell r="HM73">
            <v>0</v>
          </cell>
          <cell r="HN73">
            <v>0</v>
          </cell>
          <cell r="HO73">
            <v>0</v>
          </cell>
          <cell r="HP73">
            <v>0</v>
          </cell>
          <cell r="HQ73">
            <v>0</v>
          </cell>
          <cell r="HR73">
            <v>0</v>
          </cell>
          <cell r="HS73">
            <v>0</v>
          </cell>
          <cell r="HT73">
            <v>0</v>
          </cell>
          <cell r="HU73">
            <v>0</v>
          </cell>
          <cell r="HV73">
            <v>0</v>
          </cell>
          <cell r="HW73">
            <v>0</v>
          </cell>
          <cell r="HX73">
            <v>0</v>
          </cell>
          <cell r="HY73">
            <v>0</v>
          </cell>
          <cell r="HZ73">
            <v>0</v>
          </cell>
          <cell r="IA73">
            <v>0</v>
          </cell>
          <cell r="IB73">
            <v>0</v>
          </cell>
          <cell r="IC73">
            <v>0</v>
          </cell>
          <cell r="ID73">
            <v>0</v>
          </cell>
          <cell r="IE73">
            <v>0</v>
          </cell>
          <cell r="IF73">
            <v>0</v>
          </cell>
          <cell r="IG73">
            <v>0</v>
          </cell>
          <cell r="IH73">
            <v>0</v>
          </cell>
          <cell r="II73">
            <v>0</v>
          </cell>
          <cell r="IJ73">
            <v>0</v>
          </cell>
          <cell r="IK73">
            <v>0</v>
          </cell>
          <cell r="IL73">
            <v>0</v>
          </cell>
          <cell r="IM73">
            <v>0</v>
          </cell>
          <cell r="IN73">
            <v>0</v>
          </cell>
          <cell r="IO73">
            <v>0</v>
          </cell>
          <cell r="IP73">
            <v>0</v>
          </cell>
          <cell r="IQ73">
            <v>0</v>
          </cell>
        </row>
        <row r="74"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0</v>
          </cell>
          <cell r="AB74">
            <v>0</v>
          </cell>
          <cell r="AC74">
            <v>0</v>
          </cell>
          <cell r="AD74">
            <v>0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I74">
            <v>0</v>
          </cell>
          <cell r="AJ74">
            <v>0</v>
          </cell>
          <cell r="AK74">
            <v>0</v>
          </cell>
          <cell r="AL74">
            <v>0</v>
          </cell>
          <cell r="AM74">
            <v>0</v>
          </cell>
          <cell r="AN74">
            <v>0</v>
          </cell>
          <cell r="AO74">
            <v>0</v>
          </cell>
          <cell r="AP74">
            <v>0</v>
          </cell>
          <cell r="AQ74">
            <v>0</v>
          </cell>
          <cell r="AR74">
            <v>0</v>
          </cell>
          <cell r="AS74">
            <v>0</v>
          </cell>
          <cell r="AT74">
            <v>0</v>
          </cell>
          <cell r="AU74">
            <v>0</v>
          </cell>
          <cell r="AV74">
            <v>0</v>
          </cell>
          <cell r="AW74">
            <v>0</v>
          </cell>
          <cell r="AX74">
            <v>0</v>
          </cell>
          <cell r="AY74">
            <v>0</v>
          </cell>
          <cell r="AZ74">
            <v>0</v>
          </cell>
          <cell r="BA74">
            <v>0</v>
          </cell>
          <cell r="BB74">
            <v>0</v>
          </cell>
          <cell r="BC74">
            <v>0</v>
          </cell>
          <cell r="BD74">
            <v>0</v>
          </cell>
          <cell r="BE74">
            <v>0</v>
          </cell>
          <cell r="BF74">
            <v>0</v>
          </cell>
          <cell r="BG74">
            <v>0</v>
          </cell>
          <cell r="BH74">
            <v>0</v>
          </cell>
          <cell r="BI74">
            <v>0</v>
          </cell>
          <cell r="BJ74">
            <v>0</v>
          </cell>
          <cell r="BK74">
            <v>0</v>
          </cell>
          <cell r="BL74">
            <v>0</v>
          </cell>
          <cell r="BM74">
            <v>0</v>
          </cell>
          <cell r="BN74">
            <v>0</v>
          </cell>
          <cell r="BO74">
            <v>0</v>
          </cell>
          <cell r="BP74">
            <v>0</v>
          </cell>
          <cell r="BQ74">
            <v>0</v>
          </cell>
          <cell r="BR74">
            <v>0</v>
          </cell>
          <cell r="BS74">
            <v>0</v>
          </cell>
          <cell r="BT74">
            <v>0</v>
          </cell>
          <cell r="BU74">
            <v>0</v>
          </cell>
          <cell r="BV74">
            <v>0</v>
          </cell>
          <cell r="BW74">
            <v>0</v>
          </cell>
          <cell r="BX74">
            <v>0</v>
          </cell>
          <cell r="BY74">
            <v>0</v>
          </cell>
          <cell r="BZ74">
            <v>0</v>
          </cell>
          <cell r="CA74">
            <v>0</v>
          </cell>
          <cell r="CB74">
            <v>0</v>
          </cell>
          <cell r="CC74">
            <v>0</v>
          </cell>
          <cell r="CD74">
            <v>0</v>
          </cell>
          <cell r="CE74">
            <v>0</v>
          </cell>
          <cell r="CF74">
            <v>0</v>
          </cell>
          <cell r="CG74">
            <v>0</v>
          </cell>
          <cell r="CH74">
            <v>0</v>
          </cell>
          <cell r="CI74">
            <v>0</v>
          </cell>
          <cell r="CJ74">
            <v>0</v>
          </cell>
          <cell r="CK74">
            <v>0</v>
          </cell>
          <cell r="CL74">
            <v>0</v>
          </cell>
          <cell r="CM74">
            <v>0</v>
          </cell>
          <cell r="CN74">
            <v>0</v>
          </cell>
          <cell r="CO74">
            <v>0</v>
          </cell>
          <cell r="CP74">
            <v>0</v>
          </cell>
          <cell r="CQ74">
            <v>0</v>
          </cell>
          <cell r="CR74">
            <v>0</v>
          </cell>
          <cell r="CS74">
            <v>0</v>
          </cell>
          <cell r="CT74">
            <v>0</v>
          </cell>
          <cell r="CU74">
            <v>0</v>
          </cell>
          <cell r="CV74">
            <v>0</v>
          </cell>
          <cell r="CW74">
            <v>0</v>
          </cell>
          <cell r="CX74">
            <v>0</v>
          </cell>
          <cell r="CY74">
            <v>0</v>
          </cell>
          <cell r="CZ74">
            <v>0</v>
          </cell>
          <cell r="DA74">
            <v>0</v>
          </cell>
          <cell r="DB74">
            <v>0</v>
          </cell>
          <cell r="DC74">
            <v>0</v>
          </cell>
          <cell r="DD74">
            <v>0</v>
          </cell>
          <cell r="DE74">
            <v>0</v>
          </cell>
          <cell r="DF74">
            <v>0</v>
          </cell>
          <cell r="DG74">
            <v>0</v>
          </cell>
          <cell r="DH74">
            <v>0</v>
          </cell>
          <cell r="DI74">
            <v>0</v>
          </cell>
          <cell r="DJ74">
            <v>0</v>
          </cell>
          <cell r="DK74">
            <v>0</v>
          </cell>
          <cell r="DL74">
            <v>0</v>
          </cell>
          <cell r="DM74">
            <v>0</v>
          </cell>
          <cell r="DN74">
            <v>0</v>
          </cell>
          <cell r="DO74">
            <v>0</v>
          </cell>
          <cell r="DP74">
            <v>0</v>
          </cell>
          <cell r="DQ74">
            <v>0</v>
          </cell>
          <cell r="DR74">
            <v>0</v>
          </cell>
          <cell r="DS74">
            <v>0</v>
          </cell>
          <cell r="DT74">
            <v>0</v>
          </cell>
          <cell r="DU74">
            <v>0</v>
          </cell>
          <cell r="DV74">
            <v>0</v>
          </cell>
          <cell r="DW74">
            <v>0</v>
          </cell>
          <cell r="DX74">
            <v>0</v>
          </cell>
          <cell r="DY74">
            <v>0</v>
          </cell>
          <cell r="DZ74">
            <v>0</v>
          </cell>
          <cell r="EA74">
            <v>0</v>
          </cell>
          <cell r="EB74">
            <v>0</v>
          </cell>
          <cell r="EC74">
            <v>0</v>
          </cell>
          <cell r="ED74">
            <v>0</v>
          </cell>
          <cell r="EE74">
            <v>0</v>
          </cell>
          <cell r="EF74">
            <v>0</v>
          </cell>
          <cell r="EG74">
            <v>0</v>
          </cell>
          <cell r="EH74">
            <v>0</v>
          </cell>
          <cell r="EI74">
            <v>0</v>
          </cell>
          <cell r="EJ74">
            <v>0</v>
          </cell>
          <cell r="EK74">
            <v>0</v>
          </cell>
          <cell r="EL74">
            <v>0</v>
          </cell>
          <cell r="EM74">
            <v>0</v>
          </cell>
          <cell r="EN74">
            <v>0</v>
          </cell>
          <cell r="EO74">
            <v>0</v>
          </cell>
          <cell r="EP74">
            <v>0</v>
          </cell>
          <cell r="EQ74">
            <v>0</v>
          </cell>
          <cell r="ER74">
            <v>0</v>
          </cell>
          <cell r="ES74">
            <v>0</v>
          </cell>
          <cell r="ET74">
            <v>0</v>
          </cell>
          <cell r="EU74">
            <v>0</v>
          </cell>
          <cell r="EV74">
            <v>0</v>
          </cell>
          <cell r="EW74">
            <v>0</v>
          </cell>
          <cell r="EX74">
            <v>0</v>
          </cell>
          <cell r="EY74">
            <v>0</v>
          </cell>
          <cell r="EZ74">
            <v>0</v>
          </cell>
          <cell r="FA74">
            <v>0</v>
          </cell>
          <cell r="FB74">
            <v>0</v>
          </cell>
          <cell r="FC74">
            <v>0</v>
          </cell>
          <cell r="FD74">
            <v>0</v>
          </cell>
          <cell r="FE74">
            <v>0</v>
          </cell>
          <cell r="FF74">
            <v>0</v>
          </cell>
          <cell r="FG74">
            <v>0</v>
          </cell>
          <cell r="FH74">
            <v>0</v>
          </cell>
          <cell r="FI74">
            <v>0</v>
          </cell>
          <cell r="FJ74">
            <v>0</v>
          </cell>
          <cell r="FK74">
            <v>0</v>
          </cell>
          <cell r="FL74">
            <v>0</v>
          </cell>
          <cell r="FM74">
            <v>0</v>
          </cell>
          <cell r="FN74">
            <v>0</v>
          </cell>
          <cell r="FO74">
            <v>0</v>
          </cell>
          <cell r="FP74">
            <v>0</v>
          </cell>
          <cell r="FQ74">
            <v>0</v>
          </cell>
          <cell r="FR74">
            <v>0</v>
          </cell>
          <cell r="FS74">
            <v>0</v>
          </cell>
          <cell r="FT74">
            <v>0</v>
          </cell>
          <cell r="FU74">
            <v>0</v>
          </cell>
          <cell r="FV74">
            <v>0</v>
          </cell>
          <cell r="FW74">
            <v>0</v>
          </cell>
          <cell r="FX74">
            <v>0</v>
          </cell>
          <cell r="FY74">
            <v>0</v>
          </cell>
          <cell r="FZ74">
            <v>0</v>
          </cell>
          <cell r="GA74">
            <v>0</v>
          </cell>
          <cell r="GB74">
            <v>0</v>
          </cell>
          <cell r="GC74">
            <v>0</v>
          </cell>
          <cell r="GD74">
            <v>0</v>
          </cell>
          <cell r="GE74">
            <v>0</v>
          </cell>
          <cell r="GF74">
            <v>0</v>
          </cell>
          <cell r="GG74">
            <v>0</v>
          </cell>
          <cell r="GH74">
            <v>0</v>
          </cell>
          <cell r="GI74">
            <v>0</v>
          </cell>
          <cell r="GJ74">
            <v>0</v>
          </cell>
          <cell r="GK74">
            <v>0</v>
          </cell>
          <cell r="GL74">
            <v>0</v>
          </cell>
          <cell r="GM74">
            <v>0</v>
          </cell>
          <cell r="GN74">
            <v>0</v>
          </cell>
          <cell r="GO74">
            <v>0</v>
          </cell>
          <cell r="GP74">
            <v>0</v>
          </cell>
          <cell r="GQ74">
            <v>0</v>
          </cell>
          <cell r="GR74">
            <v>0</v>
          </cell>
          <cell r="GS74">
            <v>0</v>
          </cell>
          <cell r="GT74">
            <v>0</v>
          </cell>
          <cell r="GU74">
            <v>0</v>
          </cell>
          <cell r="GV74">
            <v>0</v>
          </cell>
          <cell r="GW74">
            <v>0</v>
          </cell>
          <cell r="GX74">
            <v>0</v>
          </cell>
          <cell r="GY74">
            <v>0</v>
          </cell>
          <cell r="GZ74">
            <v>0</v>
          </cell>
          <cell r="HA74">
            <v>0</v>
          </cell>
          <cell r="HB74">
            <v>0</v>
          </cell>
          <cell r="HC74">
            <v>0</v>
          </cell>
          <cell r="HD74">
            <v>0</v>
          </cell>
          <cell r="HE74">
            <v>0</v>
          </cell>
          <cell r="HF74">
            <v>0</v>
          </cell>
          <cell r="HG74">
            <v>0</v>
          </cell>
          <cell r="HH74">
            <v>0</v>
          </cell>
          <cell r="HI74">
            <v>0</v>
          </cell>
          <cell r="HJ74">
            <v>0</v>
          </cell>
          <cell r="HK74">
            <v>0</v>
          </cell>
          <cell r="HL74">
            <v>0</v>
          </cell>
          <cell r="HM74">
            <v>0</v>
          </cell>
          <cell r="HN74">
            <v>0</v>
          </cell>
          <cell r="HO74">
            <v>0</v>
          </cell>
          <cell r="HP74">
            <v>0</v>
          </cell>
          <cell r="HQ74">
            <v>0</v>
          </cell>
          <cell r="HR74">
            <v>0</v>
          </cell>
          <cell r="HS74">
            <v>0</v>
          </cell>
          <cell r="HT74">
            <v>0</v>
          </cell>
          <cell r="HU74">
            <v>0</v>
          </cell>
          <cell r="HV74">
            <v>0</v>
          </cell>
          <cell r="HW74">
            <v>0</v>
          </cell>
          <cell r="HX74">
            <v>0</v>
          </cell>
          <cell r="HY74">
            <v>0</v>
          </cell>
          <cell r="HZ74">
            <v>0</v>
          </cell>
          <cell r="IA74">
            <v>0</v>
          </cell>
          <cell r="IB74">
            <v>0</v>
          </cell>
          <cell r="IC74">
            <v>0</v>
          </cell>
          <cell r="ID74">
            <v>0</v>
          </cell>
          <cell r="IE74">
            <v>0</v>
          </cell>
          <cell r="IF74">
            <v>0</v>
          </cell>
          <cell r="IG74">
            <v>0</v>
          </cell>
          <cell r="IH74">
            <v>0</v>
          </cell>
          <cell r="II74">
            <v>0</v>
          </cell>
          <cell r="IJ74">
            <v>0</v>
          </cell>
          <cell r="IK74">
            <v>0</v>
          </cell>
          <cell r="IL74">
            <v>0</v>
          </cell>
          <cell r="IM74">
            <v>0</v>
          </cell>
          <cell r="IN74">
            <v>0</v>
          </cell>
          <cell r="IO74">
            <v>0</v>
          </cell>
          <cell r="IP74">
            <v>0</v>
          </cell>
          <cell r="IQ74">
            <v>0</v>
          </cell>
        </row>
        <row r="75">
          <cell r="B75">
            <v>0</v>
          </cell>
          <cell r="C75">
            <v>0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0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A75">
            <v>0</v>
          </cell>
          <cell r="AB75">
            <v>0</v>
          </cell>
          <cell r="AC75">
            <v>0</v>
          </cell>
          <cell r="AD75">
            <v>0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I75">
            <v>0</v>
          </cell>
          <cell r="AJ75">
            <v>0</v>
          </cell>
          <cell r="AK75">
            <v>0</v>
          </cell>
          <cell r="AL75">
            <v>0</v>
          </cell>
          <cell r="AM75">
            <v>0</v>
          </cell>
          <cell r="AN75">
            <v>0</v>
          </cell>
          <cell r="AO75">
            <v>0</v>
          </cell>
          <cell r="AP75">
            <v>0</v>
          </cell>
          <cell r="AQ75">
            <v>0</v>
          </cell>
          <cell r="AR75">
            <v>0</v>
          </cell>
          <cell r="AS75">
            <v>0</v>
          </cell>
          <cell r="AT75">
            <v>0</v>
          </cell>
          <cell r="AU75">
            <v>0</v>
          </cell>
          <cell r="AV75">
            <v>0</v>
          </cell>
          <cell r="AW75">
            <v>0</v>
          </cell>
          <cell r="AX75">
            <v>0</v>
          </cell>
          <cell r="AY75">
            <v>0</v>
          </cell>
          <cell r="AZ75">
            <v>0</v>
          </cell>
          <cell r="BA75">
            <v>0</v>
          </cell>
          <cell r="BB75">
            <v>0</v>
          </cell>
          <cell r="BC75">
            <v>0</v>
          </cell>
          <cell r="BD75">
            <v>0</v>
          </cell>
          <cell r="BE75">
            <v>0</v>
          </cell>
          <cell r="BF75">
            <v>0</v>
          </cell>
          <cell r="BG75">
            <v>0</v>
          </cell>
          <cell r="BH75">
            <v>0</v>
          </cell>
          <cell r="BI75">
            <v>0</v>
          </cell>
          <cell r="BJ75">
            <v>0</v>
          </cell>
          <cell r="BK75">
            <v>0</v>
          </cell>
          <cell r="BL75">
            <v>0</v>
          </cell>
          <cell r="BM75">
            <v>0</v>
          </cell>
          <cell r="BN75">
            <v>0</v>
          </cell>
          <cell r="BO75">
            <v>0</v>
          </cell>
          <cell r="BP75">
            <v>0</v>
          </cell>
          <cell r="BQ75">
            <v>0</v>
          </cell>
          <cell r="BR75">
            <v>0</v>
          </cell>
          <cell r="BS75">
            <v>0</v>
          </cell>
          <cell r="BT75">
            <v>0</v>
          </cell>
          <cell r="BU75">
            <v>0</v>
          </cell>
          <cell r="BV75">
            <v>0</v>
          </cell>
          <cell r="BW75">
            <v>0</v>
          </cell>
          <cell r="BX75">
            <v>0</v>
          </cell>
          <cell r="BY75">
            <v>0</v>
          </cell>
          <cell r="BZ75">
            <v>0</v>
          </cell>
          <cell r="CA75">
            <v>0</v>
          </cell>
          <cell r="CB75">
            <v>0</v>
          </cell>
          <cell r="CC75">
            <v>0</v>
          </cell>
          <cell r="CD75">
            <v>0</v>
          </cell>
          <cell r="CE75">
            <v>0</v>
          </cell>
          <cell r="CF75">
            <v>0</v>
          </cell>
          <cell r="CG75">
            <v>0</v>
          </cell>
          <cell r="CH75">
            <v>0</v>
          </cell>
          <cell r="CI75">
            <v>0</v>
          </cell>
          <cell r="CJ75">
            <v>0</v>
          </cell>
          <cell r="CK75">
            <v>0</v>
          </cell>
          <cell r="CL75">
            <v>0</v>
          </cell>
          <cell r="CM75">
            <v>0</v>
          </cell>
          <cell r="CN75">
            <v>0</v>
          </cell>
          <cell r="CO75">
            <v>0</v>
          </cell>
          <cell r="CP75">
            <v>0</v>
          </cell>
          <cell r="CQ75">
            <v>0</v>
          </cell>
          <cell r="CR75">
            <v>0</v>
          </cell>
          <cell r="CS75">
            <v>0</v>
          </cell>
          <cell r="CT75">
            <v>0</v>
          </cell>
          <cell r="CU75">
            <v>0</v>
          </cell>
          <cell r="CV75">
            <v>0</v>
          </cell>
          <cell r="CW75">
            <v>0</v>
          </cell>
          <cell r="CX75">
            <v>0</v>
          </cell>
          <cell r="CY75">
            <v>0</v>
          </cell>
          <cell r="CZ75">
            <v>0</v>
          </cell>
          <cell r="DA75">
            <v>0</v>
          </cell>
          <cell r="DB75">
            <v>0</v>
          </cell>
          <cell r="DC75">
            <v>0</v>
          </cell>
          <cell r="DD75">
            <v>0</v>
          </cell>
          <cell r="DE75">
            <v>0</v>
          </cell>
          <cell r="DF75">
            <v>0</v>
          </cell>
          <cell r="DG75">
            <v>0</v>
          </cell>
          <cell r="DH75">
            <v>0</v>
          </cell>
          <cell r="DI75">
            <v>0</v>
          </cell>
          <cell r="DJ75">
            <v>0</v>
          </cell>
          <cell r="DK75">
            <v>0</v>
          </cell>
          <cell r="DL75">
            <v>0</v>
          </cell>
          <cell r="DM75">
            <v>0</v>
          </cell>
          <cell r="DN75">
            <v>0</v>
          </cell>
          <cell r="DO75">
            <v>0</v>
          </cell>
          <cell r="DP75">
            <v>0</v>
          </cell>
          <cell r="DQ75">
            <v>0</v>
          </cell>
          <cell r="DR75">
            <v>0</v>
          </cell>
          <cell r="DS75">
            <v>0</v>
          </cell>
          <cell r="DT75">
            <v>0</v>
          </cell>
          <cell r="DU75">
            <v>0</v>
          </cell>
          <cell r="DV75">
            <v>0</v>
          </cell>
          <cell r="DW75">
            <v>0</v>
          </cell>
          <cell r="DX75">
            <v>0</v>
          </cell>
          <cell r="DY75">
            <v>0</v>
          </cell>
          <cell r="DZ75">
            <v>0</v>
          </cell>
          <cell r="EA75">
            <v>0</v>
          </cell>
          <cell r="EB75">
            <v>0</v>
          </cell>
          <cell r="EC75">
            <v>0</v>
          </cell>
          <cell r="ED75">
            <v>0</v>
          </cell>
          <cell r="EE75">
            <v>0</v>
          </cell>
          <cell r="EF75">
            <v>0</v>
          </cell>
          <cell r="EG75">
            <v>0</v>
          </cell>
          <cell r="EH75">
            <v>0</v>
          </cell>
          <cell r="EI75">
            <v>0</v>
          </cell>
          <cell r="EJ75">
            <v>0</v>
          </cell>
          <cell r="EK75">
            <v>0</v>
          </cell>
          <cell r="EL75">
            <v>0</v>
          </cell>
          <cell r="EM75">
            <v>0</v>
          </cell>
          <cell r="EN75">
            <v>0</v>
          </cell>
          <cell r="EO75">
            <v>0</v>
          </cell>
          <cell r="EP75">
            <v>0</v>
          </cell>
          <cell r="EQ75">
            <v>0</v>
          </cell>
          <cell r="ER75">
            <v>0</v>
          </cell>
          <cell r="ES75">
            <v>0</v>
          </cell>
          <cell r="ET75">
            <v>0</v>
          </cell>
          <cell r="EU75">
            <v>0</v>
          </cell>
          <cell r="EV75">
            <v>0</v>
          </cell>
          <cell r="EW75">
            <v>0</v>
          </cell>
          <cell r="EX75">
            <v>0</v>
          </cell>
          <cell r="EY75">
            <v>0</v>
          </cell>
          <cell r="EZ75">
            <v>0</v>
          </cell>
          <cell r="FA75">
            <v>0</v>
          </cell>
          <cell r="FB75">
            <v>0</v>
          </cell>
          <cell r="FC75">
            <v>0</v>
          </cell>
          <cell r="FD75">
            <v>0</v>
          </cell>
          <cell r="FE75">
            <v>0</v>
          </cell>
          <cell r="FF75">
            <v>0</v>
          </cell>
          <cell r="FG75">
            <v>0</v>
          </cell>
          <cell r="FH75">
            <v>0</v>
          </cell>
          <cell r="FI75">
            <v>0</v>
          </cell>
          <cell r="FJ75">
            <v>0</v>
          </cell>
          <cell r="FK75">
            <v>0</v>
          </cell>
          <cell r="FL75">
            <v>0</v>
          </cell>
          <cell r="FM75">
            <v>0</v>
          </cell>
          <cell r="FN75">
            <v>0</v>
          </cell>
          <cell r="FO75">
            <v>0</v>
          </cell>
          <cell r="FP75">
            <v>0</v>
          </cell>
          <cell r="FQ75">
            <v>0</v>
          </cell>
          <cell r="FR75">
            <v>0</v>
          </cell>
          <cell r="FS75">
            <v>0</v>
          </cell>
          <cell r="FT75">
            <v>0</v>
          </cell>
          <cell r="FU75">
            <v>0</v>
          </cell>
          <cell r="FV75">
            <v>0</v>
          </cell>
          <cell r="FW75">
            <v>0</v>
          </cell>
          <cell r="FX75">
            <v>0</v>
          </cell>
          <cell r="FY75">
            <v>0</v>
          </cell>
          <cell r="FZ75">
            <v>0</v>
          </cell>
          <cell r="GA75">
            <v>0</v>
          </cell>
          <cell r="GB75">
            <v>0</v>
          </cell>
          <cell r="GC75">
            <v>0</v>
          </cell>
          <cell r="GD75">
            <v>0</v>
          </cell>
          <cell r="GE75">
            <v>0</v>
          </cell>
          <cell r="GF75">
            <v>0</v>
          </cell>
          <cell r="GG75">
            <v>0</v>
          </cell>
          <cell r="GH75">
            <v>0</v>
          </cell>
          <cell r="GI75">
            <v>0</v>
          </cell>
          <cell r="GJ75">
            <v>0</v>
          </cell>
          <cell r="GK75">
            <v>0</v>
          </cell>
          <cell r="GL75">
            <v>0</v>
          </cell>
          <cell r="GM75">
            <v>0</v>
          </cell>
          <cell r="GN75">
            <v>0</v>
          </cell>
          <cell r="GO75">
            <v>0</v>
          </cell>
          <cell r="GP75">
            <v>0</v>
          </cell>
          <cell r="GQ75">
            <v>0</v>
          </cell>
          <cell r="GR75">
            <v>0</v>
          </cell>
          <cell r="GS75">
            <v>0</v>
          </cell>
          <cell r="GT75">
            <v>0</v>
          </cell>
          <cell r="GU75">
            <v>0</v>
          </cell>
          <cell r="GV75">
            <v>0</v>
          </cell>
          <cell r="GW75">
            <v>0</v>
          </cell>
          <cell r="GX75">
            <v>0</v>
          </cell>
          <cell r="GY75">
            <v>0</v>
          </cell>
          <cell r="GZ75">
            <v>0</v>
          </cell>
          <cell r="HA75">
            <v>0</v>
          </cell>
          <cell r="HB75">
            <v>0</v>
          </cell>
          <cell r="HC75">
            <v>0</v>
          </cell>
          <cell r="HD75">
            <v>0</v>
          </cell>
          <cell r="HE75">
            <v>0</v>
          </cell>
          <cell r="HF75">
            <v>0</v>
          </cell>
          <cell r="HG75">
            <v>0</v>
          </cell>
          <cell r="HH75">
            <v>0</v>
          </cell>
          <cell r="HI75">
            <v>0</v>
          </cell>
          <cell r="HJ75">
            <v>0</v>
          </cell>
          <cell r="HK75">
            <v>0</v>
          </cell>
          <cell r="HL75">
            <v>0</v>
          </cell>
          <cell r="HM75">
            <v>0</v>
          </cell>
          <cell r="HN75">
            <v>0</v>
          </cell>
          <cell r="HO75">
            <v>0</v>
          </cell>
          <cell r="HP75">
            <v>0</v>
          </cell>
          <cell r="HQ75">
            <v>0</v>
          </cell>
          <cell r="HR75">
            <v>0</v>
          </cell>
          <cell r="HS75">
            <v>0</v>
          </cell>
          <cell r="HT75">
            <v>0</v>
          </cell>
          <cell r="HU75">
            <v>0</v>
          </cell>
          <cell r="HV75">
            <v>0</v>
          </cell>
          <cell r="HW75">
            <v>0</v>
          </cell>
          <cell r="HX75">
            <v>0</v>
          </cell>
          <cell r="HY75">
            <v>0</v>
          </cell>
          <cell r="HZ75">
            <v>0</v>
          </cell>
          <cell r="IA75">
            <v>0</v>
          </cell>
          <cell r="IB75">
            <v>0</v>
          </cell>
          <cell r="IC75">
            <v>0</v>
          </cell>
          <cell r="ID75">
            <v>0</v>
          </cell>
          <cell r="IE75">
            <v>0</v>
          </cell>
          <cell r="IF75">
            <v>0</v>
          </cell>
          <cell r="IG75">
            <v>0</v>
          </cell>
          <cell r="IH75">
            <v>0</v>
          </cell>
          <cell r="II75">
            <v>0</v>
          </cell>
          <cell r="IJ75">
            <v>0</v>
          </cell>
          <cell r="IK75">
            <v>0</v>
          </cell>
          <cell r="IL75">
            <v>0</v>
          </cell>
          <cell r="IM75">
            <v>0</v>
          </cell>
          <cell r="IN75">
            <v>0</v>
          </cell>
          <cell r="IO75">
            <v>0</v>
          </cell>
          <cell r="IP75">
            <v>0</v>
          </cell>
          <cell r="IQ75">
            <v>0</v>
          </cell>
        </row>
        <row r="76">
          <cell r="B76">
            <v>0</v>
          </cell>
          <cell r="C76">
            <v>0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W76">
            <v>0</v>
          </cell>
          <cell r="X76">
            <v>0</v>
          </cell>
          <cell r="Y76">
            <v>0</v>
          </cell>
          <cell r="Z76">
            <v>0</v>
          </cell>
          <cell r="AA76">
            <v>0</v>
          </cell>
          <cell r="AB76">
            <v>0</v>
          </cell>
          <cell r="AC76">
            <v>0</v>
          </cell>
          <cell r="AD76">
            <v>0</v>
          </cell>
          <cell r="AE76">
            <v>0</v>
          </cell>
          <cell r="AF76">
            <v>0</v>
          </cell>
          <cell r="AG76">
            <v>0</v>
          </cell>
          <cell r="AH76">
            <v>0</v>
          </cell>
          <cell r="AI76">
            <v>0</v>
          </cell>
          <cell r="AJ76">
            <v>0</v>
          </cell>
          <cell r="AK76">
            <v>0</v>
          </cell>
          <cell r="AL76">
            <v>0</v>
          </cell>
          <cell r="AM76">
            <v>0</v>
          </cell>
          <cell r="AN76">
            <v>0</v>
          </cell>
          <cell r="AO76">
            <v>0</v>
          </cell>
          <cell r="AP76">
            <v>0</v>
          </cell>
          <cell r="AQ76">
            <v>0</v>
          </cell>
          <cell r="AR76">
            <v>0</v>
          </cell>
          <cell r="AS76">
            <v>0</v>
          </cell>
          <cell r="AT76">
            <v>0</v>
          </cell>
          <cell r="AU76">
            <v>0</v>
          </cell>
          <cell r="AV76">
            <v>0</v>
          </cell>
          <cell r="AW76">
            <v>0</v>
          </cell>
          <cell r="AX76">
            <v>0</v>
          </cell>
          <cell r="AY76">
            <v>0</v>
          </cell>
          <cell r="AZ76">
            <v>0</v>
          </cell>
          <cell r="BA76">
            <v>0</v>
          </cell>
          <cell r="BB76">
            <v>0</v>
          </cell>
          <cell r="BC76">
            <v>0</v>
          </cell>
          <cell r="BD76">
            <v>0</v>
          </cell>
          <cell r="BE76">
            <v>0</v>
          </cell>
          <cell r="BF76">
            <v>0</v>
          </cell>
          <cell r="BG76">
            <v>0</v>
          </cell>
          <cell r="BH76">
            <v>0</v>
          </cell>
          <cell r="BI76">
            <v>0</v>
          </cell>
          <cell r="BJ76">
            <v>0</v>
          </cell>
          <cell r="BK76">
            <v>0</v>
          </cell>
          <cell r="BL76">
            <v>0</v>
          </cell>
          <cell r="BM76">
            <v>0</v>
          </cell>
          <cell r="BN76">
            <v>0</v>
          </cell>
          <cell r="BO76">
            <v>0</v>
          </cell>
          <cell r="BP76">
            <v>0</v>
          </cell>
          <cell r="BQ76">
            <v>0</v>
          </cell>
          <cell r="BR76">
            <v>0</v>
          </cell>
          <cell r="BS76">
            <v>0</v>
          </cell>
          <cell r="BT76">
            <v>0</v>
          </cell>
          <cell r="BU76">
            <v>0</v>
          </cell>
          <cell r="BV76">
            <v>0</v>
          </cell>
          <cell r="BW76">
            <v>0</v>
          </cell>
          <cell r="BX76">
            <v>0</v>
          </cell>
          <cell r="BY76">
            <v>0</v>
          </cell>
          <cell r="BZ76">
            <v>0</v>
          </cell>
          <cell r="CA76">
            <v>0</v>
          </cell>
          <cell r="CB76">
            <v>0</v>
          </cell>
          <cell r="CC76">
            <v>0</v>
          </cell>
          <cell r="CD76">
            <v>0</v>
          </cell>
          <cell r="CE76">
            <v>0</v>
          </cell>
          <cell r="CF76">
            <v>0</v>
          </cell>
          <cell r="CG76">
            <v>0</v>
          </cell>
          <cell r="CH76">
            <v>0</v>
          </cell>
          <cell r="CI76">
            <v>0</v>
          </cell>
          <cell r="CJ76">
            <v>0</v>
          </cell>
          <cell r="CK76">
            <v>0</v>
          </cell>
          <cell r="CL76">
            <v>0</v>
          </cell>
          <cell r="CM76">
            <v>0</v>
          </cell>
          <cell r="CN76">
            <v>0</v>
          </cell>
          <cell r="CO76">
            <v>0</v>
          </cell>
          <cell r="CP76">
            <v>0</v>
          </cell>
          <cell r="CQ76">
            <v>0</v>
          </cell>
          <cell r="CR76">
            <v>0</v>
          </cell>
          <cell r="CS76">
            <v>0</v>
          </cell>
          <cell r="CT76">
            <v>0</v>
          </cell>
          <cell r="CU76">
            <v>0</v>
          </cell>
          <cell r="CV76">
            <v>0</v>
          </cell>
          <cell r="CW76">
            <v>0</v>
          </cell>
          <cell r="CX76">
            <v>0</v>
          </cell>
          <cell r="CY76">
            <v>0</v>
          </cell>
          <cell r="CZ76">
            <v>0</v>
          </cell>
          <cell r="DA76">
            <v>0</v>
          </cell>
          <cell r="DB76">
            <v>0</v>
          </cell>
          <cell r="DC76">
            <v>0</v>
          </cell>
          <cell r="DD76">
            <v>0</v>
          </cell>
          <cell r="DE76">
            <v>0</v>
          </cell>
          <cell r="DF76">
            <v>0</v>
          </cell>
          <cell r="DG76">
            <v>0</v>
          </cell>
          <cell r="DH76">
            <v>0</v>
          </cell>
          <cell r="DI76">
            <v>0</v>
          </cell>
          <cell r="DJ76">
            <v>0</v>
          </cell>
          <cell r="DK76">
            <v>0</v>
          </cell>
          <cell r="DL76">
            <v>0</v>
          </cell>
          <cell r="DM76">
            <v>0</v>
          </cell>
          <cell r="DN76">
            <v>0</v>
          </cell>
          <cell r="DO76">
            <v>0</v>
          </cell>
          <cell r="DP76">
            <v>0</v>
          </cell>
          <cell r="DQ76">
            <v>0</v>
          </cell>
          <cell r="DR76">
            <v>0</v>
          </cell>
          <cell r="DS76">
            <v>0</v>
          </cell>
          <cell r="DT76">
            <v>0</v>
          </cell>
          <cell r="DU76">
            <v>0</v>
          </cell>
          <cell r="DV76">
            <v>0</v>
          </cell>
          <cell r="DW76">
            <v>0</v>
          </cell>
          <cell r="DX76">
            <v>0</v>
          </cell>
          <cell r="DY76">
            <v>0</v>
          </cell>
          <cell r="DZ76">
            <v>0</v>
          </cell>
          <cell r="EA76">
            <v>0</v>
          </cell>
          <cell r="EB76">
            <v>0</v>
          </cell>
          <cell r="EC76">
            <v>0</v>
          </cell>
          <cell r="ED76">
            <v>0</v>
          </cell>
          <cell r="EE76">
            <v>0</v>
          </cell>
          <cell r="EF76">
            <v>0</v>
          </cell>
          <cell r="EG76">
            <v>0</v>
          </cell>
          <cell r="EH76">
            <v>0</v>
          </cell>
          <cell r="EI76">
            <v>0</v>
          </cell>
          <cell r="EJ76">
            <v>0</v>
          </cell>
          <cell r="EK76">
            <v>0</v>
          </cell>
          <cell r="EL76">
            <v>0</v>
          </cell>
          <cell r="EM76">
            <v>0</v>
          </cell>
          <cell r="EN76">
            <v>0</v>
          </cell>
          <cell r="EO76">
            <v>0</v>
          </cell>
          <cell r="EP76">
            <v>0</v>
          </cell>
          <cell r="EQ76">
            <v>0</v>
          </cell>
          <cell r="ER76">
            <v>0</v>
          </cell>
          <cell r="ES76">
            <v>0</v>
          </cell>
          <cell r="ET76">
            <v>0</v>
          </cell>
          <cell r="EU76">
            <v>0</v>
          </cell>
          <cell r="EV76">
            <v>0</v>
          </cell>
          <cell r="EW76">
            <v>0</v>
          </cell>
          <cell r="EX76">
            <v>0</v>
          </cell>
          <cell r="EY76">
            <v>0</v>
          </cell>
          <cell r="EZ76">
            <v>0</v>
          </cell>
          <cell r="FA76">
            <v>0</v>
          </cell>
          <cell r="FB76">
            <v>0</v>
          </cell>
          <cell r="FC76">
            <v>0</v>
          </cell>
          <cell r="FD76">
            <v>0</v>
          </cell>
          <cell r="FE76">
            <v>0</v>
          </cell>
          <cell r="FF76">
            <v>0</v>
          </cell>
          <cell r="FG76">
            <v>0</v>
          </cell>
          <cell r="FH76">
            <v>0</v>
          </cell>
          <cell r="FI76">
            <v>0</v>
          </cell>
          <cell r="FJ76">
            <v>0</v>
          </cell>
          <cell r="FK76">
            <v>0</v>
          </cell>
          <cell r="FL76">
            <v>0</v>
          </cell>
          <cell r="FM76">
            <v>0</v>
          </cell>
          <cell r="FN76">
            <v>0</v>
          </cell>
          <cell r="FO76">
            <v>0</v>
          </cell>
          <cell r="FP76">
            <v>0</v>
          </cell>
          <cell r="FQ76">
            <v>0</v>
          </cell>
          <cell r="FR76">
            <v>0</v>
          </cell>
          <cell r="FS76">
            <v>0</v>
          </cell>
          <cell r="FT76">
            <v>0</v>
          </cell>
          <cell r="FU76">
            <v>0</v>
          </cell>
          <cell r="FV76">
            <v>0</v>
          </cell>
          <cell r="FW76">
            <v>0</v>
          </cell>
          <cell r="FX76">
            <v>0</v>
          </cell>
          <cell r="FY76">
            <v>0</v>
          </cell>
          <cell r="FZ76">
            <v>0</v>
          </cell>
          <cell r="GA76">
            <v>0</v>
          </cell>
          <cell r="GB76">
            <v>0</v>
          </cell>
          <cell r="GC76">
            <v>0</v>
          </cell>
          <cell r="GD76">
            <v>0</v>
          </cell>
          <cell r="GE76">
            <v>0</v>
          </cell>
          <cell r="GF76">
            <v>0</v>
          </cell>
          <cell r="GG76">
            <v>0</v>
          </cell>
          <cell r="GH76">
            <v>0</v>
          </cell>
          <cell r="GI76">
            <v>0</v>
          </cell>
          <cell r="GJ76">
            <v>0</v>
          </cell>
          <cell r="GK76">
            <v>0</v>
          </cell>
          <cell r="GL76">
            <v>0</v>
          </cell>
          <cell r="GM76">
            <v>0</v>
          </cell>
          <cell r="GN76">
            <v>0</v>
          </cell>
          <cell r="GO76">
            <v>0</v>
          </cell>
          <cell r="GP76">
            <v>0</v>
          </cell>
          <cell r="GQ76">
            <v>0</v>
          </cell>
          <cell r="GR76">
            <v>0</v>
          </cell>
          <cell r="GS76">
            <v>0</v>
          </cell>
          <cell r="GT76">
            <v>0</v>
          </cell>
          <cell r="GU76">
            <v>0</v>
          </cell>
          <cell r="GV76">
            <v>0</v>
          </cell>
          <cell r="GW76">
            <v>0</v>
          </cell>
          <cell r="GX76">
            <v>0</v>
          </cell>
          <cell r="GY76">
            <v>0</v>
          </cell>
          <cell r="GZ76">
            <v>0</v>
          </cell>
          <cell r="HA76">
            <v>0</v>
          </cell>
          <cell r="HB76">
            <v>0</v>
          </cell>
          <cell r="HC76">
            <v>0</v>
          </cell>
          <cell r="HD76">
            <v>0</v>
          </cell>
          <cell r="HE76">
            <v>0</v>
          </cell>
          <cell r="HF76">
            <v>0</v>
          </cell>
          <cell r="HG76">
            <v>0</v>
          </cell>
          <cell r="HH76">
            <v>0</v>
          </cell>
          <cell r="HI76">
            <v>0</v>
          </cell>
          <cell r="HJ76">
            <v>0</v>
          </cell>
          <cell r="HK76">
            <v>0</v>
          </cell>
          <cell r="HL76">
            <v>0</v>
          </cell>
          <cell r="HM76">
            <v>0</v>
          </cell>
          <cell r="HN76">
            <v>0</v>
          </cell>
          <cell r="HO76">
            <v>0</v>
          </cell>
          <cell r="HP76">
            <v>0</v>
          </cell>
          <cell r="HQ76">
            <v>0</v>
          </cell>
          <cell r="HR76">
            <v>0</v>
          </cell>
          <cell r="HS76">
            <v>0</v>
          </cell>
          <cell r="HT76">
            <v>0</v>
          </cell>
          <cell r="HU76">
            <v>0</v>
          </cell>
          <cell r="HV76">
            <v>0</v>
          </cell>
          <cell r="HW76">
            <v>0</v>
          </cell>
          <cell r="HX76">
            <v>0</v>
          </cell>
          <cell r="HY76">
            <v>0</v>
          </cell>
          <cell r="HZ76">
            <v>0</v>
          </cell>
          <cell r="IA76">
            <v>0</v>
          </cell>
          <cell r="IB76">
            <v>0</v>
          </cell>
          <cell r="IC76">
            <v>0</v>
          </cell>
          <cell r="ID76">
            <v>0</v>
          </cell>
          <cell r="IE76">
            <v>0</v>
          </cell>
          <cell r="IF76">
            <v>0</v>
          </cell>
          <cell r="IG76">
            <v>0</v>
          </cell>
          <cell r="IH76">
            <v>0</v>
          </cell>
          <cell r="II76">
            <v>0</v>
          </cell>
          <cell r="IJ76">
            <v>0</v>
          </cell>
          <cell r="IK76">
            <v>0</v>
          </cell>
          <cell r="IL76">
            <v>0</v>
          </cell>
          <cell r="IM76">
            <v>0</v>
          </cell>
          <cell r="IN76">
            <v>0</v>
          </cell>
          <cell r="IO76">
            <v>0</v>
          </cell>
          <cell r="IP76">
            <v>0</v>
          </cell>
          <cell r="IQ76">
            <v>0</v>
          </cell>
        </row>
        <row r="77">
          <cell r="B77">
            <v>0</v>
          </cell>
          <cell r="C77">
            <v>0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0</v>
          </cell>
          <cell r="AB77">
            <v>0</v>
          </cell>
          <cell r="AC77">
            <v>0</v>
          </cell>
          <cell r="AD77">
            <v>0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0</v>
          </cell>
          <cell r="AJ77">
            <v>0</v>
          </cell>
          <cell r="AK77">
            <v>0</v>
          </cell>
          <cell r="AL77">
            <v>0</v>
          </cell>
          <cell r="AM77">
            <v>0</v>
          </cell>
          <cell r="AN77">
            <v>0</v>
          </cell>
          <cell r="AO77">
            <v>0</v>
          </cell>
          <cell r="AP77">
            <v>0</v>
          </cell>
          <cell r="AQ77">
            <v>0</v>
          </cell>
          <cell r="AR77">
            <v>0</v>
          </cell>
          <cell r="AS77">
            <v>0</v>
          </cell>
          <cell r="AT77">
            <v>0</v>
          </cell>
          <cell r="AU77">
            <v>0</v>
          </cell>
          <cell r="AV77">
            <v>0</v>
          </cell>
          <cell r="AW77">
            <v>0</v>
          </cell>
          <cell r="AX77">
            <v>0</v>
          </cell>
          <cell r="AY77">
            <v>0</v>
          </cell>
          <cell r="AZ77">
            <v>0</v>
          </cell>
          <cell r="BA77">
            <v>0</v>
          </cell>
          <cell r="BB77">
            <v>0</v>
          </cell>
          <cell r="BC77">
            <v>0</v>
          </cell>
          <cell r="BD77">
            <v>0</v>
          </cell>
          <cell r="BE77">
            <v>0</v>
          </cell>
          <cell r="BF77">
            <v>0</v>
          </cell>
          <cell r="BG77">
            <v>0</v>
          </cell>
          <cell r="BH77">
            <v>0</v>
          </cell>
          <cell r="BI77">
            <v>0</v>
          </cell>
          <cell r="BJ77">
            <v>0</v>
          </cell>
          <cell r="BK77">
            <v>0</v>
          </cell>
          <cell r="BL77">
            <v>0</v>
          </cell>
          <cell r="BM77">
            <v>0</v>
          </cell>
          <cell r="BN77">
            <v>0</v>
          </cell>
          <cell r="BO77">
            <v>0</v>
          </cell>
          <cell r="BP77">
            <v>0</v>
          </cell>
          <cell r="BQ77">
            <v>0</v>
          </cell>
          <cell r="BR77">
            <v>0</v>
          </cell>
          <cell r="BS77">
            <v>0</v>
          </cell>
          <cell r="BT77">
            <v>0</v>
          </cell>
          <cell r="BU77">
            <v>0</v>
          </cell>
          <cell r="BV77">
            <v>0</v>
          </cell>
          <cell r="BW77">
            <v>0</v>
          </cell>
          <cell r="BX77">
            <v>0</v>
          </cell>
          <cell r="BY77">
            <v>0</v>
          </cell>
          <cell r="BZ77">
            <v>0</v>
          </cell>
          <cell r="CA77">
            <v>0</v>
          </cell>
          <cell r="CB77">
            <v>0</v>
          </cell>
          <cell r="CC77">
            <v>0</v>
          </cell>
          <cell r="CD77">
            <v>0</v>
          </cell>
          <cell r="CE77">
            <v>0</v>
          </cell>
          <cell r="CF77">
            <v>0</v>
          </cell>
          <cell r="CG77">
            <v>0</v>
          </cell>
          <cell r="CH77">
            <v>0</v>
          </cell>
          <cell r="CI77">
            <v>0</v>
          </cell>
          <cell r="CJ77">
            <v>0</v>
          </cell>
          <cell r="CK77">
            <v>0</v>
          </cell>
          <cell r="CL77">
            <v>0</v>
          </cell>
          <cell r="CM77">
            <v>0</v>
          </cell>
          <cell r="CN77">
            <v>0</v>
          </cell>
          <cell r="CO77">
            <v>0</v>
          </cell>
          <cell r="CP77">
            <v>0</v>
          </cell>
          <cell r="CQ77">
            <v>0</v>
          </cell>
          <cell r="CR77">
            <v>0</v>
          </cell>
          <cell r="CS77">
            <v>0</v>
          </cell>
          <cell r="CT77">
            <v>0</v>
          </cell>
          <cell r="CU77">
            <v>0</v>
          </cell>
          <cell r="CV77">
            <v>0</v>
          </cell>
          <cell r="CW77">
            <v>0</v>
          </cell>
          <cell r="CX77">
            <v>0</v>
          </cell>
          <cell r="CY77">
            <v>0</v>
          </cell>
          <cell r="CZ77">
            <v>0</v>
          </cell>
          <cell r="DA77">
            <v>0</v>
          </cell>
          <cell r="DB77">
            <v>0</v>
          </cell>
          <cell r="DC77">
            <v>0</v>
          </cell>
          <cell r="DD77">
            <v>0</v>
          </cell>
          <cell r="DE77">
            <v>0</v>
          </cell>
          <cell r="DF77">
            <v>0</v>
          </cell>
          <cell r="DG77">
            <v>0</v>
          </cell>
          <cell r="DH77">
            <v>0</v>
          </cell>
          <cell r="DI77">
            <v>0</v>
          </cell>
          <cell r="DJ77">
            <v>0</v>
          </cell>
          <cell r="DK77">
            <v>0</v>
          </cell>
          <cell r="DL77">
            <v>0</v>
          </cell>
          <cell r="DM77">
            <v>0</v>
          </cell>
          <cell r="DN77">
            <v>0</v>
          </cell>
          <cell r="DO77">
            <v>0</v>
          </cell>
          <cell r="DP77">
            <v>0</v>
          </cell>
          <cell r="DQ77">
            <v>0</v>
          </cell>
          <cell r="DR77">
            <v>0</v>
          </cell>
          <cell r="DS77">
            <v>0</v>
          </cell>
          <cell r="DT77">
            <v>0</v>
          </cell>
          <cell r="DU77">
            <v>0</v>
          </cell>
          <cell r="DV77">
            <v>0</v>
          </cell>
          <cell r="DW77">
            <v>0</v>
          </cell>
          <cell r="DX77">
            <v>0</v>
          </cell>
          <cell r="DY77">
            <v>0</v>
          </cell>
          <cell r="DZ77">
            <v>0</v>
          </cell>
          <cell r="EA77">
            <v>0</v>
          </cell>
          <cell r="EB77">
            <v>0</v>
          </cell>
          <cell r="EC77">
            <v>0</v>
          </cell>
          <cell r="ED77">
            <v>0</v>
          </cell>
          <cell r="EE77">
            <v>0</v>
          </cell>
          <cell r="EF77">
            <v>0</v>
          </cell>
          <cell r="EG77">
            <v>0</v>
          </cell>
          <cell r="EH77">
            <v>0</v>
          </cell>
          <cell r="EI77">
            <v>0</v>
          </cell>
          <cell r="EJ77">
            <v>0</v>
          </cell>
          <cell r="EK77">
            <v>0</v>
          </cell>
          <cell r="EL77">
            <v>0</v>
          </cell>
          <cell r="EM77">
            <v>0</v>
          </cell>
          <cell r="EN77">
            <v>0</v>
          </cell>
          <cell r="EO77">
            <v>0</v>
          </cell>
          <cell r="EP77">
            <v>0</v>
          </cell>
          <cell r="EQ77">
            <v>0</v>
          </cell>
          <cell r="ER77">
            <v>0</v>
          </cell>
          <cell r="ES77">
            <v>0</v>
          </cell>
          <cell r="ET77">
            <v>0</v>
          </cell>
          <cell r="EU77">
            <v>0</v>
          </cell>
          <cell r="EV77">
            <v>0</v>
          </cell>
          <cell r="EW77">
            <v>0</v>
          </cell>
          <cell r="EX77">
            <v>0</v>
          </cell>
          <cell r="EY77">
            <v>0</v>
          </cell>
          <cell r="EZ77">
            <v>0</v>
          </cell>
          <cell r="FA77">
            <v>0</v>
          </cell>
          <cell r="FB77">
            <v>0</v>
          </cell>
          <cell r="FC77">
            <v>0</v>
          </cell>
          <cell r="FD77">
            <v>0</v>
          </cell>
          <cell r="FE77">
            <v>0</v>
          </cell>
          <cell r="FF77">
            <v>0</v>
          </cell>
          <cell r="FG77">
            <v>0</v>
          </cell>
          <cell r="FH77">
            <v>0</v>
          </cell>
          <cell r="FI77">
            <v>0</v>
          </cell>
          <cell r="FJ77">
            <v>0</v>
          </cell>
          <cell r="FK77">
            <v>0</v>
          </cell>
          <cell r="FL77">
            <v>0</v>
          </cell>
          <cell r="FM77">
            <v>0</v>
          </cell>
          <cell r="FN77">
            <v>0</v>
          </cell>
          <cell r="FO77">
            <v>0</v>
          </cell>
          <cell r="FP77">
            <v>0</v>
          </cell>
          <cell r="FQ77">
            <v>0</v>
          </cell>
          <cell r="FR77">
            <v>0</v>
          </cell>
          <cell r="FS77">
            <v>0</v>
          </cell>
          <cell r="FT77">
            <v>0</v>
          </cell>
          <cell r="FU77">
            <v>0</v>
          </cell>
          <cell r="FV77">
            <v>0</v>
          </cell>
          <cell r="FW77">
            <v>0</v>
          </cell>
          <cell r="FX77">
            <v>0</v>
          </cell>
          <cell r="FY77">
            <v>0</v>
          </cell>
          <cell r="FZ77">
            <v>0</v>
          </cell>
          <cell r="GA77">
            <v>0</v>
          </cell>
          <cell r="GB77">
            <v>0</v>
          </cell>
          <cell r="GC77">
            <v>0</v>
          </cell>
          <cell r="GD77">
            <v>0</v>
          </cell>
          <cell r="GE77">
            <v>0</v>
          </cell>
          <cell r="GF77">
            <v>0</v>
          </cell>
          <cell r="GG77">
            <v>0</v>
          </cell>
          <cell r="GH77">
            <v>0</v>
          </cell>
          <cell r="GI77">
            <v>0</v>
          </cell>
          <cell r="GJ77">
            <v>0</v>
          </cell>
          <cell r="GK77">
            <v>0</v>
          </cell>
          <cell r="GL77">
            <v>0</v>
          </cell>
          <cell r="GM77">
            <v>0</v>
          </cell>
          <cell r="GN77">
            <v>0</v>
          </cell>
          <cell r="GO77">
            <v>0</v>
          </cell>
          <cell r="GP77">
            <v>0</v>
          </cell>
          <cell r="GQ77">
            <v>0</v>
          </cell>
          <cell r="GR77">
            <v>0</v>
          </cell>
          <cell r="GS77">
            <v>0</v>
          </cell>
          <cell r="GT77">
            <v>0</v>
          </cell>
          <cell r="GU77">
            <v>0</v>
          </cell>
          <cell r="GV77">
            <v>0</v>
          </cell>
          <cell r="GW77">
            <v>0</v>
          </cell>
          <cell r="GX77">
            <v>0</v>
          </cell>
          <cell r="GY77">
            <v>0</v>
          </cell>
          <cell r="GZ77">
            <v>0</v>
          </cell>
          <cell r="HA77">
            <v>0</v>
          </cell>
          <cell r="HB77">
            <v>0</v>
          </cell>
          <cell r="HC77">
            <v>0</v>
          </cell>
          <cell r="HD77">
            <v>0</v>
          </cell>
          <cell r="HE77">
            <v>0</v>
          </cell>
          <cell r="HF77">
            <v>0</v>
          </cell>
          <cell r="HG77">
            <v>0</v>
          </cell>
          <cell r="HH77">
            <v>0</v>
          </cell>
          <cell r="HI77">
            <v>0</v>
          </cell>
          <cell r="HJ77">
            <v>0</v>
          </cell>
          <cell r="HK77">
            <v>0</v>
          </cell>
          <cell r="HL77">
            <v>0</v>
          </cell>
          <cell r="HM77">
            <v>0</v>
          </cell>
          <cell r="HN77">
            <v>0</v>
          </cell>
          <cell r="HO77">
            <v>0</v>
          </cell>
          <cell r="HP77">
            <v>0</v>
          </cell>
          <cell r="HQ77">
            <v>0</v>
          </cell>
          <cell r="HR77">
            <v>0</v>
          </cell>
          <cell r="HS77">
            <v>0</v>
          </cell>
          <cell r="HT77">
            <v>0</v>
          </cell>
          <cell r="HU77">
            <v>0</v>
          </cell>
          <cell r="HV77">
            <v>0</v>
          </cell>
          <cell r="HW77">
            <v>0</v>
          </cell>
          <cell r="HX77">
            <v>0</v>
          </cell>
          <cell r="HY77">
            <v>0</v>
          </cell>
          <cell r="HZ77">
            <v>0</v>
          </cell>
          <cell r="IA77">
            <v>0</v>
          </cell>
          <cell r="IB77">
            <v>0</v>
          </cell>
          <cell r="IC77">
            <v>0</v>
          </cell>
          <cell r="ID77">
            <v>0</v>
          </cell>
          <cell r="IE77">
            <v>0</v>
          </cell>
          <cell r="IF77">
            <v>0</v>
          </cell>
          <cell r="IG77">
            <v>0</v>
          </cell>
          <cell r="IH77">
            <v>0</v>
          </cell>
          <cell r="II77">
            <v>0</v>
          </cell>
          <cell r="IJ77">
            <v>0</v>
          </cell>
          <cell r="IK77">
            <v>0</v>
          </cell>
          <cell r="IL77">
            <v>0</v>
          </cell>
          <cell r="IM77">
            <v>0</v>
          </cell>
          <cell r="IN77">
            <v>0</v>
          </cell>
          <cell r="IO77">
            <v>0</v>
          </cell>
          <cell r="IP77">
            <v>0</v>
          </cell>
          <cell r="IQ77">
            <v>0</v>
          </cell>
        </row>
        <row r="78">
          <cell r="B78">
            <v>0</v>
          </cell>
          <cell r="C78">
            <v>0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0</v>
          </cell>
          <cell r="AB78">
            <v>0</v>
          </cell>
          <cell r="AC78">
            <v>0</v>
          </cell>
          <cell r="AD78">
            <v>0</v>
          </cell>
          <cell r="AE78">
            <v>0</v>
          </cell>
          <cell r="AF78">
            <v>0</v>
          </cell>
          <cell r="AG78">
            <v>0</v>
          </cell>
          <cell r="AH78">
            <v>0</v>
          </cell>
          <cell r="AI78">
            <v>0</v>
          </cell>
          <cell r="AJ78">
            <v>0</v>
          </cell>
          <cell r="AK78">
            <v>0</v>
          </cell>
          <cell r="AL78">
            <v>0</v>
          </cell>
          <cell r="AM78">
            <v>0</v>
          </cell>
          <cell r="AN78">
            <v>0</v>
          </cell>
          <cell r="AO78">
            <v>0</v>
          </cell>
          <cell r="AP78">
            <v>0</v>
          </cell>
          <cell r="AQ78">
            <v>0</v>
          </cell>
          <cell r="AR78">
            <v>0</v>
          </cell>
          <cell r="AS78">
            <v>0</v>
          </cell>
          <cell r="AT78">
            <v>0</v>
          </cell>
          <cell r="AU78">
            <v>0</v>
          </cell>
          <cell r="AV78">
            <v>0</v>
          </cell>
          <cell r="AW78">
            <v>0</v>
          </cell>
          <cell r="AX78">
            <v>0</v>
          </cell>
          <cell r="AY78">
            <v>0</v>
          </cell>
          <cell r="AZ78">
            <v>0</v>
          </cell>
          <cell r="BA78">
            <v>0</v>
          </cell>
          <cell r="BB78">
            <v>0</v>
          </cell>
          <cell r="BC78">
            <v>0</v>
          </cell>
          <cell r="BD78">
            <v>0</v>
          </cell>
          <cell r="BE78">
            <v>0</v>
          </cell>
          <cell r="BF78">
            <v>0</v>
          </cell>
          <cell r="BG78">
            <v>0</v>
          </cell>
          <cell r="BH78">
            <v>0</v>
          </cell>
          <cell r="BI78">
            <v>0</v>
          </cell>
          <cell r="BJ78">
            <v>0</v>
          </cell>
          <cell r="BK78">
            <v>0</v>
          </cell>
          <cell r="BL78">
            <v>0</v>
          </cell>
          <cell r="BM78">
            <v>0</v>
          </cell>
          <cell r="BN78">
            <v>0</v>
          </cell>
          <cell r="BO78">
            <v>0</v>
          </cell>
          <cell r="BP78">
            <v>0</v>
          </cell>
          <cell r="BQ78">
            <v>0</v>
          </cell>
          <cell r="BR78">
            <v>0</v>
          </cell>
          <cell r="BS78">
            <v>0</v>
          </cell>
          <cell r="BT78">
            <v>0</v>
          </cell>
          <cell r="BU78">
            <v>0</v>
          </cell>
          <cell r="BV78">
            <v>0</v>
          </cell>
          <cell r="BW78">
            <v>0</v>
          </cell>
          <cell r="BX78">
            <v>0</v>
          </cell>
          <cell r="BY78">
            <v>0</v>
          </cell>
          <cell r="BZ78">
            <v>0</v>
          </cell>
          <cell r="CA78">
            <v>0</v>
          </cell>
          <cell r="CB78">
            <v>0</v>
          </cell>
          <cell r="CC78">
            <v>0</v>
          </cell>
          <cell r="CD78">
            <v>0</v>
          </cell>
          <cell r="CE78">
            <v>0</v>
          </cell>
          <cell r="CF78">
            <v>0</v>
          </cell>
          <cell r="CG78">
            <v>0</v>
          </cell>
          <cell r="CH78">
            <v>0</v>
          </cell>
          <cell r="CI78">
            <v>0</v>
          </cell>
          <cell r="CJ78">
            <v>0</v>
          </cell>
          <cell r="CK78">
            <v>0</v>
          </cell>
          <cell r="CL78">
            <v>0</v>
          </cell>
          <cell r="CM78">
            <v>0</v>
          </cell>
          <cell r="CN78">
            <v>0</v>
          </cell>
          <cell r="CO78">
            <v>0</v>
          </cell>
          <cell r="CP78">
            <v>0</v>
          </cell>
          <cell r="CQ78">
            <v>0</v>
          </cell>
          <cell r="CR78">
            <v>0</v>
          </cell>
          <cell r="CS78">
            <v>0</v>
          </cell>
          <cell r="CT78">
            <v>0</v>
          </cell>
          <cell r="CU78">
            <v>0</v>
          </cell>
          <cell r="CV78">
            <v>0</v>
          </cell>
          <cell r="CW78">
            <v>0</v>
          </cell>
          <cell r="CX78">
            <v>0</v>
          </cell>
          <cell r="CY78">
            <v>0</v>
          </cell>
          <cell r="CZ78">
            <v>0</v>
          </cell>
          <cell r="DA78">
            <v>0</v>
          </cell>
          <cell r="DB78">
            <v>0</v>
          </cell>
          <cell r="DC78">
            <v>0</v>
          </cell>
          <cell r="DD78">
            <v>0</v>
          </cell>
          <cell r="DE78">
            <v>0</v>
          </cell>
          <cell r="DF78">
            <v>0</v>
          </cell>
          <cell r="DG78">
            <v>0</v>
          </cell>
          <cell r="DH78">
            <v>0</v>
          </cell>
          <cell r="DI78">
            <v>0</v>
          </cell>
          <cell r="DJ78">
            <v>0</v>
          </cell>
          <cell r="DK78">
            <v>0</v>
          </cell>
          <cell r="DL78">
            <v>0</v>
          </cell>
          <cell r="DM78">
            <v>0</v>
          </cell>
          <cell r="DN78">
            <v>0</v>
          </cell>
          <cell r="DO78">
            <v>0</v>
          </cell>
          <cell r="DP78">
            <v>0</v>
          </cell>
          <cell r="DQ78">
            <v>0</v>
          </cell>
          <cell r="DR78">
            <v>0</v>
          </cell>
          <cell r="DS78">
            <v>0</v>
          </cell>
          <cell r="DT78">
            <v>0</v>
          </cell>
          <cell r="DU78">
            <v>0</v>
          </cell>
          <cell r="DV78">
            <v>0</v>
          </cell>
          <cell r="DW78">
            <v>0</v>
          </cell>
          <cell r="DX78">
            <v>0</v>
          </cell>
          <cell r="DY78">
            <v>0</v>
          </cell>
          <cell r="DZ78">
            <v>0</v>
          </cell>
          <cell r="EA78">
            <v>0</v>
          </cell>
          <cell r="EB78">
            <v>0</v>
          </cell>
          <cell r="EC78">
            <v>0</v>
          </cell>
          <cell r="ED78">
            <v>0</v>
          </cell>
          <cell r="EE78">
            <v>0</v>
          </cell>
          <cell r="EF78">
            <v>0</v>
          </cell>
          <cell r="EG78">
            <v>0</v>
          </cell>
          <cell r="EH78">
            <v>0</v>
          </cell>
          <cell r="EI78">
            <v>0</v>
          </cell>
          <cell r="EJ78">
            <v>0</v>
          </cell>
          <cell r="EK78">
            <v>0</v>
          </cell>
          <cell r="EL78">
            <v>0</v>
          </cell>
          <cell r="EM78">
            <v>0</v>
          </cell>
          <cell r="EN78">
            <v>0</v>
          </cell>
          <cell r="EO78">
            <v>0</v>
          </cell>
          <cell r="EP78">
            <v>0</v>
          </cell>
          <cell r="EQ78">
            <v>0</v>
          </cell>
          <cell r="ER78">
            <v>0</v>
          </cell>
          <cell r="ES78">
            <v>0</v>
          </cell>
          <cell r="ET78">
            <v>0</v>
          </cell>
          <cell r="EU78">
            <v>0</v>
          </cell>
          <cell r="EV78">
            <v>0</v>
          </cell>
          <cell r="EW78">
            <v>0</v>
          </cell>
          <cell r="EX78">
            <v>0</v>
          </cell>
          <cell r="EY78">
            <v>0</v>
          </cell>
          <cell r="EZ78">
            <v>0</v>
          </cell>
          <cell r="FA78">
            <v>0</v>
          </cell>
          <cell r="FB78">
            <v>0</v>
          </cell>
          <cell r="FC78">
            <v>0</v>
          </cell>
          <cell r="FD78">
            <v>0</v>
          </cell>
          <cell r="FE78">
            <v>0</v>
          </cell>
          <cell r="FF78">
            <v>0</v>
          </cell>
          <cell r="FG78">
            <v>0</v>
          </cell>
          <cell r="FH78">
            <v>0</v>
          </cell>
          <cell r="FI78">
            <v>0</v>
          </cell>
          <cell r="FJ78">
            <v>0</v>
          </cell>
          <cell r="FK78">
            <v>0</v>
          </cell>
          <cell r="FL78">
            <v>0</v>
          </cell>
          <cell r="FM78">
            <v>0</v>
          </cell>
          <cell r="FN78">
            <v>0</v>
          </cell>
          <cell r="FO78">
            <v>0</v>
          </cell>
          <cell r="FP78">
            <v>0</v>
          </cell>
          <cell r="FQ78">
            <v>0</v>
          </cell>
          <cell r="FR78">
            <v>0</v>
          </cell>
          <cell r="FS78">
            <v>0</v>
          </cell>
          <cell r="FT78">
            <v>0</v>
          </cell>
          <cell r="FU78">
            <v>0</v>
          </cell>
          <cell r="FV78">
            <v>0</v>
          </cell>
          <cell r="FW78">
            <v>0</v>
          </cell>
          <cell r="FX78">
            <v>0</v>
          </cell>
          <cell r="FY78">
            <v>0</v>
          </cell>
          <cell r="FZ78">
            <v>0</v>
          </cell>
          <cell r="GA78">
            <v>0</v>
          </cell>
          <cell r="GB78">
            <v>0</v>
          </cell>
          <cell r="GC78">
            <v>0</v>
          </cell>
          <cell r="GD78">
            <v>0</v>
          </cell>
          <cell r="GE78">
            <v>0</v>
          </cell>
          <cell r="GF78">
            <v>0</v>
          </cell>
          <cell r="GG78">
            <v>0</v>
          </cell>
          <cell r="GH78">
            <v>0</v>
          </cell>
          <cell r="GI78">
            <v>0</v>
          </cell>
          <cell r="GJ78">
            <v>0</v>
          </cell>
          <cell r="GK78">
            <v>0</v>
          </cell>
          <cell r="GL78">
            <v>0</v>
          </cell>
          <cell r="GM78">
            <v>0</v>
          </cell>
          <cell r="GN78">
            <v>0</v>
          </cell>
          <cell r="GO78">
            <v>0</v>
          </cell>
          <cell r="GP78">
            <v>0</v>
          </cell>
          <cell r="GQ78">
            <v>0</v>
          </cell>
          <cell r="GR78">
            <v>0</v>
          </cell>
          <cell r="GS78">
            <v>0</v>
          </cell>
          <cell r="GT78">
            <v>0</v>
          </cell>
          <cell r="GU78">
            <v>0</v>
          </cell>
          <cell r="GV78">
            <v>0</v>
          </cell>
          <cell r="GW78">
            <v>0</v>
          </cell>
          <cell r="GX78">
            <v>0</v>
          </cell>
          <cell r="GY78">
            <v>0</v>
          </cell>
          <cell r="GZ78">
            <v>0</v>
          </cell>
          <cell r="HA78">
            <v>0</v>
          </cell>
          <cell r="HB78">
            <v>0</v>
          </cell>
          <cell r="HC78">
            <v>0</v>
          </cell>
          <cell r="HD78">
            <v>0</v>
          </cell>
          <cell r="HE78">
            <v>0</v>
          </cell>
          <cell r="HF78">
            <v>0</v>
          </cell>
          <cell r="HG78">
            <v>0</v>
          </cell>
          <cell r="HH78">
            <v>0</v>
          </cell>
          <cell r="HI78">
            <v>0</v>
          </cell>
          <cell r="HJ78">
            <v>0</v>
          </cell>
          <cell r="HK78">
            <v>0</v>
          </cell>
          <cell r="HL78">
            <v>0</v>
          </cell>
          <cell r="HM78">
            <v>0</v>
          </cell>
          <cell r="HN78">
            <v>0</v>
          </cell>
          <cell r="HO78">
            <v>0</v>
          </cell>
          <cell r="HP78">
            <v>0</v>
          </cell>
          <cell r="HQ78">
            <v>0</v>
          </cell>
          <cell r="HR78">
            <v>0</v>
          </cell>
          <cell r="HS78">
            <v>0</v>
          </cell>
          <cell r="HT78">
            <v>0</v>
          </cell>
          <cell r="HU78">
            <v>0</v>
          </cell>
          <cell r="HV78">
            <v>0</v>
          </cell>
          <cell r="HW78">
            <v>0</v>
          </cell>
          <cell r="HX78">
            <v>0</v>
          </cell>
          <cell r="HY78">
            <v>0</v>
          </cell>
          <cell r="HZ78">
            <v>0</v>
          </cell>
          <cell r="IA78">
            <v>0</v>
          </cell>
          <cell r="IB78">
            <v>0</v>
          </cell>
          <cell r="IC78">
            <v>0</v>
          </cell>
          <cell r="ID78">
            <v>0</v>
          </cell>
          <cell r="IE78">
            <v>0</v>
          </cell>
          <cell r="IF78">
            <v>0</v>
          </cell>
          <cell r="IG78">
            <v>0</v>
          </cell>
          <cell r="IH78">
            <v>0</v>
          </cell>
          <cell r="II78">
            <v>0</v>
          </cell>
          <cell r="IJ78">
            <v>0</v>
          </cell>
          <cell r="IK78">
            <v>0</v>
          </cell>
          <cell r="IL78">
            <v>0</v>
          </cell>
          <cell r="IM78">
            <v>0</v>
          </cell>
          <cell r="IN78">
            <v>0</v>
          </cell>
          <cell r="IO78">
            <v>0</v>
          </cell>
          <cell r="IP78">
            <v>0</v>
          </cell>
          <cell r="IQ78">
            <v>0</v>
          </cell>
        </row>
        <row r="79">
          <cell r="B79">
            <v>0</v>
          </cell>
          <cell r="C79">
            <v>0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0</v>
          </cell>
          <cell r="AB79">
            <v>0</v>
          </cell>
          <cell r="AC79">
            <v>0</v>
          </cell>
          <cell r="AD79">
            <v>0</v>
          </cell>
          <cell r="AE79">
            <v>0</v>
          </cell>
          <cell r="AF79">
            <v>0</v>
          </cell>
          <cell r="AG79">
            <v>0</v>
          </cell>
          <cell r="AH79">
            <v>0</v>
          </cell>
          <cell r="AI79">
            <v>0</v>
          </cell>
          <cell r="AJ79">
            <v>0</v>
          </cell>
          <cell r="AK79">
            <v>0</v>
          </cell>
          <cell r="AL79">
            <v>0</v>
          </cell>
          <cell r="AM79">
            <v>0</v>
          </cell>
          <cell r="AN79">
            <v>0</v>
          </cell>
          <cell r="AO79">
            <v>0</v>
          </cell>
          <cell r="AP79">
            <v>0</v>
          </cell>
          <cell r="AQ79">
            <v>0</v>
          </cell>
          <cell r="AR79">
            <v>0</v>
          </cell>
          <cell r="AS79">
            <v>0</v>
          </cell>
          <cell r="AT79">
            <v>0</v>
          </cell>
          <cell r="AU79">
            <v>0</v>
          </cell>
          <cell r="AV79">
            <v>0</v>
          </cell>
          <cell r="AW79">
            <v>0</v>
          </cell>
          <cell r="AX79">
            <v>0</v>
          </cell>
          <cell r="AY79">
            <v>0</v>
          </cell>
          <cell r="AZ79">
            <v>0</v>
          </cell>
          <cell r="BA79">
            <v>0</v>
          </cell>
          <cell r="BB79">
            <v>0</v>
          </cell>
          <cell r="BC79">
            <v>0</v>
          </cell>
          <cell r="BD79">
            <v>0</v>
          </cell>
          <cell r="BE79">
            <v>0</v>
          </cell>
          <cell r="BF79">
            <v>0</v>
          </cell>
          <cell r="BG79">
            <v>0</v>
          </cell>
          <cell r="BH79">
            <v>0</v>
          </cell>
          <cell r="BI79">
            <v>0</v>
          </cell>
          <cell r="BJ79">
            <v>0</v>
          </cell>
          <cell r="BK79">
            <v>0</v>
          </cell>
          <cell r="BL79">
            <v>0</v>
          </cell>
          <cell r="BM79">
            <v>0</v>
          </cell>
          <cell r="BN79">
            <v>0</v>
          </cell>
          <cell r="BO79">
            <v>0</v>
          </cell>
          <cell r="BP79">
            <v>0</v>
          </cell>
          <cell r="BQ79">
            <v>0</v>
          </cell>
          <cell r="BR79">
            <v>0</v>
          </cell>
          <cell r="BS79">
            <v>0</v>
          </cell>
          <cell r="BT79">
            <v>0</v>
          </cell>
          <cell r="BU79">
            <v>0</v>
          </cell>
          <cell r="BV79">
            <v>0</v>
          </cell>
          <cell r="BW79">
            <v>0</v>
          </cell>
          <cell r="BX79">
            <v>0</v>
          </cell>
          <cell r="BY79">
            <v>0</v>
          </cell>
          <cell r="BZ79">
            <v>0</v>
          </cell>
          <cell r="CA79">
            <v>0</v>
          </cell>
          <cell r="CB79">
            <v>0</v>
          </cell>
          <cell r="CC79">
            <v>0</v>
          </cell>
          <cell r="CD79">
            <v>0</v>
          </cell>
          <cell r="CE79">
            <v>0</v>
          </cell>
          <cell r="CF79">
            <v>0</v>
          </cell>
          <cell r="CG79">
            <v>0</v>
          </cell>
          <cell r="CH79">
            <v>0</v>
          </cell>
          <cell r="CI79">
            <v>0</v>
          </cell>
          <cell r="CJ79">
            <v>0</v>
          </cell>
          <cell r="CK79">
            <v>0</v>
          </cell>
          <cell r="CL79">
            <v>0</v>
          </cell>
          <cell r="CM79">
            <v>0</v>
          </cell>
          <cell r="CN79">
            <v>0</v>
          </cell>
          <cell r="CO79">
            <v>0</v>
          </cell>
          <cell r="CP79">
            <v>0</v>
          </cell>
          <cell r="CQ79">
            <v>0</v>
          </cell>
          <cell r="CR79">
            <v>0</v>
          </cell>
          <cell r="CS79">
            <v>0</v>
          </cell>
          <cell r="CT79">
            <v>0</v>
          </cell>
          <cell r="CU79">
            <v>0</v>
          </cell>
          <cell r="CV79">
            <v>0</v>
          </cell>
          <cell r="CW79">
            <v>0</v>
          </cell>
          <cell r="CX79">
            <v>0</v>
          </cell>
          <cell r="CY79">
            <v>0</v>
          </cell>
          <cell r="CZ79">
            <v>0</v>
          </cell>
          <cell r="DA79">
            <v>0</v>
          </cell>
          <cell r="DB79">
            <v>0</v>
          </cell>
          <cell r="DC79">
            <v>0</v>
          </cell>
          <cell r="DD79">
            <v>0</v>
          </cell>
          <cell r="DE79">
            <v>0</v>
          </cell>
          <cell r="DF79">
            <v>0</v>
          </cell>
          <cell r="DG79">
            <v>0</v>
          </cell>
          <cell r="DH79">
            <v>0</v>
          </cell>
          <cell r="DI79">
            <v>0</v>
          </cell>
          <cell r="DJ79">
            <v>0</v>
          </cell>
          <cell r="DK79">
            <v>0</v>
          </cell>
          <cell r="DL79">
            <v>0</v>
          </cell>
          <cell r="DM79">
            <v>0</v>
          </cell>
          <cell r="DN79">
            <v>0</v>
          </cell>
          <cell r="DO79">
            <v>0</v>
          </cell>
          <cell r="DP79">
            <v>0</v>
          </cell>
          <cell r="DQ79">
            <v>0</v>
          </cell>
          <cell r="DR79">
            <v>0</v>
          </cell>
          <cell r="DS79">
            <v>0</v>
          </cell>
          <cell r="DT79">
            <v>0</v>
          </cell>
          <cell r="DU79">
            <v>0</v>
          </cell>
          <cell r="DV79">
            <v>0</v>
          </cell>
          <cell r="DW79">
            <v>0</v>
          </cell>
          <cell r="DX79">
            <v>0</v>
          </cell>
          <cell r="DY79">
            <v>0</v>
          </cell>
          <cell r="DZ79">
            <v>0</v>
          </cell>
          <cell r="EA79">
            <v>0</v>
          </cell>
          <cell r="EB79">
            <v>0</v>
          </cell>
          <cell r="EC79">
            <v>0</v>
          </cell>
          <cell r="ED79">
            <v>0</v>
          </cell>
          <cell r="EE79">
            <v>0</v>
          </cell>
          <cell r="EF79">
            <v>0</v>
          </cell>
          <cell r="EG79">
            <v>0</v>
          </cell>
          <cell r="EH79">
            <v>0</v>
          </cell>
          <cell r="EI79">
            <v>0</v>
          </cell>
          <cell r="EJ79">
            <v>0</v>
          </cell>
          <cell r="EK79">
            <v>0</v>
          </cell>
          <cell r="EL79">
            <v>0</v>
          </cell>
          <cell r="EM79">
            <v>0</v>
          </cell>
          <cell r="EN79">
            <v>0</v>
          </cell>
          <cell r="EO79">
            <v>0</v>
          </cell>
          <cell r="EP79">
            <v>0</v>
          </cell>
          <cell r="EQ79">
            <v>0</v>
          </cell>
          <cell r="ER79">
            <v>0</v>
          </cell>
          <cell r="ES79">
            <v>0</v>
          </cell>
          <cell r="ET79">
            <v>0</v>
          </cell>
          <cell r="EU79">
            <v>0</v>
          </cell>
          <cell r="EV79">
            <v>0</v>
          </cell>
          <cell r="EW79">
            <v>0</v>
          </cell>
          <cell r="EX79">
            <v>0</v>
          </cell>
          <cell r="EY79">
            <v>0</v>
          </cell>
          <cell r="EZ79">
            <v>0</v>
          </cell>
          <cell r="FA79">
            <v>0</v>
          </cell>
          <cell r="FB79">
            <v>0</v>
          </cell>
          <cell r="FC79">
            <v>0</v>
          </cell>
          <cell r="FD79">
            <v>0</v>
          </cell>
          <cell r="FE79">
            <v>0</v>
          </cell>
          <cell r="FF79">
            <v>0</v>
          </cell>
          <cell r="FG79">
            <v>0</v>
          </cell>
          <cell r="FH79">
            <v>0</v>
          </cell>
          <cell r="FI79">
            <v>0</v>
          </cell>
          <cell r="FJ79">
            <v>0</v>
          </cell>
          <cell r="FK79">
            <v>0</v>
          </cell>
          <cell r="FL79">
            <v>0</v>
          </cell>
          <cell r="FM79">
            <v>0</v>
          </cell>
          <cell r="FN79">
            <v>0</v>
          </cell>
          <cell r="FO79">
            <v>0</v>
          </cell>
          <cell r="FP79">
            <v>0</v>
          </cell>
          <cell r="FQ79">
            <v>0</v>
          </cell>
          <cell r="FR79">
            <v>0</v>
          </cell>
          <cell r="FS79">
            <v>0</v>
          </cell>
          <cell r="FT79">
            <v>0</v>
          </cell>
          <cell r="FU79">
            <v>0</v>
          </cell>
          <cell r="FV79">
            <v>0</v>
          </cell>
          <cell r="FW79">
            <v>0</v>
          </cell>
          <cell r="FX79">
            <v>0</v>
          </cell>
          <cell r="FY79">
            <v>0</v>
          </cell>
          <cell r="FZ79">
            <v>0</v>
          </cell>
          <cell r="GA79">
            <v>0</v>
          </cell>
          <cell r="GB79">
            <v>0</v>
          </cell>
          <cell r="GC79">
            <v>0</v>
          </cell>
          <cell r="GD79">
            <v>0</v>
          </cell>
          <cell r="GE79">
            <v>0</v>
          </cell>
          <cell r="GF79">
            <v>0</v>
          </cell>
          <cell r="GG79">
            <v>0</v>
          </cell>
          <cell r="GH79">
            <v>0</v>
          </cell>
          <cell r="GI79">
            <v>0</v>
          </cell>
          <cell r="GJ79">
            <v>0</v>
          </cell>
          <cell r="GK79">
            <v>0</v>
          </cell>
          <cell r="GL79">
            <v>0</v>
          </cell>
          <cell r="GM79">
            <v>0</v>
          </cell>
          <cell r="GN79">
            <v>0</v>
          </cell>
          <cell r="GO79">
            <v>0</v>
          </cell>
          <cell r="GP79">
            <v>0</v>
          </cell>
          <cell r="GQ79">
            <v>0</v>
          </cell>
          <cell r="GR79">
            <v>0</v>
          </cell>
          <cell r="GS79">
            <v>0</v>
          </cell>
          <cell r="GT79">
            <v>0</v>
          </cell>
          <cell r="GU79">
            <v>0</v>
          </cell>
          <cell r="GV79">
            <v>0</v>
          </cell>
          <cell r="GW79">
            <v>0</v>
          </cell>
          <cell r="GX79">
            <v>0</v>
          </cell>
          <cell r="GY79">
            <v>0</v>
          </cell>
          <cell r="GZ79">
            <v>0</v>
          </cell>
          <cell r="HA79">
            <v>0</v>
          </cell>
          <cell r="HB79">
            <v>0</v>
          </cell>
          <cell r="HC79">
            <v>0</v>
          </cell>
          <cell r="HD79">
            <v>0</v>
          </cell>
          <cell r="HE79">
            <v>0</v>
          </cell>
          <cell r="HF79">
            <v>0</v>
          </cell>
          <cell r="HG79">
            <v>0</v>
          </cell>
          <cell r="HH79">
            <v>0</v>
          </cell>
          <cell r="HI79">
            <v>0</v>
          </cell>
          <cell r="HJ79">
            <v>0</v>
          </cell>
          <cell r="HK79">
            <v>0</v>
          </cell>
          <cell r="HL79">
            <v>0</v>
          </cell>
          <cell r="HM79">
            <v>0</v>
          </cell>
          <cell r="HN79">
            <v>0</v>
          </cell>
          <cell r="HO79">
            <v>0</v>
          </cell>
          <cell r="HP79">
            <v>0</v>
          </cell>
          <cell r="HQ79">
            <v>0</v>
          </cell>
          <cell r="HR79">
            <v>0</v>
          </cell>
          <cell r="HS79">
            <v>0</v>
          </cell>
          <cell r="HT79">
            <v>0</v>
          </cell>
          <cell r="HU79">
            <v>0</v>
          </cell>
          <cell r="HV79">
            <v>0</v>
          </cell>
          <cell r="HW79">
            <v>0</v>
          </cell>
          <cell r="HX79">
            <v>0</v>
          </cell>
          <cell r="HY79">
            <v>0</v>
          </cell>
          <cell r="HZ79">
            <v>0</v>
          </cell>
          <cell r="IA79">
            <v>0</v>
          </cell>
          <cell r="IB79">
            <v>0</v>
          </cell>
          <cell r="IC79">
            <v>0</v>
          </cell>
          <cell r="ID79">
            <v>0</v>
          </cell>
          <cell r="IE79">
            <v>0</v>
          </cell>
          <cell r="IF79">
            <v>0</v>
          </cell>
          <cell r="IG79">
            <v>0</v>
          </cell>
          <cell r="IH79">
            <v>0</v>
          </cell>
          <cell r="II79">
            <v>0</v>
          </cell>
          <cell r="IJ79">
            <v>0</v>
          </cell>
          <cell r="IK79">
            <v>0</v>
          </cell>
          <cell r="IL79">
            <v>0</v>
          </cell>
          <cell r="IM79">
            <v>0</v>
          </cell>
          <cell r="IN79">
            <v>0</v>
          </cell>
          <cell r="IO79">
            <v>0</v>
          </cell>
          <cell r="IP79">
            <v>0</v>
          </cell>
          <cell r="IQ79">
            <v>0</v>
          </cell>
        </row>
        <row r="80">
          <cell r="B80">
            <v>0</v>
          </cell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0</v>
          </cell>
          <cell r="AB80">
            <v>0</v>
          </cell>
          <cell r="AC80">
            <v>0</v>
          </cell>
          <cell r="AD80">
            <v>0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0</v>
          </cell>
          <cell r="AJ80">
            <v>0</v>
          </cell>
          <cell r="AK80">
            <v>0</v>
          </cell>
          <cell r="AL80">
            <v>0</v>
          </cell>
          <cell r="AM80">
            <v>0</v>
          </cell>
          <cell r="AN80">
            <v>0</v>
          </cell>
          <cell r="AO80">
            <v>0</v>
          </cell>
          <cell r="AP80">
            <v>0</v>
          </cell>
          <cell r="AQ80">
            <v>0</v>
          </cell>
          <cell r="AR80">
            <v>0</v>
          </cell>
          <cell r="AS80">
            <v>0</v>
          </cell>
          <cell r="AT80">
            <v>0</v>
          </cell>
          <cell r="AU80">
            <v>0</v>
          </cell>
          <cell r="AV80">
            <v>0</v>
          </cell>
          <cell r="AW80">
            <v>0</v>
          </cell>
          <cell r="AX80">
            <v>0</v>
          </cell>
          <cell r="AY80">
            <v>0</v>
          </cell>
          <cell r="AZ80">
            <v>0</v>
          </cell>
          <cell r="BA80">
            <v>0</v>
          </cell>
          <cell r="BB80">
            <v>0</v>
          </cell>
          <cell r="BC80">
            <v>0</v>
          </cell>
          <cell r="BD80">
            <v>0</v>
          </cell>
          <cell r="BE80">
            <v>0</v>
          </cell>
          <cell r="BF80">
            <v>0</v>
          </cell>
          <cell r="BG80">
            <v>0</v>
          </cell>
          <cell r="BH80">
            <v>0</v>
          </cell>
          <cell r="BI80">
            <v>0</v>
          </cell>
          <cell r="BJ80">
            <v>0</v>
          </cell>
          <cell r="BK80">
            <v>0</v>
          </cell>
          <cell r="BL80">
            <v>0</v>
          </cell>
          <cell r="BM80">
            <v>0</v>
          </cell>
          <cell r="BN80">
            <v>0</v>
          </cell>
          <cell r="BO80">
            <v>0</v>
          </cell>
          <cell r="BP80">
            <v>0</v>
          </cell>
          <cell r="BQ80">
            <v>0</v>
          </cell>
          <cell r="BR80">
            <v>0</v>
          </cell>
          <cell r="BS80">
            <v>0</v>
          </cell>
          <cell r="BT80">
            <v>0</v>
          </cell>
          <cell r="BU80">
            <v>0</v>
          </cell>
          <cell r="BV80">
            <v>0</v>
          </cell>
          <cell r="BW80">
            <v>0</v>
          </cell>
          <cell r="BX80">
            <v>0</v>
          </cell>
          <cell r="BY80">
            <v>0</v>
          </cell>
          <cell r="BZ80">
            <v>0</v>
          </cell>
          <cell r="CA80">
            <v>0</v>
          </cell>
          <cell r="CB80">
            <v>0</v>
          </cell>
          <cell r="CC80">
            <v>0</v>
          </cell>
          <cell r="CD80">
            <v>0</v>
          </cell>
          <cell r="CE80">
            <v>0</v>
          </cell>
          <cell r="CF80">
            <v>0</v>
          </cell>
          <cell r="CG80">
            <v>0</v>
          </cell>
          <cell r="CH80">
            <v>0</v>
          </cell>
          <cell r="CI80">
            <v>0</v>
          </cell>
          <cell r="CJ80">
            <v>0</v>
          </cell>
          <cell r="CK80">
            <v>0</v>
          </cell>
          <cell r="CL80">
            <v>0</v>
          </cell>
          <cell r="CM80">
            <v>0</v>
          </cell>
          <cell r="CN80">
            <v>0</v>
          </cell>
          <cell r="CO80">
            <v>0</v>
          </cell>
          <cell r="CP80">
            <v>0</v>
          </cell>
          <cell r="CQ80">
            <v>0</v>
          </cell>
          <cell r="CR80">
            <v>0</v>
          </cell>
          <cell r="CS80">
            <v>0</v>
          </cell>
          <cell r="CT80">
            <v>0</v>
          </cell>
          <cell r="CU80">
            <v>0</v>
          </cell>
          <cell r="CV80">
            <v>0</v>
          </cell>
          <cell r="CW80">
            <v>0</v>
          </cell>
          <cell r="CX80">
            <v>0</v>
          </cell>
          <cell r="CY80">
            <v>0</v>
          </cell>
          <cell r="CZ80">
            <v>0</v>
          </cell>
          <cell r="DA80">
            <v>0</v>
          </cell>
          <cell r="DB80">
            <v>0</v>
          </cell>
          <cell r="DC80">
            <v>0</v>
          </cell>
          <cell r="DD80">
            <v>0</v>
          </cell>
          <cell r="DE80">
            <v>0</v>
          </cell>
          <cell r="DF80">
            <v>0</v>
          </cell>
          <cell r="DG80">
            <v>0</v>
          </cell>
          <cell r="DH80">
            <v>0</v>
          </cell>
          <cell r="DI80">
            <v>0</v>
          </cell>
          <cell r="DJ80">
            <v>0</v>
          </cell>
          <cell r="DK80">
            <v>0</v>
          </cell>
          <cell r="DL80">
            <v>0</v>
          </cell>
          <cell r="DM80">
            <v>0</v>
          </cell>
          <cell r="DN80">
            <v>0</v>
          </cell>
          <cell r="DO80">
            <v>0</v>
          </cell>
          <cell r="DP80">
            <v>0</v>
          </cell>
          <cell r="DQ80">
            <v>0</v>
          </cell>
          <cell r="DR80">
            <v>0</v>
          </cell>
          <cell r="DS80">
            <v>0</v>
          </cell>
          <cell r="DT80">
            <v>0</v>
          </cell>
          <cell r="DU80">
            <v>0</v>
          </cell>
          <cell r="DV80">
            <v>0</v>
          </cell>
          <cell r="DW80">
            <v>0</v>
          </cell>
          <cell r="DX80">
            <v>0</v>
          </cell>
          <cell r="DY80">
            <v>0</v>
          </cell>
          <cell r="DZ80">
            <v>0</v>
          </cell>
          <cell r="EA80">
            <v>0</v>
          </cell>
          <cell r="EB80">
            <v>0</v>
          </cell>
          <cell r="EC80">
            <v>0</v>
          </cell>
          <cell r="ED80">
            <v>0</v>
          </cell>
          <cell r="EE80">
            <v>0</v>
          </cell>
          <cell r="EF80">
            <v>0</v>
          </cell>
          <cell r="EG80">
            <v>0</v>
          </cell>
          <cell r="EH80">
            <v>0</v>
          </cell>
          <cell r="EI80">
            <v>0</v>
          </cell>
          <cell r="EJ80">
            <v>0</v>
          </cell>
          <cell r="EK80">
            <v>0</v>
          </cell>
          <cell r="EL80">
            <v>0</v>
          </cell>
          <cell r="EM80">
            <v>0</v>
          </cell>
          <cell r="EN80">
            <v>0</v>
          </cell>
          <cell r="EO80">
            <v>0</v>
          </cell>
          <cell r="EP80">
            <v>0</v>
          </cell>
          <cell r="EQ80">
            <v>0</v>
          </cell>
          <cell r="ER80">
            <v>0</v>
          </cell>
          <cell r="ES80">
            <v>0</v>
          </cell>
          <cell r="ET80">
            <v>0</v>
          </cell>
          <cell r="EU80">
            <v>0</v>
          </cell>
          <cell r="EV80">
            <v>0</v>
          </cell>
          <cell r="EW80">
            <v>0</v>
          </cell>
          <cell r="EX80">
            <v>0</v>
          </cell>
          <cell r="EY80">
            <v>0</v>
          </cell>
          <cell r="EZ80">
            <v>0</v>
          </cell>
          <cell r="FA80">
            <v>0</v>
          </cell>
          <cell r="FB80">
            <v>0</v>
          </cell>
          <cell r="FC80">
            <v>0</v>
          </cell>
          <cell r="FD80">
            <v>0</v>
          </cell>
          <cell r="FE80">
            <v>0</v>
          </cell>
          <cell r="FF80">
            <v>0</v>
          </cell>
          <cell r="FG80">
            <v>0</v>
          </cell>
          <cell r="FH80">
            <v>0</v>
          </cell>
          <cell r="FI80">
            <v>0</v>
          </cell>
          <cell r="FJ80">
            <v>0</v>
          </cell>
          <cell r="FK80">
            <v>0</v>
          </cell>
          <cell r="FL80">
            <v>0</v>
          </cell>
          <cell r="FM80">
            <v>0</v>
          </cell>
          <cell r="FN80">
            <v>0</v>
          </cell>
          <cell r="FO80">
            <v>0</v>
          </cell>
          <cell r="FP80">
            <v>0</v>
          </cell>
          <cell r="FQ80">
            <v>0</v>
          </cell>
          <cell r="FR80">
            <v>0</v>
          </cell>
          <cell r="FS80">
            <v>0</v>
          </cell>
          <cell r="FT80">
            <v>0</v>
          </cell>
          <cell r="FU80">
            <v>0</v>
          </cell>
          <cell r="FV80">
            <v>0</v>
          </cell>
          <cell r="FW80">
            <v>0</v>
          </cell>
          <cell r="FX80">
            <v>0</v>
          </cell>
          <cell r="FY80">
            <v>0</v>
          </cell>
          <cell r="FZ80">
            <v>0</v>
          </cell>
          <cell r="GA80">
            <v>0</v>
          </cell>
          <cell r="GB80">
            <v>0</v>
          </cell>
          <cell r="GC80">
            <v>0</v>
          </cell>
          <cell r="GD80">
            <v>0</v>
          </cell>
          <cell r="GE80">
            <v>0</v>
          </cell>
          <cell r="GF80">
            <v>0</v>
          </cell>
          <cell r="GG80">
            <v>0</v>
          </cell>
          <cell r="GH80">
            <v>0</v>
          </cell>
          <cell r="GI80">
            <v>0</v>
          </cell>
          <cell r="GJ80">
            <v>0</v>
          </cell>
          <cell r="GK80">
            <v>0</v>
          </cell>
          <cell r="GL80">
            <v>0</v>
          </cell>
          <cell r="GM80">
            <v>0</v>
          </cell>
          <cell r="GN80">
            <v>0</v>
          </cell>
          <cell r="GO80">
            <v>0</v>
          </cell>
          <cell r="GP80">
            <v>0</v>
          </cell>
          <cell r="GQ80">
            <v>0</v>
          </cell>
          <cell r="GR80">
            <v>0</v>
          </cell>
          <cell r="GS80">
            <v>0</v>
          </cell>
          <cell r="GT80">
            <v>0</v>
          </cell>
          <cell r="GU80">
            <v>0</v>
          </cell>
          <cell r="GV80">
            <v>0</v>
          </cell>
          <cell r="GW80">
            <v>0</v>
          </cell>
          <cell r="GX80">
            <v>0</v>
          </cell>
          <cell r="GY80">
            <v>0</v>
          </cell>
          <cell r="GZ80">
            <v>0</v>
          </cell>
          <cell r="HA80">
            <v>0</v>
          </cell>
          <cell r="HB80">
            <v>0</v>
          </cell>
          <cell r="HC80">
            <v>0</v>
          </cell>
          <cell r="HD80">
            <v>0</v>
          </cell>
          <cell r="HE80">
            <v>0</v>
          </cell>
          <cell r="HF80">
            <v>0</v>
          </cell>
          <cell r="HG80">
            <v>0</v>
          </cell>
          <cell r="HH80">
            <v>0</v>
          </cell>
          <cell r="HI80">
            <v>0</v>
          </cell>
          <cell r="HJ80">
            <v>0</v>
          </cell>
          <cell r="HK80">
            <v>0</v>
          </cell>
          <cell r="HL80">
            <v>0</v>
          </cell>
          <cell r="HM80">
            <v>0</v>
          </cell>
          <cell r="HN80">
            <v>0</v>
          </cell>
          <cell r="HO80">
            <v>0</v>
          </cell>
          <cell r="HP80">
            <v>0</v>
          </cell>
          <cell r="HQ80">
            <v>0</v>
          </cell>
          <cell r="HR80">
            <v>0</v>
          </cell>
          <cell r="HS80">
            <v>0</v>
          </cell>
          <cell r="HT80">
            <v>0</v>
          </cell>
          <cell r="HU80">
            <v>0</v>
          </cell>
          <cell r="HV80">
            <v>0</v>
          </cell>
          <cell r="HW80">
            <v>0</v>
          </cell>
          <cell r="HX80">
            <v>0</v>
          </cell>
          <cell r="HY80">
            <v>0</v>
          </cell>
          <cell r="HZ80">
            <v>0</v>
          </cell>
          <cell r="IA80">
            <v>0</v>
          </cell>
          <cell r="IB80">
            <v>0</v>
          </cell>
          <cell r="IC80">
            <v>0</v>
          </cell>
          <cell r="ID80">
            <v>0</v>
          </cell>
          <cell r="IE80">
            <v>0</v>
          </cell>
          <cell r="IF80">
            <v>0</v>
          </cell>
          <cell r="IG80">
            <v>0</v>
          </cell>
          <cell r="IH80">
            <v>0</v>
          </cell>
          <cell r="II80">
            <v>0</v>
          </cell>
          <cell r="IJ80">
            <v>0</v>
          </cell>
          <cell r="IK80">
            <v>0</v>
          </cell>
          <cell r="IL80">
            <v>0</v>
          </cell>
          <cell r="IM80">
            <v>0</v>
          </cell>
          <cell r="IN80">
            <v>0</v>
          </cell>
          <cell r="IO80">
            <v>0</v>
          </cell>
          <cell r="IP80">
            <v>0</v>
          </cell>
          <cell r="IQ80">
            <v>0</v>
          </cell>
        </row>
        <row r="81">
          <cell r="B81">
            <v>0</v>
          </cell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0</v>
          </cell>
          <cell r="W81">
            <v>0</v>
          </cell>
          <cell r="X81">
            <v>0</v>
          </cell>
          <cell r="Y81">
            <v>0</v>
          </cell>
          <cell r="Z81">
            <v>0</v>
          </cell>
          <cell r="AA81">
            <v>0</v>
          </cell>
          <cell r="AB81">
            <v>0</v>
          </cell>
          <cell r="AC81">
            <v>0</v>
          </cell>
          <cell r="AD81">
            <v>0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I81">
            <v>0</v>
          </cell>
          <cell r="AJ81">
            <v>0</v>
          </cell>
          <cell r="AK81">
            <v>0</v>
          </cell>
          <cell r="AL81">
            <v>0</v>
          </cell>
          <cell r="AM81">
            <v>0</v>
          </cell>
          <cell r="AN81">
            <v>0</v>
          </cell>
          <cell r="AO81">
            <v>0</v>
          </cell>
          <cell r="AP81">
            <v>0</v>
          </cell>
          <cell r="AQ81">
            <v>0</v>
          </cell>
          <cell r="AR81">
            <v>0</v>
          </cell>
          <cell r="AS81">
            <v>0</v>
          </cell>
          <cell r="AT81">
            <v>0</v>
          </cell>
          <cell r="AU81">
            <v>0</v>
          </cell>
          <cell r="AV81">
            <v>0</v>
          </cell>
          <cell r="AW81">
            <v>0</v>
          </cell>
          <cell r="AX81">
            <v>0</v>
          </cell>
          <cell r="AY81">
            <v>0</v>
          </cell>
          <cell r="AZ81">
            <v>0</v>
          </cell>
          <cell r="BA81">
            <v>0</v>
          </cell>
          <cell r="BB81">
            <v>0</v>
          </cell>
          <cell r="BC81">
            <v>0</v>
          </cell>
          <cell r="BD81">
            <v>0</v>
          </cell>
          <cell r="BE81">
            <v>0</v>
          </cell>
          <cell r="BF81">
            <v>0</v>
          </cell>
          <cell r="BG81">
            <v>0</v>
          </cell>
          <cell r="BH81">
            <v>0</v>
          </cell>
          <cell r="BI81">
            <v>0</v>
          </cell>
          <cell r="BJ81">
            <v>0</v>
          </cell>
          <cell r="BK81">
            <v>0</v>
          </cell>
          <cell r="BL81">
            <v>0</v>
          </cell>
          <cell r="BM81">
            <v>0</v>
          </cell>
          <cell r="BN81">
            <v>0</v>
          </cell>
          <cell r="BO81">
            <v>0</v>
          </cell>
          <cell r="BP81">
            <v>0</v>
          </cell>
          <cell r="BQ81">
            <v>0</v>
          </cell>
          <cell r="BR81">
            <v>0</v>
          </cell>
          <cell r="BS81">
            <v>0</v>
          </cell>
          <cell r="BT81">
            <v>0</v>
          </cell>
          <cell r="BU81">
            <v>0</v>
          </cell>
          <cell r="BV81">
            <v>0</v>
          </cell>
          <cell r="BW81">
            <v>0</v>
          </cell>
          <cell r="BX81">
            <v>0</v>
          </cell>
          <cell r="BY81">
            <v>0</v>
          </cell>
          <cell r="BZ81">
            <v>0</v>
          </cell>
          <cell r="CA81">
            <v>0</v>
          </cell>
          <cell r="CB81">
            <v>0</v>
          </cell>
          <cell r="CC81">
            <v>0</v>
          </cell>
          <cell r="CD81">
            <v>0</v>
          </cell>
          <cell r="CE81">
            <v>0</v>
          </cell>
          <cell r="CF81">
            <v>0</v>
          </cell>
          <cell r="CG81">
            <v>0</v>
          </cell>
          <cell r="CH81">
            <v>0</v>
          </cell>
          <cell r="CI81">
            <v>0</v>
          </cell>
          <cell r="CJ81">
            <v>0</v>
          </cell>
          <cell r="CK81">
            <v>0</v>
          </cell>
          <cell r="CL81">
            <v>0</v>
          </cell>
          <cell r="CM81">
            <v>0</v>
          </cell>
          <cell r="CN81">
            <v>0</v>
          </cell>
          <cell r="CO81">
            <v>0</v>
          </cell>
          <cell r="CP81">
            <v>0</v>
          </cell>
          <cell r="CQ81">
            <v>0</v>
          </cell>
          <cell r="CR81">
            <v>0</v>
          </cell>
          <cell r="CS81">
            <v>0</v>
          </cell>
          <cell r="CT81">
            <v>0</v>
          </cell>
          <cell r="CU81">
            <v>0</v>
          </cell>
          <cell r="CV81">
            <v>0</v>
          </cell>
          <cell r="CW81">
            <v>0</v>
          </cell>
          <cell r="CX81">
            <v>0</v>
          </cell>
          <cell r="CY81">
            <v>0</v>
          </cell>
          <cell r="CZ81">
            <v>0</v>
          </cell>
          <cell r="DA81">
            <v>0</v>
          </cell>
          <cell r="DB81">
            <v>0</v>
          </cell>
          <cell r="DC81">
            <v>0</v>
          </cell>
          <cell r="DD81">
            <v>0</v>
          </cell>
          <cell r="DE81">
            <v>0</v>
          </cell>
          <cell r="DF81">
            <v>0</v>
          </cell>
          <cell r="DG81">
            <v>0</v>
          </cell>
          <cell r="DH81">
            <v>0</v>
          </cell>
          <cell r="DI81">
            <v>0</v>
          </cell>
          <cell r="DJ81">
            <v>0</v>
          </cell>
          <cell r="DK81">
            <v>0</v>
          </cell>
          <cell r="DL81">
            <v>0</v>
          </cell>
          <cell r="DM81">
            <v>0</v>
          </cell>
          <cell r="DN81">
            <v>0</v>
          </cell>
          <cell r="DO81">
            <v>0</v>
          </cell>
          <cell r="DP81">
            <v>0</v>
          </cell>
          <cell r="DQ81">
            <v>0</v>
          </cell>
          <cell r="DR81">
            <v>0</v>
          </cell>
          <cell r="DS81">
            <v>0</v>
          </cell>
          <cell r="DT81">
            <v>0</v>
          </cell>
          <cell r="DU81">
            <v>0</v>
          </cell>
          <cell r="DV81">
            <v>0</v>
          </cell>
          <cell r="DW81">
            <v>0</v>
          </cell>
          <cell r="DX81">
            <v>0</v>
          </cell>
          <cell r="DY81">
            <v>0</v>
          </cell>
          <cell r="DZ81">
            <v>0</v>
          </cell>
          <cell r="EA81">
            <v>0</v>
          </cell>
          <cell r="EB81">
            <v>0</v>
          </cell>
          <cell r="EC81">
            <v>0</v>
          </cell>
          <cell r="ED81">
            <v>0</v>
          </cell>
          <cell r="EE81">
            <v>0</v>
          </cell>
          <cell r="EF81">
            <v>0</v>
          </cell>
          <cell r="EG81">
            <v>0</v>
          </cell>
          <cell r="EH81">
            <v>0</v>
          </cell>
          <cell r="EI81">
            <v>0</v>
          </cell>
          <cell r="EJ81">
            <v>0</v>
          </cell>
          <cell r="EK81">
            <v>0</v>
          </cell>
          <cell r="EL81">
            <v>0</v>
          </cell>
          <cell r="EM81">
            <v>0</v>
          </cell>
          <cell r="EN81">
            <v>0</v>
          </cell>
          <cell r="EO81">
            <v>0</v>
          </cell>
          <cell r="EP81">
            <v>0</v>
          </cell>
          <cell r="EQ81">
            <v>0</v>
          </cell>
          <cell r="ER81">
            <v>0</v>
          </cell>
          <cell r="ES81">
            <v>0</v>
          </cell>
          <cell r="ET81">
            <v>0</v>
          </cell>
          <cell r="EU81">
            <v>0</v>
          </cell>
          <cell r="EV81">
            <v>0</v>
          </cell>
          <cell r="EW81">
            <v>0</v>
          </cell>
          <cell r="EX81">
            <v>0</v>
          </cell>
          <cell r="EY81">
            <v>0</v>
          </cell>
          <cell r="EZ81">
            <v>0</v>
          </cell>
          <cell r="FA81">
            <v>0</v>
          </cell>
          <cell r="FB81">
            <v>0</v>
          </cell>
          <cell r="FC81">
            <v>0</v>
          </cell>
          <cell r="FD81">
            <v>0</v>
          </cell>
          <cell r="FE81">
            <v>0</v>
          </cell>
          <cell r="FF81">
            <v>0</v>
          </cell>
          <cell r="FG81">
            <v>0</v>
          </cell>
          <cell r="FH81">
            <v>0</v>
          </cell>
          <cell r="FI81">
            <v>0</v>
          </cell>
          <cell r="FJ81">
            <v>0</v>
          </cell>
          <cell r="FK81">
            <v>0</v>
          </cell>
          <cell r="FL81">
            <v>0</v>
          </cell>
          <cell r="FM81">
            <v>0</v>
          </cell>
          <cell r="FN81">
            <v>0</v>
          </cell>
          <cell r="FO81">
            <v>0</v>
          </cell>
          <cell r="FP81">
            <v>0</v>
          </cell>
          <cell r="FQ81">
            <v>0</v>
          </cell>
          <cell r="FR81">
            <v>0</v>
          </cell>
          <cell r="FS81">
            <v>0</v>
          </cell>
          <cell r="FT81">
            <v>0</v>
          </cell>
          <cell r="FU81">
            <v>0</v>
          </cell>
          <cell r="FV81">
            <v>0</v>
          </cell>
          <cell r="FW81">
            <v>0</v>
          </cell>
          <cell r="FX81">
            <v>0</v>
          </cell>
          <cell r="FY81">
            <v>0</v>
          </cell>
          <cell r="FZ81">
            <v>0</v>
          </cell>
          <cell r="GA81">
            <v>0</v>
          </cell>
          <cell r="GB81">
            <v>0</v>
          </cell>
          <cell r="GC81">
            <v>0</v>
          </cell>
          <cell r="GD81">
            <v>0</v>
          </cell>
          <cell r="GE81">
            <v>0</v>
          </cell>
          <cell r="GF81">
            <v>0</v>
          </cell>
          <cell r="GG81">
            <v>0</v>
          </cell>
          <cell r="GH81">
            <v>0</v>
          </cell>
          <cell r="GI81">
            <v>0</v>
          </cell>
          <cell r="GJ81">
            <v>0</v>
          </cell>
          <cell r="GK81">
            <v>0</v>
          </cell>
          <cell r="GL81">
            <v>0</v>
          </cell>
          <cell r="GM81">
            <v>0</v>
          </cell>
          <cell r="GN81">
            <v>0</v>
          </cell>
          <cell r="GO81">
            <v>0</v>
          </cell>
          <cell r="GP81">
            <v>0</v>
          </cell>
          <cell r="GQ81">
            <v>0</v>
          </cell>
          <cell r="GR81">
            <v>0</v>
          </cell>
          <cell r="GS81">
            <v>0</v>
          </cell>
          <cell r="GT81">
            <v>0</v>
          </cell>
          <cell r="GU81">
            <v>0</v>
          </cell>
          <cell r="GV81">
            <v>0</v>
          </cell>
          <cell r="GW81">
            <v>0</v>
          </cell>
          <cell r="GX81">
            <v>0</v>
          </cell>
          <cell r="GY81">
            <v>0</v>
          </cell>
          <cell r="GZ81">
            <v>0</v>
          </cell>
          <cell r="HA81">
            <v>0</v>
          </cell>
          <cell r="HB81">
            <v>0</v>
          </cell>
          <cell r="HC81">
            <v>0</v>
          </cell>
          <cell r="HD81">
            <v>0</v>
          </cell>
          <cell r="HE81">
            <v>0</v>
          </cell>
          <cell r="HF81">
            <v>0</v>
          </cell>
          <cell r="HG81">
            <v>0</v>
          </cell>
          <cell r="HH81">
            <v>0</v>
          </cell>
          <cell r="HI81">
            <v>0</v>
          </cell>
          <cell r="HJ81">
            <v>0</v>
          </cell>
          <cell r="HK81">
            <v>0</v>
          </cell>
          <cell r="HL81">
            <v>0</v>
          </cell>
          <cell r="HM81">
            <v>0</v>
          </cell>
          <cell r="HN81">
            <v>0</v>
          </cell>
          <cell r="HO81">
            <v>0</v>
          </cell>
          <cell r="HP81">
            <v>0</v>
          </cell>
          <cell r="HQ81">
            <v>0</v>
          </cell>
          <cell r="HR81">
            <v>0</v>
          </cell>
          <cell r="HS81">
            <v>0</v>
          </cell>
          <cell r="HT81">
            <v>0</v>
          </cell>
          <cell r="HU81">
            <v>0</v>
          </cell>
          <cell r="HV81">
            <v>0</v>
          </cell>
          <cell r="HW81">
            <v>0</v>
          </cell>
          <cell r="HX81">
            <v>0</v>
          </cell>
          <cell r="HY81">
            <v>0</v>
          </cell>
          <cell r="HZ81">
            <v>0</v>
          </cell>
          <cell r="IA81">
            <v>0</v>
          </cell>
          <cell r="IB81">
            <v>0</v>
          </cell>
          <cell r="IC81">
            <v>0</v>
          </cell>
          <cell r="ID81">
            <v>0</v>
          </cell>
          <cell r="IE81">
            <v>0</v>
          </cell>
          <cell r="IF81">
            <v>0</v>
          </cell>
          <cell r="IG81">
            <v>0</v>
          </cell>
          <cell r="IH81">
            <v>0</v>
          </cell>
          <cell r="II81">
            <v>0</v>
          </cell>
          <cell r="IJ81">
            <v>0</v>
          </cell>
          <cell r="IK81">
            <v>0</v>
          </cell>
          <cell r="IL81">
            <v>0</v>
          </cell>
          <cell r="IM81">
            <v>0</v>
          </cell>
          <cell r="IN81">
            <v>0</v>
          </cell>
          <cell r="IO81">
            <v>0</v>
          </cell>
          <cell r="IP81">
            <v>0</v>
          </cell>
          <cell r="IQ81">
            <v>0</v>
          </cell>
        </row>
        <row r="82">
          <cell r="B82">
            <v>0</v>
          </cell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0</v>
          </cell>
          <cell r="AB82">
            <v>0</v>
          </cell>
          <cell r="AC82">
            <v>0</v>
          </cell>
          <cell r="AD82">
            <v>0</v>
          </cell>
          <cell r="AE82">
            <v>0</v>
          </cell>
          <cell r="AF82">
            <v>0</v>
          </cell>
          <cell r="AG82">
            <v>0</v>
          </cell>
          <cell r="AH82">
            <v>0</v>
          </cell>
          <cell r="AI82">
            <v>0</v>
          </cell>
          <cell r="AJ82">
            <v>0</v>
          </cell>
          <cell r="AK82">
            <v>0</v>
          </cell>
          <cell r="AL82">
            <v>0</v>
          </cell>
          <cell r="AM82">
            <v>0</v>
          </cell>
          <cell r="AN82">
            <v>0</v>
          </cell>
          <cell r="AO82">
            <v>0</v>
          </cell>
          <cell r="AP82">
            <v>0</v>
          </cell>
          <cell r="AQ82">
            <v>0</v>
          </cell>
          <cell r="AR82">
            <v>0</v>
          </cell>
          <cell r="AS82">
            <v>0</v>
          </cell>
          <cell r="AT82">
            <v>0</v>
          </cell>
          <cell r="AU82">
            <v>0</v>
          </cell>
          <cell r="AV82">
            <v>0</v>
          </cell>
          <cell r="AW82">
            <v>0</v>
          </cell>
          <cell r="AX82">
            <v>0</v>
          </cell>
          <cell r="AY82">
            <v>0</v>
          </cell>
          <cell r="AZ82">
            <v>0</v>
          </cell>
          <cell r="BA82">
            <v>0</v>
          </cell>
          <cell r="BB82">
            <v>0</v>
          </cell>
          <cell r="BC82">
            <v>0</v>
          </cell>
          <cell r="BD82">
            <v>0</v>
          </cell>
          <cell r="BE82">
            <v>0</v>
          </cell>
          <cell r="BF82">
            <v>0</v>
          </cell>
          <cell r="BG82">
            <v>0</v>
          </cell>
          <cell r="BH82">
            <v>0</v>
          </cell>
          <cell r="BI82">
            <v>0</v>
          </cell>
          <cell r="BJ82">
            <v>0</v>
          </cell>
          <cell r="BK82">
            <v>0</v>
          </cell>
          <cell r="BL82">
            <v>0</v>
          </cell>
          <cell r="BM82">
            <v>0</v>
          </cell>
          <cell r="BN82">
            <v>0</v>
          </cell>
          <cell r="BO82">
            <v>0</v>
          </cell>
          <cell r="BP82">
            <v>0</v>
          </cell>
          <cell r="BQ82">
            <v>0</v>
          </cell>
          <cell r="BR82">
            <v>0</v>
          </cell>
          <cell r="BS82">
            <v>0</v>
          </cell>
          <cell r="BT82">
            <v>0</v>
          </cell>
          <cell r="BU82">
            <v>0</v>
          </cell>
          <cell r="BV82">
            <v>0</v>
          </cell>
          <cell r="BW82">
            <v>0</v>
          </cell>
          <cell r="BX82">
            <v>0</v>
          </cell>
          <cell r="BY82">
            <v>0</v>
          </cell>
          <cell r="BZ82">
            <v>0</v>
          </cell>
          <cell r="CA82">
            <v>0</v>
          </cell>
          <cell r="CB82">
            <v>0</v>
          </cell>
          <cell r="CC82">
            <v>0</v>
          </cell>
          <cell r="CD82">
            <v>0</v>
          </cell>
          <cell r="CE82">
            <v>0</v>
          </cell>
          <cell r="CF82">
            <v>0</v>
          </cell>
          <cell r="CG82">
            <v>0</v>
          </cell>
          <cell r="CH82">
            <v>0</v>
          </cell>
          <cell r="CI82">
            <v>0</v>
          </cell>
          <cell r="CJ82">
            <v>0</v>
          </cell>
          <cell r="CK82">
            <v>0</v>
          </cell>
          <cell r="CL82">
            <v>0</v>
          </cell>
          <cell r="CM82">
            <v>0</v>
          </cell>
          <cell r="CN82">
            <v>0</v>
          </cell>
          <cell r="CO82">
            <v>0</v>
          </cell>
          <cell r="CP82">
            <v>0</v>
          </cell>
          <cell r="CQ82">
            <v>0</v>
          </cell>
          <cell r="CR82">
            <v>0</v>
          </cell>
          <cell r="CS82">
            <v>0</v>
          </cell>
          <cell r="CT82">
            <v>0</v>
          </cell>
          <cell r="CU82">
            <v>0</v>
          </cell>
          <cell r="CV82">
            <v>0</v>
          </cell>
          <cell r="CW82">
            <v>0</v>
          </cell>
          <cell r="CX82">
            <v>0</v>
          </cell>
          <cell r="CY82">
            <v>0</v>
          </cell>
          <cell r="CZ82">
            <v>0</v>
          </cell>
          <cell r="DA82">
            <v>0</v>
          </cell>
          <cell r="DB82">
            <v>0</v>
          </cell>
          <cell r="DC82">
            <v>0</v>
          </cell>
          <cell r="DD82">
            <v>0</v>
          </cell>
          <cell r="DE82">
            <v>0</v>
          </cell>
          <cell r="DF82">
            <v>0</v>
          </cell>
          <cell r="DG82">
            <v>0</v>
          </cell>
          <cell r="DH82">
            <v>0</v>
          </cell>
          <cell r="DI82">
            <v>0</v>
          </cell>
          <cell r="DJ82">
            <v>0</v>
          </cell>
          <cell r="DK82">
            <v>0</v>
          </cell>
          <cell r="DL82">
            <v>0</v>
          </cell>
          <cell r="DM82">
            <v>0</v>
          </cell>
          <cell r="DN82">
            <v>0</v>
          </cell>
          <cell r="DO82">
            <v>0</v>
          </cell>
          <cell r="DP82">
            <v>0</v>
          </cell>
          <cell r="DQ82">
            <v>0</v>
          </cell>
          <cell r="DR82">
            <v>0</v>
          </cell>
          <cell r="DS82">
            <v>0</v>
          </cell>
          <cell r="DT82">
            <v>0</v>
          </cell>
          <cell r="DU82">
            <v>0</v>
          </cell>
          <cell r="DV82">
            <v>0</v>
          </cell>
          <cell r="DW82">
            <v>0</v>
          </cell>
          <cell r="DX82">
            <v>0</v>
          </cell>
          <cell r="DY82">
            <v>0</v>
          </cell>
          <cell r="DZ82">
            <v>0</v>
          </cell>
          <cell r="EA82">
            <v>0</v>
          </cell>
          <cell r="EB82">
            <v>0</v>
          </cell>
          <cell r="EC82">
            <v>0</v>
          </cell>
          <cell r="ED82">
            <v>0</v>
          </cell>
          <cell r="EE82">
            <v>0</v>
          </cell>
          <cell r="EF82">
            <v>0</v>
          </cell>
          <cell r="EG82">
            <v>0</v>
          </cell>
          <cell r="EH82">
            <v>0</v>
          </cell>
          <cell r="EI82">
            <v>0</v>
          </cell>
          <cell r="EJ82">
            <v>0</v>
          </cell>
          <cell r="EK82">
            <v>0</v>
          </cell>
          <cell r="EL82">
            <v>0</v>
          </cell>
          <cell r="EM82">
            <v>0</v>
          </cell>
          <cell r="EN82">
            <v>0</v>
          </cell>
          <cell r="EO82">
            <v>0</v>
          </cell>
          <cell r="EP82">
            <v>0</v>
          </cell>
          <cell r="EQ82">
            <v>0</v>
          </cell>
          <cell r="ER82">
            <v>0</v>
          </cell>
          <cell r="ES82">
            <v>0</v>
          </cell>
          <cell r="ET82">
            <v>0</v>
          </cell>
          <cell r="EU82">
            <v>0</v>
          </cell>
          <cell r="EV82">
            <v>0</v>
          </cell>
          <cell r="EW82">
            <v>0</v>
          </cell>
          <cell r="EX82">
            <v>0</v>
          </cell>
          <cell r="EY82">
            <v>0</v>
          </cell>
          <cell r="EZ82">
            <v>0</v>
          </cell>
          <cell r="FA82">
            <v>0</v>
          </cell>
          <cell r="FB82">
            <v>0</v>
          </cell>
          <cell r="FC82">
            <v>0</v>
          </cell>
          <cell r="FD82">
            <v>0</v>
          </cell>
          <cell r="FE82">
            <v>0</v>
          </cell>
          <cell r="FF82">
            <v>0</v>
          </cell>
          <cell r="FG82">
            <v>0</v>
          </cell>
          <cell r="FH82">
            <v>0</v>
          </cell>
          <cell r="FI82">
            <v>0</v>
          </cell>
          <cell r="FJ82">
            <v>0</v>
          </cell>
          <cell r="FK82">
            <v>0</v>
          </cell>
          <cell r="FL82">
            <v>0</v>
          </cell>
          <cell r="FM82">
            <v>0</v>
          </cell>
          <cell r="FN82">
            <v>0</v>
          </cell>
          <cell r="FO82">
            <v>0</v>
          </cell>
          <cell r="FP82">
            <v>0</v>
          </cell>
          <cell r="FQ82">
            <v>0</v>
          </cell>
          <cell r="FR82">
            <v>0</v>
          </cell>
          <cell r="FS82">
            <v>0</v>
          </cell>
          <cell r="FT82">
            <v>0</v>
          </cell>
          <cell r="FU82">
            <v>0</v>
          </cell>
          <cell r="FV82">
            <v>0</v>
          </cell>
          <cell r="FW82">
            <v>0</v>
          </cell>
          <cell r="FX82">
            <v>0</v>
          </cell>
          <cell r="FY82">
            <v>0</v>
          </cell>
          <cell r="FZ82">
            <v>0</v>
          </cell>
          <cell r="GA82">
            <v>0</v>
          </cell>
          <cell r="GB82">
            <v>0</v>
          </cell>
          <cell r="GC82">
            <v>0</v>
          </cell>
          <cell r="GD82">
            <v>0</v>
          </cell>
          <cell r="GE82">
            <v>0</v>
          </cell>
          <cell r="GF82">
            <v>0</v>
          </cell>
          <cell r="GG82">
            <v>0</v>
          </cell>
          <cell r="GH82">
            <v>0</v>
          </cell>
          <cell r="GI82">
            <v>0</v>
          </cell>
          <cell r="GJ82">
            <v>0</v>
          </cell>
          <cell r="GK82">
            <v>0</v>
          </cell>
          <cell r="GL82">
            <v>0</v>
          </cell>
          <cell r="GM82">
            <v>0</v>
          </cell>
          <cell r="GN82">
            <v>0</v>
          </cell>
          <cell r="GO82">
            <v>0</v>
          </cell>
          <cell r="GP82">
            <v>0</v>
          </cell>
          <cell r="GQ82">
            <v>0</v>
          </cell>
          <cell r="GR82">
            <v>0</v>
          </cell>
          <cell r="GS82">
            <v>0</v>
          </cell>
          <cell r="GT82">
            <v>0</v>
          </cell>
          <cell r="GU82">
            <v>0</v>
          </cell>
          <cell r="GV82">
            <v>0</v>
          </cell>
          <cell r="GW82">
            <v>0</v>
          </cell>
          <cell r="GX82">
            <v>0</v>
          </cell>
          <cell r="GY82">
            <v>0</v>
          </cell>
          <cell r="GZ82">
            <v>0</v>
          </cell>
          <cell r="HA82">
            <v>0</v>
          </cell>
          <cell r="HB82">
            <v>0</v>
          </cell>
          <cell r="HC82">
            <v>0</v>
          </cell>
          <cell r="HD82">
            <v>0</v>
          </cell>
          <cell r="HE82">
            <v>0</v>
          </cell>
          <cell r="HF82">
            <v>0</v>
          </cell>
          <cell r="HG82">
            <v>0</v>
          </cell>
          <cell r="HH82">
            <v>0</v>
          </cell>
          <cell r="HI82">
            <v>0</v>
          </cell>
          <cell r="HJ82">
            <v>0</v>
          </cell>
          <cell r="HK82">
            <v>0</v>
          </cell>
          <cell r="HL82">
            <v>0</v>
          </cell>
          <cell r="HM82">
            <v>0</v>
          </cell>
          <cell r="HN82">
            <v>0</v>
          </cell>
          <cell r="HO82">
            <v>0</v>
          </cell>
          <cell r="HP82">
            <v>0</v>
          </cell>
          <cell r="HQ82">
            <v>0</v>
          </cell>
          <cell r="HR82">
            <v>0</v>
          </cell>
          <cell r="HS82">
            <v>0</v>
          </cell>
          <cell r="HT82">
            <v>0</v>
          </cell>
          <cell r="HU82">
            <v>0</v>
          </cell>
          <cell r="HV82">
            <v>0</v>
          </cell>
          <cell r="HW82">
            <v>0</v>
          </cell>
          <cell r="HX82">
            <v>0</v>
          </cell>
          <cell r="HY82">
            <v>0</v>
          </cell>
          <cell r="HZ82">
            <v>0</v>
          </cell>
          <cell r="IA82">
            <v>0</v>
          </cell>
          <cell r="IB82">
            <v>0</v>
          </cell>
          <cell r="IC82">
            <v>0</v>
          </cell>
          <cell r="ID82">
            <v>0</v>
          </cell>
          <cell r="IE82">
            <v>0</v>
          </cell>
          <cell r="IF82">
            <v>0</v>
          </cell>
          <cell r="IG82">
            <v>0</v>
          </cell>
          <cell r="IH82">
            <v>0</v>
          </cell>
          <cell r="II82">
            <v>0</v>
          </cell>
          <cell r="IJ82">
            <v>0</v>
          </cell>
          <cell r="IK82">
            <v>0</v>
          </cell>
          <cell r="IL82">
            <v>0</v>
          </cell>
          <cell r="IM82">
            <v>0</v>
          </cell>
          <cell r="IN82">
            <v>0</v>
          </cell>
          <cell r="IO82">
            <v>0</v>
          </cell>
          <cell r="IP82">
            <v>0</v>
          </cell>
          <cell r="IQ82">
            <v>0</v>
          </cell>
        </row>
        <row r="83">
          <cell r="B83">
            <v>122.78100000000001</v>
          </cell>
          <cell r="C83">
            <v>123.30500000000001</v>
          </cell>
          <cell r="D83">
            <v>1621.261</v>
          </cell>
          <cell r="E83">
            <v>809.96900000000005</v>
          </cell>
          <cell r="F83">
            <v>811.29200000000003</v>
          </cell>
          <cell r="G83">
            <v>3072.5219999999999</v>
          </cell>
          <cell r="H83">
            <v>1577.72</v>
          </cell>
          <cell r="I83">
            <v>1494.8009999999999</v>
          </cell>
          <cell r="J83">
            <v>664.48500000000001</v>
          </cell>
          <cell r="K83">
            <v>312.76499999999999</v>
          </cell>
          <cell r="L83">
            <v>351.72</v>
          </cell>
          <cell r="M83">
            <v>461.78899999999999</v>
          </cell>
          <cell r="N83">
            <v>209.684</v>
          </cell>
          <cell r="O83">
            <v>252.10499999999999</v>
          </cell>
          <cell r="P83">
            <v>318.38900000000001</v>
          </cell>
          <cell r="Q83">
            <v>158.92400000000001</v>
          </cell>
          <cell r="R83">
            <v>159.46600000000001</v>
          </cell>
          <cell r="S83">
            <v>143.4</v>
          </cell>
          <cell r="T83">
            <v>50.76</v>
          </cell>
          <cell r="U83">
            <v>92.638999999999996</v>
          </cell>
          <cell r="V83">
            <v>102.44499999999999</v>
          </cell>
          <cell r="W83">
            <v>46.875999999999998</v>
          </cell>
          <cell r="X83">
            <v>55.569000000000003</v>
          </cell>
          <cell r="Y83">
            <v>95.447000000000003</v>
          </cell>
          <cell r="Z83">
            <v>51.524000000000001</v>
          </cell>
          <cell r="AA83">
            <v>43.923000000000002</v>
          </cell>
          <cell r="AB83">
            <v>107.249</v>
          </cell>
          <cell r="AC83">
            <v>51.557000000000002</v>
          </cell>
          <cell r="AD83">
            <v>55.692</v>
          </cell>
          <cell r="AE83">
            <v>272.67200000000003</v>
          </cell>
          <cell r="AF83">
            <v>126.541</v>
          </cell>
          <cell r="AG83">
            <v>146.131</v>
          </cell>
          <cell r="AH83">
            <v>165.67500000000001</v>
          </cell>
          <cell r="AI83">
            <v>76.381</v>
          </cell>
          <cell r="AJ83">
            <v>89.293999999999997</v>
          </cell>
          <cell r="AK83">
            <v>29.946000000000002</v>
          </cell>
          <cell r="AL83">
            <v>13.688000000000001</v>
          </cell>
          <cell r="AM83">
            <v>16.257999999999999</v>
          </cell>
          <cell r="AN83">
            <v>106.997</v>
          </cell>
          <cell r="AO83">
            <v>50.16</v>
          </cell>
          <cell r="AP83">
            <v>56.837000000000003</v>
          </cell>
          <cell r="AQ83">
            <v>176.10900000000001</v>
          </cell>
          <cell r="AR83">
            <v>99.320999999999998</v>
          </cell>
          <cell r="AS83">
            <v>76.789000000000001</v>
          </cell>
          <cell r="AT83">
            <v>88.956000000000003</v>
          </cell>
          <cell r="AU83">
            <v>51.231000000000002</v>
          </cell>
          <cell r="AV83">
            <v>37.725000000000001</v>
          </cell>
          <cell r="AW83">
            <v>80.411000000000001</v>
          </cell>
          <cell r="AX83">
            <v>46.4</v>
          </cell>
          <cell r="AY83">
            <v>34.01</v>
          </cell>
          <cell r="AZ83">
            <v>22.977</v>
          </cell>
          <cell r="BA83">
            <v>15.494999999999999</v>
          </cell>
          <cell r="BB83">
            <v>7.4820000000000002</v>
          </cell>
          <cell r="BC83">
            <v>95.698999999999998</v>
          </cell>
          <cell r="BD83">
            <v>52.920999999999999</v>
          </cell>
          <cell r="BE83">
            <v>42.777999999999999</v>
          </cell>
          <cell r="BF83">
            <v>5884.6890000000003</v>
          </cell>
          <cell r="BG83">
            <v>3112.6210000000001</v>
          </cell>
          <cell r="BH83">
            <v>2772.0680000000002</v>
          </cell>
          <cell r="BI83">
            <v>1058.98</v>
          </cell>
          <cell r="BJ83">
            <v>535.75400000000002</v>
          </cell>
          <cell r="BK83">
            <v>523.226</v>
          </cell>
          <cell r="BL83">
            <v>306.43599999999998</v>
          </cell>
          <cell r="BM83">
            <v>145.886</v>
          </cell>
          <cell r="BN83">
            <v>160.54900000000001</v>
          </cell>
          <cell r="BO83">
            <v>320.00599999999997</v>
          </cell>
          <cell r="BP83">
            <v>151.75299999999999</v>
          </cell>
          <cell r="BQ83">
            <v>168.25299999999999</v>
          </cell>
          <cell r="BR83">
            <v>432.53800000000001</v>
          </cell>
          <cell r="BS83">
            <v>238.11500000000001</v>
          </cell>
          <cell r="BT83">
            <v>194.42400000000001</v>
          </cell>
          <cell r="BU83">
            <v>4825.7089999999998</v>
          </cell>
          <cell r="BV83">
            <v>2576.8670000000002</v>
          </cell>
          <cell r="BW83">
            <v>2248.8420000000001</v>
          </cell>
          <cell r="BX83">
            <v>2478.5520000000001</v>
          </cell>
          <cell r="BY83">
            <v>1296.1369999999999</v>
          </cell>
          <cell r="BZ83">
            <v>1182.414</v>
          </cell>
          <cell r="CA83">
            <v>625.60900000000004</v>
          </cell>
          <cell r="CB83">
            <v>316.75</v>
          </cell>
          <cell r="CC83">
            <v>308.858</v>
          </cell>
          <cell r="CD83">
            <v>740.71699999999998</v>
          </cell>
          <cell r="CE83">
            <v>396.91199999999998</v>
          </cell>
          <cell r="CF83">
            <v>343.80500000000001</v>
          </cell>
          <cell r="CG83">
            <v>1112.2260000000001</v>
          </cell>
          <cell r="CH83">
            <v>582.47500000000002</v>
          </cell>
          <cell r="CI83">
            <v>529.75099999999998</v>
          </cell>
          <cell r="CJ83">
            <v>2347.1579999999999</v>
          </cell>
          <cell r="CK83">
            <v>1280.73</v>
          </cell>
          <cell r="CL83">
            <v>1066.4280000000001</v>
          </cell>
          <cell r="CM83">
            <v>1353.4259999999999</v>
          </cell>
          <cell r="CN83">
            <v>733.39400000000001</v>
          </cell>
          <cell r="CO83">
            <v>620.03099999999995</v>
          </cell>
          <cell r="CP83">
            <v>993.73199999999997</v>
          </cell>
          <cell r="CQ83">
            <v>547.33500000000004</v>
          </cell>
          <cell r="CR83">
            <v>446.39600000000002</v>
          </cell>
          <cell r="CS83">
            <v>870.31700000000001</v>
          </cell>
          <cell r="CT83">
            <v>474.96100000000001</v>
          </cell>
          <cell r="CU83">
            <v>395.35599999999999</v>
          </cell>
          <cell r="CV83">
            <v>123.414</v>
          </cell>
          <cell r="CW83">
            <v>72.373999999999995</v>
          </cell>
          <cell r="CX83">
            <v>51.04</v>
          </cell>
          <cell r="CY83">
            <v>499.48500000000001</v>
          </cell>
          <cell r="CZ83">
            <v>268.00599999999997</v>
          </cell>
          <cell r="DA83">
            <v>231.47900000000001</v>
          </cell>
          <cell r="DB83">
            <v>5385.2039999999997</v>
          </cell>
          <cell r="DC83">
            <v>2844.6149999999998</v>
          </cell>
          <cell r="DD83">
            <v>2540.5889999999999</v>
          </cell>
          <cell r="DE83">
            <v>7159.902</v>
          </cell>
          <cell r="DF83">
            <v>3536.3310000000001</v>
          </cell>
          <cell r="DG83">
            <v>3623.5709999999999</v>
          </cell>
          <cell r="DH83">
            <v>1368.3309999999999</v>
          </cell>
          <cell r="DI83">
            <v>650.50099999999998</v>
          </cell>
          <cell r="DJ83">
            <v>717.83100000000002</v>
          </cell>
          <cell r="DK83">
            <v>1052.7719999999999</v>
          </cell>
          <cell r="DL83">
            <v>532.60699999999997</v>
          </cell>
          <cell r="DM83">
            <v>520.16499999999996</v>
          </cell>
          <cell r="DN83">
            <v>715.04200000000003</v>
          </cell>
          <cell r="DO83">
            <v>372.88900000000001</v>
          </cell>
          <cell r="DP83">
            <v>342.15300000000002</v>
          </cell>
          <cell r="DQ83">
            <v>337.73099999999999</v>
          </cell>
          <cell r="DR83">
            <v>159.71799999999999</v>
          </cell>
          <cell r="DS83">
            <v>178.01300000000001</v>
          </cell>
          <cell r="DT83">
            <v>109.51</v>
          </cell>
          <cell r="DU83">
            <v>45.63</v>
          </cell>
          <cell r="DV83">
            <v>63.878999999999998</v>
          </cell>
          <cell r="DW83">
            <v>121.02</v>
          </cell>
          <cell r="DX83">
            <v>71.236000000000004</v>
          </cell>
          <cell r="DY83">
            <v>49.783999999999999</v>
          </cell>
          <cell r="DZ83">
            <v>194.53899999999999</v>
          </cell>
          <cell r="EA83">
            <v>46.658000000000001</v>
          </cell>
          <cell r="EB83">
            <v>147.881</v>
          </cell>
          <cell r="EC83">
            <v>523.60699999999997</v>
          </cell>
          <cell r="ED83">
            <v>228.95699999999999</v>
          </cell>
          <cell r="EE83">
            <v>294.64999999999998</v>
          </cell>
          <cell r="EF83">
            <v>337.66500000000002</v>
          </cell>
          <cell r="EG83">
            <v>180.28899999999999</v>
          </cell>
          <cell r="EH83">
            <v>157.376</v>
          </cell>
          <cell r="EI83">
            <v>31.497</v>
          </cell>
          <cell r="EJ83">
            <v>13.337999999999999</v>
          </cell>
          <cell r="EK83">
            <v>18.158999999999999</v>
          </cell>
          <cell r="EL83">
            <v>185.94200000000001</v>
          </cell>
          <cell r="EM83">
            <v>48.667999999999999</v>
          </cell>
          <cell r="EN83">
            <v>137.274</v>
          </cell>
          <cell r="EO83">
            <v>291.43700000000001</v>
          </cell>
          <cell r="EP83">
            <v>156.94300000000001</v>
          </cell>
          <cell r="EQ83">
            <v>134.494</v>
          </cell>
          <cell r="ER83">
            <v>174.77</v>
          </cell>
          <cell r="ES83">
            <v>98.686000000000007</v>
          </cell>
          <cell r="ET83">
            <v>76.084000000000003</v>
          </cell>
          <cell r="EU83">
            <v>161.82</v>
          </cell>
          <cell r="EV83">
            <v>87.716999999999999</v>
          </cell>
          <cell r="EW83">
            <v>74.102999999999994</v>
          </cell>
          <cell r="EX83">
            <v>24.588999999999999</v>
          </cell>
          <cell r="EY83">
            <v>11.711</v>
          </cell>
          <cell r="EZ83">
            <v>12.877000000000001</v>
          </cell>
          <cell r="FA83">
            <v>129.61699999999999</v>
          </cell>
          <cell r="FB83">
            <v>69.225999999999999</v>
          </cell>
          <cell r="FC83">
            <v>60.390999999999998</v>
          </cell>
          <cell r="FD83">
            <v>4545.1970000000001</v>
          </cell>
          <cell r="FE83">
            <v>2356.83</v>
          </cell>
          <cell r="FF83">
            <v>2188.3670000000002</v>
          </cell>
          <cell r="FG83">
            <v>454.35899999999998</v>
          </cell>
          <cell r="FH83">
            <v>231.68799999999999</v>
          </cell>
          <cell r="FI83">
            <v>222.67</v>
          </cell>
          <cell r="FJ83">
            <v>125.185</v>
          </cell>
          <cell r="FK83">
            <v>65.944999999999993</v>
          </cell>
          <cell r="FL83">
            <v>59.24</v>
          </cell>
          <cell r="FM83">
            <v>136.429</v>
          </cell>
          <cell r="FN83">
            <v>66.247</v>
          </cell>
          <cell r="FO83">
            <v>70.182000000000002</v>
          </cell>
          <cell r="FP83">
            <v>192.744</v>
          </cell>
          <cell r="FQ83">
            <v>99.495999999999995</v>
          </cell>
          <cell r="FR83">
            <v>93.248000000000005</v>
          </cell>
          <cell r="FS83">
            <v>4090.8389999999999</v>
          </cell>
          <cell r="FT83">
            <v>2125.1419999999998</v>
          </cell>
          <cell r="FU83">
            <v>1965.6969999999999</v>
          </cell>
          <cell r="FV83">
            <v>1105.748</v>
          </cell>
          <cell r="FW83">
            <v>551.03099999999995</v>
          </cell>
          <cell r="FX83">
            <v>554.71699999999998</v>
          </cell>
          <cell r="FY83">
            <v>253.27600000000001</v>
          </cell>
          <cell r="FZ83">
            <v>122.062</v>
          </cell>
          <cell r="GA83">
            <v>131.214</v>
          </cell>
          <cell r="GB83">
            <v>324.24299999999999</v>
          </cell>
          <cell r="GC83">
            <v>151.619</v>
          </cell>
          <cell r="GD83">
            <v>172.624</v>
          </cell>
          <cell r="GE83">
            <v>528.22900000000004</v>
          </cell>
          <cell r="GF83">
            <v>277.34899999999999</v>
          </cell>
          <cell r="GG83">
            <v>250.88</v>
          </cell>
          <cell r="GH83">
            <v>2985.0909999999999</v>
          </cell>
          <cell r="GI83">
            <v>1574.1110000000001</v>
          </cell>
          <cell r="GJ83">
            <v>1410.979</v>
          </cell>
          <cell r="GK83">
            <v>877.02</v>
          </cell>
          <cell r="GL83">
            <v>442.88200000000001</v>
          </cell>
          <cell r="GM83">
            <v>434.13799999999998</v>
          </cell>
          <cell r="GN83">
            <v>2108.0709999999999</v>
          </cell>
          <cell r="GO83">
            <v>1131.23</v>
          </cell>
          <cell r="GP83">
            <v>976.84100000000001</v>
          </cell>
          <cell r="GQ83">
            <v>1159.595</v>
          </cell>
          <cell r="GR83">
            <v>586.19600000000003</v>
          </cell>
          <cell r="GS83">
            <v>573.399</v>
          </cell>
          <cell r="GT83">
            <v>948.476</v>
          </cell>
          <cell r="GU83">
            <v>545.03399999999999</v>
          </cell>
          <cell r="GV83">
            <v>403.44200000000001</v>
          </cell>
          <cell r="GW83">
            <v>222.67599999999999</v>
          </cell>
          <cell r="GX83">
            <v>113.89100000000001</v>
          </cell>
          <cell r="GY83">
            <v>108.785</v>
          </cell>
          <cell r="GZ83">
            <v>4322.5209999999997</v>
          </cell>
          <cell r="HA83">
            <v>2242.9389999999999</v>
          </cell>
          <cell r="HB83">
            <v>2079.5819999999999</v>
          </cell>
          <cell r="HC83">
            <v>6184.6289999999999</v>
          </cell>
          <cell r="HD83">
            <v>3015.84</v>
          </cell>
          <cell r="HE83">
            <v>3168.7890000000002</v>
          </cell>
          <cell r="HF83">
            <v>900.32899999999995</v>
          </cell>
          <cell r="HG83">
            <v>418.25099999999998</v>
          </cell>
          <cell r="HH83">
            <v>482.07799999999997</v>
          </cell>
          <cell r="HI83">
            <v>672.23299999999995</v>
          </cell>
          <cell r="HJ83">
            <v>315.93299999999999</v>
          </cell>
          <cell r="HK83">
            <v>356.3</v>
          </cell>
          <cell r="HL83">
            <v>393.83300000000003</v>
          </cell>
          <cell r="HM83">
            <v>200.197</v>
          </cell>
          <cell r="HN83">
            <v>193.636</v>
          </cell>
          <cell r="HO83">
            <v>278.39999999999998</v>
          </cell>
          <cell r="HP83">
            <v>115.73699999999999</v>
          </cell>
          <cell r="HQ83">
            <v>162.66399999999999</v>
          </cell>
          <cell r="HR83">
            <v>78.510999999999996</v>
          </cell>
          <cell r="HS83">
            <v>39.460999999999999</v>
          </cell>
          <cell r="HT83">
            <v>39.051000000000002</v>
          </cell>
          <cell r="HU83">
            <v>70.495999999999995</v>
          </cell>
          <cell r="HV83">
            <v>38.14</v>
          </cell>
          <cell r="HW83">
            <v>32.356000000000002</v>
          </cell>
          <cell r="HX83">
            <v>157.6</v>
          </cell>
          <cell r="HY83">
            <v>64.177999999999997</v>
          </cell>
          <cell r="HZ83">
            <v>93.421999999999997</v>
          </cell>
          <cell r="IA83">
            <v>236.28</v>
          </cell>
          <cell r="IB83">
            <v>107.265</v>
          </cell>
          <cell r="IC83">
            <v>129.01599999999999</v>
          </cell>
          <cell r="ID83">
            <v>139.93199999999999</v>
          </cell>
          <cell r="IE83">
            <v>70.849999999999994</v>
          </cell>
          <cell r="IF83">
            <v>69.081999999999994</v>
          </cell>
          <cell r="IG83">
            <v>12.218</v>
          </cell>
          <cell r="IH83">
            <v>7.327</v>
          </cell>
          <cell r="II83">
            <v>4.891</v>
          </cell>
          <cell r="IJ83">
            <v>96.347999999999999</v>
          </cell>
          <cell r="IK83">
            <v>36.414999999999999</v>
          </cell>
          <cell r="IL83">
            <v>59.933999999999997</v>
          </cell>
          <cell r="IM83">
            <v>214.49199999999999</v>
          </cell>
          <cell r="IN83">
            <v>108.94499999999999</v>
          </cell>
          <cell r="IO83">
            <v>105.547</v>
          </cell>
          <cell r="IP83">
            <v>117.292</v>
          </cell>
          <cell r="IQ83">
            <v>60.454000000000001</v>
          </cell>
        </row>
      </sheetData>
      <sheetData sheetId="6">
        <row r="1">
          <cell r="B1" t="str">
            <v>&gt; 45-64 years ;  &gt; Retrenched last year ;  &gt; Females ;</v>
          </cell>
          <cell r="C1" t="str">
            <v>&gt; 45-64 years ;  &gt; Employed in a new job since lost last job ;  Persons ;</v>
          </cell>
          <cell r="D1" t="str">
            <v>&gt; 45-64 years ;  &gt; Employed in a new job since lost last job ;  &gt; Males ;</v>
          </cell>
          <cell r="E1" t="str">
            <v>&gt; 45-64 years ;  &gt; Employed in a new job since lost last job ;  &gt; Females ;</v>
          </cell>
          <cell r="F1" t="str">
            <v>&gt; 45-64 years ;  &gt;&gt; Underemployed in a new job since lost last job ;  Persons ;</v>
          </cell>
          <cell r="G1" t="str">
            <v>&gt; 45-64 years ;  &gt;&gt; Underemployed in a new job since lost last job ;  &gt; Males ;</v>
          </cell>
          <cell r="H1" t="str">
            <v>&gt; 45-64 years ;  &gt;&gt; Underemployed in a new job since lost last job ;  &gt; Females ;</v>
          </cell>
          <cell r="I1" t="str">
            <v>&gt; 45-64 years ;  &gt; Not employed since lost last job ;  Persons ;</v>
          </cell>
          <cell r="J1" t="str">
            <v>&gt; 45-64 years ;  &gt; Not employed since lost last job ;  &gt; Males ;</v>
          </cell>
          <cell r="K1" t="str">
            <v>&gt; 45-64 years ;  &gt; Not employed since lost last job ;  &gt; Females ;</v>
          </cell>
          <cell r="L1" t="str">
            <v>65 years and over ;  Employed total ;  Persons ;</v>
          </cell>
          <cell r="M1" t="str">
            <v>65 years and over ;  Employed total ;  &gt; Males ;</v>
          </cell>
          <cell r="N1" t="str">
            <v>65 years and over ;  Employed total ;  &gt; Females ;</v>
          </cell>
          <cell r="O1" t="str">
            <v>65 years and over ;  &gt; Less than 1 year in main job ;  Persons ;</v>
          </cell>
          <cell r="P1" t="str">
            <v>65 years and over ;  &gt; Less than 1 year in main job ;  &gt; Males ;</v>
          </cell>
          <cell r="Q1" t="str">
            <v>65 years and over ;  &gt; Less than 1 year in main job ;  &gt; Females ;</v>
          </cell>
          <cell r="R1" t="str">
            <v>65 years and over ;  &gt;&gt; Less than 3 months in main job ;  Persons ;</v>
          </cell>
          <cell r="S1" t="str">
            <v>65 years and over ;  &gt;&gt; Less than 3 months in main job ;  &gt; Males ;</v>
          </cell>
          <cell r="T1" t="str">
            <v>65 years and over ;  &gt;&gt; Less than 3 months in main job ;  &gt; Females ;</v>
          </cell>
          <cell r="U1" t="str">
            <v>65 years and over ;  &gt;&gt; 3-5 months in main job ;  Persons ;</v>
          </cell>
          <cell r="V1" t="str">
            <v>65 years and over ;  &gt;&gt; 3-5 months in main job ;  &gt; Males ;</v>
          </cell>
          <cell r="W1" t="str">
            <v>65 years and over ;  &gt;&gt; 3-5 months in main job ;  &gt; Females ;</v>
          </cell>
          <cell r="X1" t="str">
            <v>65 years and over ;  &gt;&gt; 6-11 months in main job ;  Persons ;</v>
          </cell>
          <cell r="Y1" t="str">
            <v>65 years and over ;  &gt;&gt; 6-11 months in main job ;  &gt; Males ;</v>
          </cell>
          <cell r="Z1" t="str">
            <v>65 years and over ;  &gt;&gt; 6-11 months in main job ;  &gt; Females ;</v>
          </cell>
          <cell r="AA1" t="str">
            <v>65 years and over ;  &gt; 1 year or more in main job ;  Persons ;</v>
          </cell>
          <cell r="AB1" t="str">
            <v>65 years and over ;  &gt; 1 year or more in main job ;  &gt; Males ;</v>
          </cell>
          <cell r="AC1" t="str">
            <v>65 years and over ;  &gt; 1 year or more in main job ;  &gt; Females ;</v>
          </cell>
          <cell r="AD1" t="str">
            <v>65 years and over ;  &gt;&gt; 1-4 years in main job ;  Persons ;</v>
          </cell>
          <cell r="AE1" t="str">
            <v>65 years and over ;  &gt;&gt; 1-4 years in main job ;  &gt; Males ;</v>
          </cell>
          <cell r="AF1" t="str">
            <v>65 years and over ;  &gt;&gt; 1-4 years in main job ;  &gt; Females ;</v>
          </cell>
          <cell r="AG1" t="str">
            <v>65 years and over ;  &gt;&gt;&gt; 1 year in main job ;  Persons ;</v>
          </cell>
          <cell r="AH1" t="str">
            <v>65 years and over ;  &gt;&gt;&gt; 1 year in main job ;  &gt; Males ;</v>
          </cell>
          <cell r="AI1" t="str">
            <v>65 years and over ;  &gt;&gt;&gt; 1 year in main job ;  &gt; Females ;</v>
          </cell>
          <cell r="AJ1" t="str">
            <v>65 years and over ;  &gt;&gt;&gt; 2 years in main job ;  Persons ;</v>
          </cell>
          <cell r="AK1" t="str">
            <v>65 years and over ;  &gt;&gt;&gt; 2 years in main job ;  &gt; Males ;</v>
          </cell>
          <cell r="AL1" t="str">
            <v>65 years and over ;  &gt;&gt;&gt; 2 years in main job ;  &gt; Females ;</v>
          </cell>
          <cell r="AM1" t="str">
            <v>65 years and over ;  &gt;&gt;&gt; 3-4 years in main job ;  Persons ;</v>
          </cell>
          <cell r="AN1" t="str">
            <v>65 years and over ;  &gt;&gt;&gt; 3-4 years in main job ;  &gt; Males ;</v>
          </cell>
          <cell r="AO1" t="str">
            <v>65 years and over ;  &gt;&gt;&gt; 3-4 years in main job ;  &gt; Females ;</v>
          </cell>
          <cell r="AP1" t="str">
            <v>65 years and over ;  &gt;&gt; 5 years or more in main job ;  Persons ;</v>
          </cell>
          <cell r="AQ1" t="str">
            <v>65 years and over ;  &gt;&gt; 5 years or more in main job ;  &gt; Males ;</v>
          </cell>
          <cell r="AR1" t="str">
            <v>65 years and over ;  &gt;&gt; 5 years or more in main job ;  &gt; Females ;</v>
          </cell>
          <cell r="AS1" t="str">
            <v>65 years and over ;  &gt;&gt;&gt; 5-9 years in main job ;  Persons ;</v>
          </cell>
          <cell r="AT1" t="str">
            <v>65 years and over ;  &gt;&gt;&gt; 5-9 years in main job ;  &gt; Males ;</v>
          </cell>
          <cell r="AU1" t="str">
            <v>65 years and over ;  &gt;&gt;&gt; 5-9 years in main job ;  &gt; Females ;</v>
          </cell>
          <cell r="AV1" t="str">
            <v>65 years and over ;  &gt;&gt;&gt; 10 years or more in main job ;  Persons ;</v>
          </cell>
          <cell r="AW1" t="str">
            <v>65 years and over ;  &gt;&gt;&gt; 10 years or more in main job ;  &gt; Males ;</v>
          </cell>
          <cell r="AX1" t="str">
            <v>65 years and over ;  &gt;&gt;&gt; 10 years or more in main job ;  &gt; Females ;</v>
          </cell>
          <cell r="AY1" t="str">
            <v>65 years and over ;  &gt;&gt;&gt;&gt; 10-19 years in main job ;  Persons ;</v>
          </cell>
          <cell r="AZ1" t="str">
            <v>65 years and over ;  &gt;&gt;&gt;&gt; 10-19 years in main job ;  &gt; Males ;</v>
          </cell>
          <cell r="BA1" t="str">
            <v>65 years and over ;  &gt;&gt;&gt;&gt; 10-19 years in main job ;  &gt; Females ;</v>
          </cell>
          <cell r="BB1" t="str">
            <v>65 years and over ;  &gt;&gt;&gt;&gt; 20 years or more in main job ;  Persons ;</v>
          </cell>
          <cell r="BC1" t="str">
            <v>65 years and over ;  &gt;&gt;&gt;&gt; 20 years or more in main job ;  &gt; Males ;</v>
          </cell>
          <cell r="BD1" t="str">
            <v>65 years and over ;  &gt;&gt;&gt;&gt; 20 years or more in main job ;  &gt; Females ;</v>
          </cell>
          <cell r="BE1" t="str">
            <v>65 years and over ;  &gt; Changed jobs in last 12 months ;  Persons ;</v>
          </cell>
          <cell r="BF1" t="str">
            <v>65 years and over ;  &gt; Changed jobs in last 12 months ;  &gt; Males ;</v>
          </cell>
          <cell r="BG1" t="str">
            <v>65 years and over ;  &gt; Changed jobs in last 12 months ;  &gt; Females ;</v>
          </cell>
          <cell r="BH1" t="str">
            <v>65 years and over ;  &gt; Did not change jobs in last 12 months ;  Persons ;</v>
          </cell>
          <cell r="BI1" t="str">
            <v>65 years and over ;  &gt; Did not change jobs in last 12 months ;  &gt; Males ;</v>
          </cell>
          <cell r="BJ1" t="str">
            <v>65 years and over ;  &gt; Did not change jobs in last 12 months ;  &gt; Females ;</v>
          </cell>
          <cell r="BK1" t="str">
            <v>65 years and over ;  Civilian Population aged 15 and over ;  Persons ;</v>
          </cell>
          <cell r="BL1" t="str">
            <v>65 years and over ;  Civilian Population aged 15 and over ;  &gt; Males ;</v>
          </cell>
          <cell r="BM1" t="str">
            <v>65 years and over ;  Civilian Population aged 15 and over ;  &gt; Females ;</v>
          </cell>
          <cell r="BN1" t="str">
            <v>65 years and over ;  Left, lost or worked multiple jobs last year ;  Persons ;</v>
          </cell>
          <cell r="BO1" t="str">
            <v>65 years and over ;  Left, lost or worked multiple jobs last year ;  &gt; Males ;</v>
          </cell>
          <cell r="BP1" t="str">
            <v>65 years and over ;  Left, lost or worked multiple jobs last year ;  &gt; Females ;</v>
          </cell>
          <cell r="BQ1" t="str">
            <v>65 years and over ;  &gt; Employed and had more than one job last year ;  Persons ;</v>
          </cell>
          <cell r="BR1" t="str">
            <v>65 years and over ;  &gt; Employed and had more than one job last year ;  &gt; Males ;</v>
          </cell>
          <cell r="BS1" t="str">
            <v>65 years and over ;  &gt; Employed and had more than one job last year ;  &gt; Females ;</v>
          </cell>
          <cell r="BT1" t="str">
            <v>65 years and over ;  &gt;&gt; Single job holder and had more than one job last year ;  Persons ;</v>
          </cell>
          <cell r="BU1" t="str">
            <v>65 years and over ;  &gt;&gt; Single job holder and had more than one job last year ;  &gt; Males ;</v>
          </cell>
          <cell r="BV1" t="str">
            <v>65 years and over ;  &gt;&gt; Single job holder and had more than one job last year ;  &gt; Females ;</v>
          </cell>
          <cell r="BW1" t="str">
            <v>65 years and over ;  &gt;&gt; Multiple job holder and had more than one job last year ;  Persons ;</v>
          </cell>
          <cell r="BX1" t="str">
            <v>65 years and over ;  &gt;&gt; Multiple job holder and had more than one job last year ;  &gt; Males ;</v>
          </cell>
          <cell r="BY1" t="str">
            <v>65 years and over ;  &gt;&gt; Multiple job holder and had more than one job last year ;  &gt; Females ;</v>
          </cell>
          <cell r="BZ1" t="str">
            <v>65 years and over ;  &gt;&gt; Underemployed and had more than one job last year ;  Persons ;</v>
          </cell>
          <cell r="CA1" t="str">
            <v>65 years and over ;  &gt;&gt; Underemployed and had more than one job last year ;  &gt; Males ;</v>
          </cell>
          <cell r="CB1" t="str">
            <v>65 years and over ;  &gt;&gt; Underemployed and had more than one job last year ;  &gt; Females ;</v>
          </cell>
          <cell r="CC1" t="str">
            <v>65 years and over ;  &gt; Unemployed and had a job last year ;  Persons ;</v>
          </cell>
          <cell r="CD1" t="str">
            <v>65 years and over ;  &gt; Unemployed and had a job last year ;  &gt; Males ;</v>
          </cell>
          <cell r="CE1" t="str">
            <v>65 years and over ;  &gt; Unemployed and had a job last year ;  &gt; Females ;</v>
          </cell>
          <cell r="CF1" t="str">
            <v>65 years and over ;  &gt; Not in the labour force and had a job last year ;  Persons ;</v>
          </cell>
          <cell r="CG1" t="str">
            <v>65 years and over ;  &gt; Not in the labour force and had a job last year ;  &gt; Males ;</v>
          </cell>
          <cell r="CH1" t="str">
            <v>65 years and over ;  &gt; Not in the labour force and had a job last year ;  &gt; Females ;</v>
          </cell>
          <cell r="CI1" t="str">
            <v>65 years and over ;  Left a job last year ;  Persons ;</v>
          </cell>
          <cell r="CJ1" t="str">
            <v>65 years and over ;  Left a job last year ;  &gt; Males ;</v>
          </cell>
          <cell r="CK1" t="str">
            <v>65 years and over ;  Left a job last year ;  &gt; Females ;</v>
          </cell>
          <cell r="CL1" t="str">
            <v>65 years and over ;  &gt; Employed in a new job since left last job ;  Persons ;</v>
          </cell>
          <cell r="CM1" t="str">
            <v>65 years and over ;  &gt; Employed in a new job since left last job ;  &gt; Males ;</v>
          </cell>
          <cell r="CN1" t="str">
            <v>65 years and over ;  &gt; Employed in a new job since left last job ;  &gt; Females ;</v>
          </cell>
          <cell r="CO1" t="str">
            <v>65 years and over ;  &gt;&gt; Underemployed in a new job since left last job ;  Persons ;</v>
          </cell>
          <cell r="CP1" t="str">
            <v>65 years and over ;  &gt;&gt; Underemployed in a new job since left last job ;  &gt; Males ;</v>
          </cell>
          <cell r="CQ1" t="str">
            <v>65 years and over ;  &gt;&gt; Underemployed in a new job since left last job ;  &gt; Females ;</v>
          </cell>
          <cell r="CR1" t="str">
            <v>65 years and over ;  &gt; Not employed since left last job ;  Persons ;</v>
          </cell>
          <cell r="CS1" t="str">
            <v>65 years and over ;  &gt; Not employed since left last job ;  &gt; Males ;</v>
          </cell>
          <cell r="CT1" t="str">
            <v>65 years and over ;  &gt; Not employed since left last job ;  &gt; Females ;</v>
          </cell>
          <cell r="CU1" t="str">
            <v>65 years and over ;  Lost a job last year ;  Persons ;</v>
          </cell>
          <cell r="CV1" t="str">
            <v>65 years and over ;  Lost a job last year ;  &gt; Males ;</v>
          </cell>
          <cell r="CW1" t="str">
            <v>65 years and over ;  Lost a job last year ;  &gt; Females ;</v>
          </cell>
          <cell r="CX1" t="str">
            <v>65 years and over ;  &gt; Retrenched last year ;  Persons ;</v>
          </cell>
          <cell r="CY1" t="str">
            <v>65 years and over ;  &gt; Retrenched last year ;  &gt; Males ;</v>
          </cell>
          <cell r="CZ1" t="str">
            <v>65 years and over ;  &gt; Retrenched last year ;  &gt; Females ;</v>
          </cell>
          <cell r="DA1" t="str">
            <v>65 years and over ;  &gt; Employed in a new job since lost last job ;  Persons ;</v>
          </cell>
          <cell r="DB1" t="str">
            <v>65 years and over ;  &gt; Employed in a new job since lost last job ;  &gt; Males ;</v>
          </cell>
          <cell r="DC1" t="str">
            <v>65 years and over ;  &gt; Employed in a new job since lost last job ;  &gt; Females ;</v>
          </cell>
          <cell r="DD1" t="str">
            <v>65 years and over ;  &gt;&gt; Underemployed in a new job since lost last job ;  Persons ;</v>
          </cell>
          <cell r="DE1" t="str">
            <v>65 years and over ;  &gt;&gt; Underemployed in a new job since lost last job ;  &gt; Males ;</v>
          </cell>
          <cell r="DF1" t="str">
            <v>65 years and over ;  &gt;&gt; Underemployed in a new job since lost last job ;  &gt; Females ;</v>
          </cell>
          <cell r="DG1" t="str">
            <v>65 years and over ;  &gt; Not employed since lost last job ;  Persons ;</v>
          </cell>
          <cell r="DH1" t="str">
            <v>65 years and over ;  &gt; Not employed since lost last job ;  &gt; Males ;</v>
          </cell>
          <cell r="DI1" t="str">
            <v>65 years and over ;  &gt; Not employed since lost last job ;  &gt; Females ;</v>
          </cell>
          <cell r="DJ1" t="str">
            <v>New South Wales ;  Employed total ;  Persons ;</v>
          </cell>
          <cell r="DK1" t="str">
            <v>New South Wales ;  Employed total ;  &gt; Males ;</v>
          </cell>
          <cell r="DL1" t="str">
            <v>New South Wales ;  Employed total ;  &gt; Females ;</v>
          </cell>
          <cell r="DM1" t="str">
            <v>New South Wales ;  &gt; Less than 1 year in main job ;  Persons ;</v>
          </cell>
          <cell r="DN1" t="str">
            <v>New South Wales ;  &gt; Less than 1 year in main job ;  &gt; Males ;</v>
          </cell>
          <cell r="DO1" t="str">
            <v>New South Wales ;  &gt; Less than 1 year in main job ;  &gt; Females ;</v>
          </cell>
          <cell r="DP1" t="str">
            <v>New South Wales ;  &gt;&gt; Less than 3 months in main job ;  Persons ;</v>
          </cell>
          <cell r="DQ1" t="str">
            <v>New South Wales ;  &gt;&gt; Less than 3 months in main job ;  &gt; Males ;</v>
          </cell>
          <cell r="DR1" t="str">
            <v>New South Wales ;  &gt;&gt; Less than 3 months in main job ;  &gt; Females ;</v>
          </cell>
          <cell r="DS1" t="str">
            <v>New South Wales ;  &gt;&gt; 3-5 months in main job ;  Persons ;</v>
          </cell>
          <cell r="DT1" t="str">
            <v>New South Wales ;  &gt;&gt; 3-5 months in main job ;  &gt; Males ;</v>
          </cell>
          <cell r="DU1" t="str">
            <v>New South Wales ;  &gt;&gt; 3-5 months in main job ;  &gt; Females ;</v>
          </cell>
          <cell r="DV1" t="str">
            <v>New South Wales ;  &gt;&gt; 6-11 months in main job ;  Persons ;</v>
          </cell>
          <cell r="DW1" t="str">
            <v>New South Wales ;  &gt;&gt; 6-11 months in main job ;  &gt; Males ;</v>
          </cell>
          <cell r="DX1" t="str">
            <v>New South Wales ;  &gt;&gt; 6-11 months in main job ;  &gt; Females ;</v>
          </cell>
          <cell r="DY1" t="str">
            <v>New South Wales ;  &gt; 1 year or more in main job ;  Persons ;</v>
          </cell>
          <cell r="DZ1" t="str">
            <v>New South Wales ;  &gt; 1 year or more in main job ;  &gt; Males ;</v>
          </cell>
          <cell r="EA1" t="str">
            <v>New South Wales ;  &gt; 1 year or more in main job ;  &gt; Females ;</v>
          </cell>
          <cell r="EB1" t="str">
            <v>New South Wales ;  &gt;&gt; 1-4 years in main job ;  Persons ;</v>
          </cell>
          <cell r="EC1" t="str">
            <v>New South Wales ;  &gt;&gt; 1-4 years in main job ;  &gt; Males ;</v>
          </cell>
          <cell r="ED1" t="str">
            <v>New South Wales ;  &gt;&gt; 1-4 years in main job ;  &gt; Females ;</v>
          </cell>
          <cell r="EE1" t="str">
            <v>New South Wales ;  &gt;&gt;&gt; 1 year in main job ;  Persons ;</v>
          </cell>
          <cell r="EF1" t="str">
            <v>New South Wales ;  &gt;&gt;&gt; 1 year in main job ;  &gt; Males ;</v>
          </cell>
          <cell r="EG1" t="str">
            <v>New South Wales ;  &gt;&gt;&gt; 1 year in main job ;  &gt; Females ;</v>
          </cell>
          <cell r="EH1" t="str">
            <v>New South Wales ;  &gt;&gt;&gt; 2 years in main job ;  Persons ;</v>
          </cell>
          <cell r="EI1" t="str">
            <v>New South Wales ;  &gt;&gt;&gt; 2 years in main job ;  &gt; Males ;</v>
          </cell>
          <cell r="EJ1" t="str">
            <v>New South Wales ;  &gt;&gt;&gt; 2 years in main job ;  &gt; Females ;</v>
          </cell>
          <cell r="EK1" t="str">
            <v>New South Wales ;  &gt;&gt;&gt; 3-4 years in main job ;  Persons ;</v>
          </cell>
          <cell r="EL1" t="str">
            <v>New South Wales ;  &gt;&gt;&gt; 3-4 years in main job ;  &gt; Males ;</v>
          </cell>
          <cell r="EM1" t="str">
            <v>New South Wales ;  &gt;&gt;&gt; 3-4 years in main job ;  &gt; Females ;</v>
          </cell>
          <cell r="EN1" t="str">
            <v>New South Wales ;  &gt;&gt; 5 years or more in main job ;  Persons ;</v>
          </cell>
          <cell r="EO1" t="str">
            <v>New South Wales ;  &gt;&gt; 5 years or more in main job ;  &gt; Males ;</v>
          </cell>
          <cell r="EP1" t="str">
            <v>New South Wales ;  &gt;&gt; 5 years or more in main job ;  &gt; Females ;</v>
          </cell>
          <cell r="EQ1" t="str">
            <v>New South Wales ;  &gt;&gt;&gt; 5-9 years in main job ;  Persons ;</v>
          </cell>
          <cell r="ER1" t="str">
            <v>New South Wales ;  &gt;&gt;&gt; 5-9 years in main job ;  &gt; Males ;</v>
          </cell>
          <cell r="ES1" t="str">
            <v>New South Wales ;  &gt;&gt;&gt; 5-9 years in main job ;  &gt; Females ;</v>
          </cell>
          <cell r="ET1" t="str">
            <v>New South Wales ;  &gt;&gt;&gt; 10 years or more in main job ;  Persons ;</v>
          </cell>
          <cell r="EU1" t="str">
            <v>New South Wales ;  &gt;&gt;&gt; 10 years or more in main job ;  &gt; Males ;</v>
          </cell>
          <cell r="EV1" t="str">
            <v>New South Wales ;  &gt;&gt;&gt; 10 years or more in main job ;  &gt; Females ;</v>
          </cell>
          <cell r="EW1" t="str">
            <v>New South Wales ;  &gt;&gt;&gt;&gt; 10-19 years in main job ;  Persons ;</v>
          </cell>
          <cell r="EX1" t="str">
            <v>New South Wales ;  &gt;&gt;&gt;&gt; 10-19 years in main job ;  &gt; Males ;</v>
          </cell>
          <cell r="EY1" t="str">
            <v>New South Wales ;  &gt;&gt;&gt;&gt; 10-19 years in main job ;  &gt; Females ;</v>
          </cell>
          <cell r="EZ1" t="str">
            <v>New South Wales ;  &gt;&gt;&gt;&gt; 20 years or more in main job ;  Persons ;</v>
          </cell>
          <cell r="FA1" t="str">
            <v>New South Wales ;  &gt;&gt;&gt;&gt; 20 years or more in main job ;  &gt; Males ;</v>
          </cell>
          <cell r="FB1" t="str">
            <v>New South Wales ;  &gt;&gt;&gt;&gt; 20 years or more in main job ;  &gt; Females ;</v>
          </cell>
          <cell r="FC1" t="str">
            <v>New South Wales ;  &gt; Changed jobs in last 12 months ;  Persons ;</v>
          </cell>
          <cell r="FD1" t="str">
            <v>New South Wales ;  &gt; Changed jobs in last 12 months ;  &gt; Males ;</v>
          </cell>
          <cell r="FE1" t="str">
            <v>New South Wales ;  &gt; Changed jobs in last 12 months ;  &gt; Females ;</v>
          </cell>
          <cell r="FF1" t="str">
            <v>New South Wales ;  &gt; Did not change jobs in last 12 months ;  Persons ;</v>
          </cell>
          <cell r="FG1" t="str">
            <v>New South Wales ;  &gt; Did not change jobs in last 12 months ;  &gt; Males ;</v>
          </cell>
          <cell r="FH1" t="str">
            <v>New South Wales ;  &gt; Did not change jobs in last 12 months ;  &gt; Females ;</v>
          </cell>
          <cell r="FI1" t="str">
            <v>New South Wales ;  Civilian Population aged 15 and over ;  Persons ;</v>
          </cell>
          <cell r="FJ1" t="str">
            <v>New South Wales ;  Civilian Population aged 15 and over ;  &gt; Males ;</v>
          </cell>
          <cell r="FK1" t="str">
            <v>New South Wales ;  Civilian Population aged 15 and over ;  &gt; Females ;</v>
          </cell>
          <cell r="FL1" t="str">
            <v>New South Wales ;  Left, lost or worked multiple jobs last year ;  Persons ;</v>
          </cell>
          <cell r="FM1" t="str">
            <v>New South Wales ;  Left, lost or worked multiple jobs last year ;  &gt; Males ;</v>
          </cell>
          <cell r="FN1" t="str">
            <v>New South Wales ;  Left, lost or worked multiple jobs last year ;  &gt; Females ;</v>
          </cell>
          <cell r="FO1" t="str">
            <v>New South Wales ;  &gt; Employed and had more than one job last year ;  Persons ;</v>
          </cell>
          <cell r="FP1" t="str">
            <v>New South Wales ;  &gt; Employed and had more than one job last year ;  &gt; Males ;</v>
          </cell>
          <cell r="FQ1" t="str">
            <v>New South Wales ;  &gt; Employed and had more than one job last year ;  &gt; Females ;</v>
          </cell>
          <cell r="FR1" t="str">
            <v>New South Wales ;  &gt;&gt; Single job holder and had more than one job last year ;  Persons ;</v>
          </cell>
          <cell r="FS1" t="str">
            <v>New South Wales ;  &gt;&gt; Single job holder and had more than one job last year ;  &gt; Males ;</v>
          </cell>
          <cell r="FT1" t="str">
            <v>New South Wales ;  &gt;&gt; Single job holder and had more than one job last year ;  &gt; Females ;</v>
          </cell>
          <cell r="FU1" t="str">
            <v>New South Wales ;  &gt;&gt; Multiple job holder and had more than one job last year ;  Persons ;</v>
          </cell>
          <cell r="FV1" t="str">
            <v>New South Wales ;  &gt;&gt; Multiple job holder and had more than one job last year ;  &gt; Males ;</v>
          </cell>
          <cell r="FW1" t="str">
            <v>New South Wales ;  &gt;&gt; Multiple job holder and had more than one job last year ;  &gt; Females ;</v>
          </cell>
          <cell r="FX1" t="str">
            <v>New South Wales ;  &gt;&gt; Underemployed and had more than one job last year ;  Persons ;</v>
          </cell>
          <cell r="FY1" t="str">
            <v>New South Wales ;  &gt;&gt; Underemployed and had more than one job last year ;  &gt; Males ;</v>
          </cell>
          <cell r="FZ1" t="str">
            <v>New South Wales ;  &gt;&gt; Underemployed and had more than one job last year ;  &gt; Females ;</v>
          </cell>
          <cell r="GA1" t="str">
            <v>New South Wales ;  &gt; Unemployed and had a job last year ;  Persons ;</v>
          </cell>
          <cell r="GB1" t="str">
            <v>New South Wales ;  &gt; Unemployed and had a job last year ;  &gt; Males ;</v>
          </cell>
          <cell r="GC1" t="str">
            <v>New South Wales ;  &gt; Unemployed and had a job last year ;  &gt; Females ;</v>
          </cell>
          <cell r="GD1" t="str">
            <v>New South Wales ;  &gt; Not in the labour force and had a job last year ;  Persons ;</v>
          </cell>
          <cell r="GE1" t="str">
            <v>New South Wales ;  &gt; Not in the labour force and had a job last year ;  &gt; Males ;</v>
          </cell>
          <cell r="GF1" t="str">
            <v>New South Wales ;  &gt; Not in the labour force and had a job last year ;  &gt; Females ;</v>
          </cell>
          <cell r="GG1" t="str">
            <v>New South Wales ;  Left a job last year ;  Persons ;</v>
          </cell>
          <cell r="GH1" t="str">
            <v>New South Wales ;  Left a job last year ;  &gt; Males ;</v>
          </cell>
          <cell r="GI1" t="str">
            <v>New South Wales ;  Left a job last year ;  &gt; Females ;</v>
          </cell>
          <cell r="GJ1" t="str">
            <v>New South Wales ;  &gt; Employed in a new job since left last job ;  Persons ;</v>
          </cell>
          <cell r="GK1" t="str">
            <v>New South Wales ;  &gt; Employed in a new job since left last job ;  &gt; Males ;</v>
          </cell>
          <cell r="GL1" t="str">
            <v>New South Wales ;  &gt; Employed in a new job since left last job ;  &gt; Females ;</v>
          </cell>
          <cell r="GM1" t="str">
            <v>New South Wales ;  &gt;&gt; Underemployed in a new job since left last job ;  Persons ;</v>
          </cell>
          <cell r="GN1" t="str">
            <v>New South Wales ;  &gt;&gt; Underemployed in a new job since left last job ;  &gt; Males ;</v>
          </cell>
          <cell r="GO1" t="str">
            <v>New South Wales ;  &gt;&gt; Underemployed in a new job since left last job ;  &gt; Females ;</v>
          </cell>
          <cell r="GP1" t="str">
            <v>New South Wales ;  &gt; Not employed since left last job ;  Persons ;</v>
          </cell>
          <cell r="GQ1" t="str">
            <v>New South Wales ;  &gt; Not employed since left last job ;  &gt; Males ;</v>
          </cell>
          <cell r="GR1" t="str">
            <v>New South Wales ;  &gt; Not employed since left last job ;  &gt; Females ;</v>
          </cell>
          <cell r="GS1" t="str">
            <v>New South Wales ;  Lost a job last year ;  Persons ;</v>
          </cell>
          <cell r="GT1" t="str">
            <v>New South Wales ;  Lost a job last year ;  &gt; Males ;</v>
          </cell>
          <cell r="GU1" t="str">
            <v>New South Wales ;  Lost a job last year ;  &gt; Females ;</v>
          </cell>
          <cell r="GV1" t="str">
            <v>New South Wales ;  &gt; Retrenched last year ;  Persons ;</v>
          </cell>
          <cell r="GW1" t="str">
            <v>New South Wales ;  &gt; Retrenched last year ;  &gt; Males ;</v>
          </cell>
          <cell r="GX1" t="str">
            <v>New South Wales ;  &gt; Retrenched last year ;  &gt; Females ;</v>
          </cell>
          <cell r="GY1" t="str">
            <v>New South Wales ;  &gt; Employed in a new job since lost last job ;  Persons ;</v>
          </cell>
          <cell r="GZ1" t="str">
            <v>New South Wales ;  &gt; Employed in a new job since lost last job ;  &gt; Males ;</v>
          </cell>
          <cell r="HA1" t="str">
            <v>New South Wales ;  &gt; Employed in a new job since lost last job ;  &gt; Females ;</v>
          </cell>
          <cell r="HB1" t="str">
            <v>New South Wales ;  &gt;&gt; Underemployed in a new job since lost last job ;  Persons ;</v>
          </cell>
          <cell r="HC1" t="str">
            <v>New South Wales ;  &gt;&gt; Underemployed in a new job since lost last job ;  &gt; Males ;</v>
          </cell>
          <cell r="HD1" t="str">
            <v>New South Wales ;  &gt;&gt; Underemployed in a new job since lost last job ;  &gt; Females ;</v>
          </cell>
          <cell r="HE1" t="str">
            <v>New South Wales ;  &gt; Not employed since lost last job ;  Persons ;</v>
          </cell>
          <cell r="HF1" t="str">
            <v>New South Wales ;  &gt; Not employed since lost last job ;  &gt; Males ;</v>
          </cell>
          <cell r="HG1" t="str">
            <v>New South Wales ;  &gt; Not employed since lost last job ;  &gt; Females ;</v>
          </cell>
          <cell r="HH1" t="str">
            <v>Victoria ;  Employed total ;  Persons ;</v>
          </cell>
          <cell r="HI1" t="str">
            <v>Victoria ;  Employed total ;  &gt; Males ;</v>
          </cell>
          <cell r="HJ1" t="str">
            <v>Victoria ;  Employed total ;  &gt; Females ;</v>
          </cell>
          <cell r="HK1" t="str">
            <v>Victoria ;  &gt; Less than 1 year in main job ;  Persons ;</v>
          </cell>
          <cell r="HL1" t="str">
            <v>Victoria ;  &gt; Less than 1 year in main job ;  &gt; Males ;</v>
          </cell>
          <cell r="HM1" t="str">
            <v>Victoria ;  &gt; Less than 1 year in main job ;  &gt; Females ;</v>
          </cell>
          <cell r="HN1" t="str">
            <v>Victoria ;  &gt;&gt; Less than 3 months in main job ;  Persons ;</v>
          </cell>
          <cell r="HO1" t="str">
            <v>Victoria ;  &gt;&gt; Less than 3 months in main job ;  &gt; Males ;</v>
          </cell>
          <cell r="HP1" t="str">
            <v>Victoria ;  &gt;&gt; Less than 3 months in main job ;  &gt; Females ;</v>
          </cell>
          <cell r="HQ1" t="str">
            <v>Victoria ;  &gt;&gt; 3-5 months in main job ;  Persons ;</v>
          </cell>
          <cell r="HR1" t="str">
            <v>Victoria ;  &gt;&gt; 3-5 months in main job ;  &gt; Males ;</v>
          </cell>
          <cell r="HS1" t="str">
            <v>Victoria ;  &gt;&gt; 3-5 months in main job ;  &gt; Females ;</v>
          </cell>
          <cell r="HT1" t="str">
            <v>Victoria ;  &gt;&gt; 6-11 months in main job ;  Persons ;</v>
          </cell>
          <cell r="HU1" t="str">
            <v>Victoria ;  &gt;&gt; 6-11 months in main job ;  &gt; Males ;</v>
          </cell>
          <cell r="HV1" t="str">
            <v>Victoria ;  &gt;&gt; 6-11 months in main job ;  &gt; Females ;</v>
          </cell>
          <cell r="HW1" t="str">
            <v>Victoria ;  &gt; 1 year or more in main job ;  Persons ;</v>
          </cell>
          <cell r="HX1" t="str">
            <v>Victoria ;  &gt; 1 year or more in main job ;  &gt; Males ;</v>
          </cell>
          <cell r="HY1" t="str">
            <v>Victoria ;  &gt; 1 year or more in main job ;  &gt; Females ;</v>
          </cell>
          <cell r="HZ1" t="str">
            <v>Victoria ;  &gt;&gt; 1-4 years in main job ;  Persons ;</v>
          </cell>
          <cell r="IA1" t="str">
            <v>Victoria ;  &gt;&gt; 1-4 years in main job ;  &gt; Males ;</v>
          </cell>
          <cell r="IB1" t="str">
            <v>Victoria ;  &gt;&gt; 1-4 years in main job ;  &gt; Females ;</v>
          </cell>
          <cell r="IC1" t="str">
            <v>Victoria ;  &gt;&gt;&gt; 1 year in main job ;  Persons ;</v>
          </cell>
          <cell r="ID1" t="str">
            <v>Victoria ;  &gt;&gt;&gt; 1 year in main job ;  &gt; Males ;</v>
          </cell>
          <cell r="IE1" t="str">
            <v>Victoria ;  &gt;&gt;&gt; 1 year in main job ;  &gt; Females ;</v>
          </cell>
          <cell r="IF1" t="str">
            <v>Victoria ;  &gt;&gt;&gt; 2 years in main job ;  Persons ;</v>
          </cell>
          <cell r="IG1" t="str">
            <v>Victoria ;  &gt;&gt;&gt; 2 years in main job ;  &gt; Males ;</v>
          </cell>
          <cell r="IH1" t="str">
            <v>Victoria ;  &gt;&gt;&gt; 2 years in main job ;  &gt; Females ;</v>
          </cell>
          <cell r="II1" t="str">
            <v>Victoria ;  &gt;&gt;&gt; 3-4 years in main job ;  Persons ;</v>
          </cell>
          <cell r="IJ1" t="str">
            <v>Victoria ;  &gt;&gt;&gt; 3-4 years in main job ;  &gt; Males ;</v>
          </cell>
          <cell r="IK1" t="str">
            <v>Victoria ;  &gt;&gt;&gt; 3-4 years in main job ;  &gt; Females ;</v>
          </cell>
          <cell r="IL1" t="str">
            <v>Victoria ;  &gt;&gt; 5 years or more in main job ;  Persons ;</v>
          </cell>
          <cell r="IM1" t="str">
            <v>Victoria ;  &gt;&gt; 5 years or more in main job ;  &gt; Males ;</v>
          </cell>
          <cell r="IN1" t="str">
            <v>Victoria ;  &gt;&gt; 5 years or more in main job ;  &gt; Females ;</v>
          </cell>
          <cell r="IO1" t="str">
            <v>Victoria ;  &gt;&gt;&gt; 5-9 years in main job ;  Persons ;</v>
          </cell>
          <cell r="IP1" t="str">
            <v>Victoria ;  &gt;&gt;&gt; 5-9 years in main job ;  &gt; Males ;</v>
          </cell>
          <cell r="IQ1" t="str">
            <v>Victoria ;  &gt;&gt;&gt; 5-9 years in main job ;  &gt; Females ;</v>
          </cell>
        </row>
        <row r="2">
          <cell r="B2" t="str">
            <v>000</v>
          </cell>
          <cell r="C2" t="str">
            <v>000</v>
          </cell>
          <cell r="D2" t="str">
            <v>000</v>
          </cell>
          <cell r="E2" t="str">
            <v>000</v>
          </cell>
          <cell r="F2" t="str">
            <v>000</v>
          </cell>
          <cell r="G2" t="str">
            <v>000</v>
          </cell>
          <cell r="H2" t="str">
            <v>000</v>
          </cell>
          <cell r="I2" t="str">
            <v>000</v>
          </cell>
          <cell r="J2" t="str">
            <v>000</v>
          </cell>
          <cell r="K2" t="str">
            <v>000</v>
          </cell>
          <cell r="L2" t="str">
            <v>000</v>
          </cell>
          <cell r="M2" t="str">
            <v>000</v>
          </cell>
          <cell r="N2" t="str">
            <v>000</v>
          </cell>
          <cell r="O2" t="str">
            <v>000</v>
          </cell>
          <cell r="P2" t="str">
            <v>000</v>
          </cell>
          <cell r="Q2" t="str">
            <v>000</v>
          </cell>
          <cell r="R2" t="str">
            <v>000</v>
          </cell>
          <cell r="S2" t="str">
            <v>000</v>
          </cell>
          <cell r="T2" t="str">
            <v>000</v>
          </cell>
          <cell r="U2" t="str">
            <v>000</v>
          </cell>
          <cell r="V2" t="str">
            <v>000</v>
          </cell>
          <cell r="W2" t="str">
            <v>000</v>
          </cell>
          <cell r="X2" t="str">
            <v>000</v>
          </cell>
          <cell r="Y2" t="str">
            <v>000</v>
          </cell>
          <cell r="Z2" t="str">
            <v>000</v>
          </cell>
          <cell r="AA2" t="str">
            <v>000</v>
          </cell>
          <cell r="AB2" t="str">
            <v>000</v>
          </cell>
          <cell r="AC2" t="str">
            <v>000</v>
          </cell>
          <cell r="AD2" t="str">
            <v>000</v>
          </cell>
          <cell r="AE2" t="str">
            <v>000</v>
          </cell>
          <cell r="AF2" t="str">
            <v>000</v>
          </cell>
          <cell r="AG2" t="str">
            <v>000</v>
          </cell>
          <cell r="AH2" t="str">
            <v>000</v>
          </cell>
          <cell r="AI2" t="str">
            <v>000</v>
          </cell>
          <cell r="AJ2" t="str">
            <v>000</v>
          </cell>
          <cell r="AK2" t="str">
            <v>000</v>
          </cell>
          <cell r="AL2" t="str">
            <v>000</v>
          </cell>
          <cell r="AM2" t="str">
            <v>000</v>
          </cell>
          <cell r="AN2" t="str">
            <v>000</v>
          </cell>
          <cell r="AO2" t="str">
            <v>000</v>
          </cell>
          <cell r="AP2" t="str">
            <v>000</v>
          </cell>
          <cell r="AQ2" t="str">
            <v>000</v>
          </cell>
          <cell r="AR2" t="str">
            <v>000</v>
          </cell>
          <cell r="AS2" t="str">
            <v>000</v>
          </cell>
          <cell r="AT2" t="str">
            <v>000</v>
          </cell>
          <cell r="AU2" t="str">
            <v>000</v>
          </cell>
          <cell r="AV2" t="str">
            <v>000</v>
          </cell>
          <cell r="AW2" t="str">
            <v>000</v>
          </cell>
          <cell r="AX2" t="str">
            <v>000</v>
          </cell>
          <cell r="AY2" t="str">
            <v>000</v>
          </cell>
          <cell r="AZ2" t="str">
            <v>000</v>
          </cell>
          <cell r="BA2" t="str">
            <v>000</v>
          </cell>
          <cell r="BB2" t="str">
            <v>000</v>
          </cell>
          <cell r="BC2" t="str">
            <v>000</v>
          </cell>
          <cell r="BD2" t="str">
            <v>000</v>
          </cell>
          <cell r="BE2" t="str">
            <v>000</v>
          </cell>
          <cell r="BF2" t="str">
            <v>000</v>
          </cell>
          <cell r="BG2" t="str">
            <v>000</v>
          </cell>
          <cell r="BH2" t="str">
            <v>000</v>
          </cell>
          <cell r="BI2" t="str">
            <v>000</v>
          </cell>
          <cell r="BJ2" t="str">
            <v>000</v>
          </cell>
          <cell r="BK2" t="str">
            <v>000</v>
          </cell>
          <cell r="BL2" t="str">
            <v>000</v>
          </cell>
          <cell r="BM2" t="str">
            <v>000</v>
          </cell>
          <cell r="BN2" t="str">
            <v>000</v>
          </cell>
          <cell r="BO2" t="str">
            <v>000</v>
          </cell>
          <cell r="BP2" t="str">
            <v>000</v>
          </cell>
          <cell r="BQ2" t="str">
            <v>000</v>
          </cell>
          <cell r="BR2" t="str">
            <v>000</v>
          </cell>
          <cell r="BS2" t="str">
            <v>000</v>
          </cell>
          <cell r="BT2" t="str">
            <v>000</v>
          </cell>
          <cell r="BU2" t="str">
            <v>000</v>
          </cell>
          <cell r="BV2" t="str">
            <v>000</v>
          </cell>
          <cell r="BW2" t="str">
            <v>000</v>
          </cell>
          <cell r="BX2" t="str">
            <v>000</v>
          </cell>
          <cell r="BY2" t="str">
            <v>000</v>
          </cell>
          <cell r="BZ2" t="str">
            <v>000</v>
          </cell>
          <cell r="CA2" t="str">
            <v>000</v>
          </cell>
          <cell r="CB2" t="str">
            <v>000</v>
          </cell>
          <cell r="CC2" t="str">
            <v>000</v>
          </cell>
          <cell r="CD2" t="str">
            <v>000</v>
          </cell>
          <cell r="CE2" t="str">
            <v>000</v>
          </cell>
          <cell r="CF2" t="str">
            <v>000</v>
          </cell>
          <cell r="CG2" t="str">
            <v>000</v>
          </cell>
          <cell r="CH2" t="str">
            <v>000</v>
          </cell>
          <cell r="CI2" t="str">
            <v>000</v>
          </cell>
          <cell r="CJ2" t="str">
            <v>000</v>
          </cell>
          <cell r="CK2" t="str">
            <v>000</v>
          </cell>
          <cell r="CL2" t="str">
            <v>000</v>
          </cell>
          <cell r="CM2" t="str">
            <v>000</v>
          </cell>
          <cell r="CN2" t="str">
            <v>000</v>
          </cell>
          <cell r="CO2" t="str">
            <v>000</v>
          </cell>
          <cell r="CP2" t="str">
            <v>000</v>
          </cell>
          <cell r="CQ2" t="str">
            <v>000</v>
          </cell>
          <cell r="CR2" t="str">
            <v>000</v>
          </cell>
          <cell r="CS2" t="str">
            <v>000</v>
          </cell>
          <cell r="CT2" t="str">
            <v>000</v>
          </cell>
          <cell r="CU2" t="str">
            <v>000</v>
          </cell>
          <cell r="CV2" t="str">
            <v>000</v>
          </cell>
          <cell r="CW2" t="str">
            <v>000</v>
          </cell>
          <cell r="CX2" t="str">
            <v>000</v>
          </cell>
          <cell r="CY2" t="str">
            <v>000</v>
          </cell>
          <cell r="CZ2" t="str">
            <v>000</v>
          </cell>
          <cell r="DA2" t="str">
            <v>000</v>
          </cell>
          <cell r="DB2" t="str">
            <v>000</v>
          </cell>
          <cell r="DC2" t="str">
            <v>000</v>
          </cell>
          <cell r="DD2" t="str">
            <v>000</v>
          </cell>
          <cell r="DE2" t="str">
            <v>000</v>
          </cell>
          <cell r="DF2" t="str">
            <v>000</v>
          </cell>
          <cell r="DG2" t="str">
            <v>000</v>
          </cell>
          <cell r="DH2" t="str">
            <v>000</v>
          </cell>
          <cell r="DI2" t="str">
            <v>000</v>
          </cell>
          <cell r="DJ2" t="str">
            <v>000</v>
          </cell>
          <cell r="DK2" t="str">
            <v>000</v>
          </cell>
          <cell r="DL2" t="str">
            <v>000</v>
          </cell>
          <cell r="DM2" t="str">
            <v>000</v>
          </cell>
          <cell r="DN2" t="str">
            <v>000</v>
          </cell>
          <cell r="DO2" t="str">
            <v>000</v>
          </cell>
          <cell r="DP2" t="str">
            <v>000</v>
          </cell>
          <cell r="DQ2" t="str">
            <v>000</v>
          </cell>
          <cell r="DR2" t="str">
            <v>000</v>
          </cell>
          <cell r="DS2" t="str">
            <v>000</v>
          </cell>
          <cell r="DT2" t="str">
            <v>000</v>
          </cell>
          <cell r="DU2" t="str">
            <v>000</v>
          </cell>
          <cell r="DV2" t="str">
            <v>000</v>
          </cell>
          <cell r="DW2" t="str">
            <v>000</v>
          </cell>
          <cell r="DX2" t="str">
            <v>000</v>
          </cell>
          <cell r="DY2" t="str">
            <v>000</v>
          </cell>
          <cell r="DZ2" t="str">
            <v>000</v>
          </cell>
          <cell r="EA2" t="str">
            <v>000</v>
          </cell>
          <cell r="EB2" t="str">
            <v>000</v>
          </cell>
          <cell r="EC2" t="str">
            <v>000</v>
          </cell>
          <cell r="ED2" t="str">
            <v>000</v>
          </cell>
          <cell r="EE2" t="str">
            <v>000</v>
          </cell>
          <cell r="EF2" t="str">
            <v>000</v>
          </cell>
          <cell r="EG2" t="str">
            <v>000</v>
          </cell>
          <cell r="EH2" t="str">
            <v>000</v>
          </cell>
          <cell r="EI2" t="str">
            <v>000</v>
          </cell>
          <cell r="EJ2" t="str">
            <v>000</v>
          </cell>
          <cell r="EK2" t="str">
            <v>000</v>
          </cell>
          <cell r="EL2" t="str">
            <v>000</v>
          </cell>
          <cell r="EM2" t="str">
            <v>000</v>
          </cell>
          <cell r="EN2" t="str">
            <v>000</v>
          </cell>
          <cell r="EO2" t="str">
            <v>000</v>
          </cell>
          <cell r="EP2" t="str">
            <v>000</v>
          </cell>
          <cell r="EQ2" t="str">
            <v>000</v>
          </cell>
          <cell r="ER2" t="str">
            <v>000</v>
          </cell>
          <cell r="ES2" t="str">
            <v>000</v>
          </cell>
          <cell r="ET2" t="str">
            <v>000</v>
          </cell>
          <cell r="EU2" t="str">
            <v>000</v>
          </cell>
          <cell r="EV2" t="str">
            <v>000</v>
          </cell>
          <cell r="EW2" t="str">
            <v>000</v>
          </cell>
          <cell r="EX2" t="str">
            <v>000</v>
          </cell>
          <cell r="EY2" t="str">
            <v>000</v>
          </cell>
          <cell r="EZ2" t="str">
            <v>000</v>
          </cell>
          <cell r="FA2" t="str">
            <v>000</v>
          </cell>
          <cell r="FB2" t="str">
            <v>000</v>
          </cell>
          <cell r="FC2" t="str">
            <v>000</v>
          </cell>
          <cell r="FD2" t="str">
            <v>000</v>
          </cell>
          <cell r="FE2" t="str">
            <v>000</v>
          </cell>
          <cell r="FF2" t="str">
            <v>000</v>
          </cell>
          <cell r="FG2" t="str">
            <v>000</v>
          </cell>
          <cell r="FH2" t="str">
            <v>000</v>
          </cell>
          <cell r="FI2" t="str">
            <v>000</v>
          </cell>
          <cell r="FJ2" t="str">
            <v>000</v>
          </cell>
          <cell r="FK2" t="str">
            <v>000</v>
          </cell>
          <cell r="FL2" t="str">
            <v>000</v>
          </cell>
          <cell r="FM2" t="str">
            <v>000</v>
          </cell>
          <cell r="FN2" t="str">
            <v>000</v>
          </cell>
          <cell r="FO2" t="str">
            <v>000</v>
          </cell>
          <cell r="FP2" t="str">
            <v>000</v>
          </cell>
          <cell r="FQ2" t="str">
            <v>000</v>
          </cell>
          <cell r="FR2" t="str">
            <v>000</v>
          </cell>
          <cell r="FS2" t="str">
            <v>000</v>
          </cell>
          <cell r="FT2" t="str">
            <v>000</v>
          </cell>
          <cell r="FU2" t="str">
            <v>000</v>
          </cell>
          <cell r="FV2" t="str">
            <v>000</v>
          </cell>
          <cell r="FW2" t="str">
            <v>000</v>
          </cell>
          <cell r="FX2" t="str">
            <v>000</v>
          </cell>
          <cell r="FY2" t="str">
            <v>000</v>
          </cell>
          <cell r="FZ2" t="str">
            <v>000</v>
          </cell>
          <cell r="GA2" t="str">
            <v>000</v>
          </cell>
          <cell r="GB2" t="str">
            <v>000</v>
          </cell>
          <cell r="GC2" t="str">
            <v>000</v>
          </cell>
          <cell r="GD2" t="str">
            <v>000</v>
          </cell>
          <cell r="GE2" t="str">
            <v>000</v>
          </cell>
          <cell r="GF2" t="str">
            <v>000</v>
          </cell>
          <cell r="GG2" t="str">
            <v>000</v>
          </cell>
          <cell r="GH2" t="str">
            <v>000</v>
          </cell>
          <cell r="GI2" t="str">
            <v>000</v>
          </cell>
          <cell r="GJ2" t="str">
            <v>000</v>
          </cell>
          <cell r="GK2" t="str">
            <v>000</v>
          </cell>
          <cell r="GL2" t="str">
            <v>000</v>
          </cell>
          <cell r="GM2" t="str">
            <v>000</v>
          </cell>
          <cell r="GN2" t="str">
            <v>000</v>
          </cell>
          <cell r="GO2" t="str">
            <v>000</v>
          </cell>
          <cell r="GP2" t="str">
            <v>000</v>
          </cell>
          <cell r="GQ2" t="str">
            <v>000</v>
          </cell>
          <cell r="GR2" t="str">
            <v>000</v>
          </cell>
          <cell r="GS2" t="str">
            <v>000</v>
          </cell>
          <cell r="GT2" t="str">
            <v>000</v>
          </cell>
          <cell r="GU2" t="str">
            <v>000</v>
          </cell>
          <cell r="GV2" t="str">
            <v>000</v>
          </cell>
          <cell r="GW2" t="str">
            <v>000</v>
          </cell>
          <cell r="GX2" t="str">
            <v>000</v>
          </cell>
          <cell r="GY2" t="str">
            <v>000</v>
          </cell>
          <cell r="GZ2" t="str">
            <v>000</v>
          </cell>
          <cell r="HA2" t="str">
            <v>000</v>
          </cell>
          <cell r="HB2" t="str">
            <v>000</v>
          </cell>
          <cell r="HC2" t="str">
            <v>000</v>
          </cell>
          <cell r="HD2" t="str">
            <v>000</v>
          </cell>
          <cell r="HE2" t="str">
            <v>000</v>
          </cell>
          <cell r="HF2" t="str">
            <v>000</v>
          </cell>
          <cell r="HG2" t="str">
            <v>000</v>
          </cell>
          <cell r="HH2" t="str">
            <v>000</v>
          </cell>
          <cell r="HI2" t="str">
            <v>000</v>
          </cell>
          <cell r="HJ2" t="str">
            <v>000</v>
          </cell>
          <cell r="HK2" t="str">
            <v>000</v>
          </cell>
          <cell r="HL2" t="str">
            <v>000</v>
          </cell>
          <cell r="HM2" t="str">
            <v>000</v>
          </cell>
          <cell r="HN2" t="str">
            <v>000</v>
          </cell>
          <cell r="HO2" t="str">
            <v>000</v>
          </cell>
          <cell r="HP2" t="str">
            <v>000</v>
          </cell>
          <cell r="HQ2" t="str">
            <v>000</v>
          </cell>
          <cell r="HR2" t="str">
            <v>000</v>
          </cell>
          <cell r="HS2" t="str">
            <v>000</v>
          </cell>
          <cell r="HT2" t="str">
            <v>000</v>
          </cell>
          <cell r="HU2" t="str">
            <v>000</v>
          </cell>
          <cell r="HV2" t="str">
            <v>000</v>
          </cell>
          <cell r="HW2" t="str">
            <v>000</v>
          </cell>
          <cell r="HX2" t="str">
            <v>000</v>
          </cell>
          <cell r="HY2" t="str">
            <v>000</v>
          </cell>
          <cell r="HZ2" t="str">
            <v>000</v>
          </cell>
          <cell r="IA2" t="str">
            <v>000</v>
          </cell>
          <cell r="IB2" t="str">
            <v>000</v>
          </cell>
          <cell r="IC2" t="str">
            <v>000</v>
          </cell>
          <cell r="ID2" t="str">
            <v>000</v>
          </cell>
          <cell r="IE2" t="str">
            <v>000</v>
          </cell>
          <cell r="IF2" t="str">
            <v>000</v>
          </cell>
          <cell r="IG2" t="str">
            <v>000</v>
          </cell>
          <cell r="IH2" t="str">
            <v>000</v>
          </cell>
          <cell r="II2" t="str">
            <v>000</v>
          </cell>
          <cell r="IJ2" t="str">
            <v>000</v>
          </cell>
          <cell r="IK2" t="str">
            <v>000</v>
          </cell>
          <cell r="IL2" t="str">
            <v>000</v>
          </cell>
          <cell r="IM2" t="str">
            <v>000</v>
          </cell>
          <cell r="IN2" t="str">
            <v>000</v>
          </cell>
          <cell r="IO2" t="str">
            <v>000</v>
          </cell>
          <cell r="IP2" t="str">
            <v>000</v>
          </cell>
          <cell r="IQ2" t="str">
            <v>000</v>
          </cell>
        </row>
        <row r="3">
          <cell r="B3" t="str">
            <v>Original</v>
          </cell>
          <cell r="C3" t="str">
            <v>Original</v>
          </cell>
          <cell r="D3" t="str">
            <v>Original</v>
          </cell>
          <cell r="E3" t="str">
            <v>Original</v>
          </cell>
          <cell r="F3" t="str">
            <v>Original</v>
          </cell>
          <cell r="G3" t="str">
            <v>Original</v>
          </cell>
          <cell r="H3" t="str">
            <v>Original</v>
          </cell>
          <cell r="I3" t="str">
            <v>Original</v>
          </cell>
          <cell r="J3" t="str">
            <v>Original</v>
          </cell>
          <cell r="K3" t="str">
            <v>Original</v>
          </cell>
          <cell r="L3" t="str">
            <v>Original</v>
          </cell>
          <cell r="M3" t="str">
            <v>Original</v>
          </cell>
          <cell r="N3" t="str">
            <v>Original</v>
          </cell>
          <cell r="O3" t="str">
            <v>Original</v>
          </cell>
          <cell r="P3" t="str">
            <v>Original</v>
          </cell>
          <cell r="Q3" t="str">
            <v>Original</v>
          </cell>
          <cell r="R3" t="str">
            <v>Original</v>
          </cell>
          <cell r="S3" t="str">
            <v>Original</v>
          </cell>
          <cell r="T3" t="str">
            <v>Original</v>
          </cell>
          <cell r="U3" t="str">
            <v>Original</v>
          </cell>
          <cell r="V3" t="str">
            <v>Original</v>
          </cell>
          <cell r="W3" t="str">
            <v>Original</v>
          </cell>
          <cell r="X3" t="str">
            <v>Original</v>
          </cell>
          <cell r="Y3" t="str">
            <v>Original</v>
          </cell>
          <cell r="Z3" t="str">
            <v>Original</v>
          </cell>
          <cell r="AA3" t="str">
            <v>Original</v>
          </cell>
          <cell r="AB3" t="str">
            <v>Original</v>
          </cell>
          <cell r="AC3" t="str">
            <v>Original</v>
          </cell>
          <cell r="AD3" t="str">
            <v>Original</v>
          </cell>
          <cell r="AE3" t="str">
            <v>Original</v>
          </cell>
          <cell r="AF3" t="str">
            <v>Original</v>
          </cell>
          <cell r="AG3" t="str">
            <v>Original</v>
          </cell>
          <cell r="AH3" t="str">
            <v>Original</v>
          </cell>
          <cell r="AI3" t="str">
            <v>Original</v>
          </cell>
          <cell r="AJ3" t="str">
            <v>Original</v>
          </cell>
          <cell r="AK3" t="str">
            <v>Original</v>
          </cell>
          <cell r="AL3" t="str">
            <v>Original</v>
          </cell>
          <cell r="AM3" t="str">
            <v>Original</v>
          </cell>
          <cell r="AN3" t="str">
            <v>Original</v>
          </cell>
          <cell r="AO3" t="str">
            <v>Original</v>
          </cell>
          <cell r="AP3" t="str">
            <v>Original</v>
          </cell>
          <cell r="AQ3" t="str">
            <v>Original</v>
          </cell>
          <cell r="AR3" t="str">
            <v>Original</v>
          </cell>
          <cell r="AS3" t="str">
            <v>Original</v>
          </cell>
          <cell r="AT3" t="str">
            <v>Original</v>
          </cell>
          <cell r="AU3" t="str">
            <v>Original</v>
          </cell>
          <cell r="AV3" t="str">
            <v>Original</v>
          </cell>
          <cell r="AW3" t="str">
            <v>Original</v>
          </cell>
          <cell r="AX3" t="str">
            <v>Original</v>
          </cell>
          <cell r="AY3" t="str">
            <v>Original</v>
          </cell>
          <cell r="AZ3" t="str">
            <v>Original</v>
          </cell>
          <cell r="BA3" t="str">
            <v>Original</v>
          </cell>
          <cell r="BB3" t="str">
            <v>Original</v>
          </cell>
          <cell r="BC3" t="str">
            <v>Original</v>
          </cell>
          <cell r="BD3" t="str">
            <v>Original</v>
          </cell>
          <cell r="BE3" t="str">
            <v>Original</v>
          </cell>
          <cell r="BF3" t="str">
            <v>Original</v>
          </cell>
          <cell r="BG3" t="str">
            <v>Original</v>
          </cell>
          <cell r="BH3" t="str">
            <v>Original</v>
          </cell>
          <cell r="BI3" t="str">
            <v>Original</v>
          </cell>
          <cell r="BJ3" t="str">
            <v>Original</v>
          </cell>
          <cell r="BK3" t="str">
            <v>Original</v>
          </cell>
          <cell r="BL3" t="str">
            <v>Original</v>
          </cell>
          <cell r="BM3" t="str">
            <v>Original</v>
          </cell>
          <cell r="BN3" t="str">
            <v>Original</v>
          </cell>
          <cell r="BO3" t="str">
            <v>Original</v>
          </cell>
          <cell r="BP3" t="str">
            <v>Original</v>
          </cell>
          <cell r="BQ3" t="str">
            <v>Original</v>
          </cell>
          <cell r="BR3" t="str">
            <v>Original</v>
          </cell>
          <cell r="BS3" t="str">
            <v>Original</v>
          </cell>
          <cell r="BT3" t="str">
            <v>Original</v>
          </cell>
          <cell r="BU3" t="str">
            <v>Original</v>
          </cell>
          <cell r="BV3" t="str">
            <v>Original</v>
          </cell>
          <cell r="BW3" t="str">
            <v>Original</v>
          </cell>
          <cell r="BX3" t="str">
            <v>Original</v>
          </cell>
          <cell r="BY3" t="str">
            <v>Original</v>
          </cell>
          <cell r="BZ3" t="str">
            <v>Original</v>
          </cell>
          <cell r="CA3" t="str">
            <v>Original</v>
          </cell>
          <cell r="CB3" t="str">
            <v>Original</v>
          </cell>
          <cell r="CC3" t="str">
            <v>Original</v>
          </cell>
          <cell r="CD3" t="str">
            <v>Original</v>
          </cell>
          <cell r="CE3" t="str">
            <v>Original</v>
          </cell>
          <cell r="CF3" t="str">
            <v>Original</v>
          </cell>
          <cell r="CG3" t="str">
            <v>Original</v>
          </cell>
          <cell r="CH3" t="str">
            <v>Original</v>
          </cell>
          <cell r="CI3" t="str">
            <v>Original</v>
          </cell>
          <cell r="CJ3" t="str">
            <v>Original</v>
          </cell>
          <cell r="CK3" t="str">
            <v>Original</v>
          </cell>
          <cell r="CL3" t="str">
            <v>Original</v>
          </cell>
          <cell r="CM3" t="str">
            <v>Original</v>
          </cell>
          <cell r="CN3" t="str">
            <v>Original</v>
          </cell>
          <cell r="CO3" t="str">
            <v>Original</v>
          </cell>
          <cell r="CP3" t="str">
            <v>Original</v>
          </cell>
          <cell r="CQ3" t="str">
            <v>Original</v>
          </cell>
          <cell r="CR3" t="str">
            <v>Original</v>
          </cell>
          <cell r="CS3" t="str">
            <v>Original</v>
          </cell>
          <cell r="CT3" t="str">
            <v>Original</v>
          </cell>
          <cell r="CU3" t="str">
            <v>Original</v>
          </cell>
          <cell r="CV3" t="str">
            <v>Original</v>
          </cell>
          <cell r="CW3" t="str">
            <v>Original</v>
          </cell>
          <cell r="CX3" t="str">
            <v>Original</v>
          </cell>
          <cell r="CY3" t="str">
            <v>Original</v>
          </cell>
          <cell r="CZ3" t="str">
            <v>Original</v>
          </cell>
          <cell r="DA3" t="str">
            <v>Original</v>
          </cell>
          <cell r="DB3" t="str">
            <v>Original</v>
          </cell>
          <cell r="DC3" t="str">
            <v>Original</v>
          </cell>
          <cell r="DD3" t="str">
            <v>Original</v>
          </cell>
          <cell r="DE3" t="str">
            <v>Original</v>
          </cell>
          <cell r="DF3" t="str">
            <v>Original</v>
          </cell>
          <cell r="DG3" t="str">
            <v>Original</v>
          </cell>
          <cell r="DH3" t="str">
            <v>Original</v>
          </cell>
          <cell r="DI3" t="str">
            <v>Original</v>
          </cell>
          <cell r="DJ3" t="str">
            <v>Original</v>
          </cell>
          <cell r="DK3" t="str">
            <v>Original</v>
          </cell>
          <cell r="DL3" t="str">
            <v>Original</v>
          </cell>
          <cell r="DM3" t="str">
            <v>Original</v>
          </cell>
          <cell r="DN3" t="str">
            <v>Original</v>
          </cell>
          <cell r="DO3" t="str">
            <v>Original</v>
          </cell>
          <cell r="DP3" t="str">
            <v>Original</v>
          </cell>
          <cell r="DQ3" t="str">
            <v>Original</v>
          </cell>
          <cell r="DR3" t="str">
            <v>Original</v>
          </cell>
          <cell r="DS3" t="str">
            <v>Original</v>
          </cell>
          <cell r="DT3" t="str">
            <v>Original</v>
          </cell>
          <cell r="DU3" t="str">
            <v>Original</v>
          </cell>
          <cell r="DV3" t="str">
            <v>Original</v>
          </cell>
          <cell r="DW3" t="str">
            <v>Original</v>
          </cell>
          <cell r="DX3" t="str">
            <v>Original</v>
          </cell>
          <cell r="DY3" t="str">
            <v>Original</v>
          </cell>
          <cell r="DZ3" t="str">
            <v>Original</v>
          </cell>
          <cell r="EA3" t="str">
            <v>Original</v>
          </cell>
          <cell r="EB3" t="str">
            <v>Original</v>
          </cell>
          <cell r="EC3" t="str">
            <v>Original</v>
          </cell>
          <cell r="ED3" t="str">
            <v>Original</v>
          </cell>
          <cell r="EE3" t="str">
            <v>Original</v>
          </cell>
          <cell r="EF3" t="str">
            <v>Original</v>
          </cell>
          <cell r="EG3" t="str">
            <v>Original</v>
          </cell>
          <cell r="EH3" t="str">
            <v>Original</v>
          </cell>
          <cell r="EI3" t="str">
            <v>Original</v>
          </cell>
          <cell r="EJ3" t="str">
            <v>Original</v>
          </cell>
          <cell r="EK3" t="str">
            <v>Original</v>
          </cell>
          <cell r="EL3" t="str">
            <v>Original</v>
          </cell>
          <cell r="EM3" t="str">
            <v>Original</v>
          </cell>
          <cell r="EN3" t="str">
            <v>Original</v>
          </cell>
          <cell r="EO3" t="str">
            <v>Original</v>
          </cell>
          <cell r="EP3" t="str">
            <v>Original</v>
          </cell>
          <cell r="EQ3" t="str">
            <v>Original</v>
          </cell>
          <cell r="ER3" t="str">
            <v>Original</v>
          </cell>
          <cell r="ES3" t="str">
            <v>Original</v>
          </cell>
          <cell r="ET3" t="str">
            <v>Original</v>
          </cell>
          <cell r="EU3" t="str">
            <v>Original</v>
          </cell>
          <cell r="EV3" t="str">
            <v>Original</v>
          </cell>
          <cell r="EW3" t="str">
            <v>Original</v>
          </cell>
          <cell r="EX3" t="str">
            <v>Original</v>
          </cell>
          <cell r="EY3" t="str">
            <v>Original</v>
          </cell>
          <cell r="EZ3" t="str">
            <v>Original</v>
          </cell>
          <cell r="FA3" t="str">
            <v>Original</v>
          </cell>
          <cell r="FB3" t="str">
            <v>Original</v>
          </cell>
          <cell r="FC3" t="str">
            <v>Original</v>
          </cell>
          <cell r="FD3" t="str">
            <v>Original</v>
          </cell>
          <cell r="FE3" t="str">
            <v>Original</v>
          </cell>
          <cell r="FF3" t="str">
            <v>Original</v>
          </cell>
          <cell r="FG3" t="str">
            <v>Original</v>
          </cell>
          <cell r="FH3" t="str">
            <v>Original</v>
          </cell>
          <cell r="FI3" t="str">
            <v>Original</v>
          </cell>
          <cell r="FJ3" t="str">
            <v>Original</v>
          </cell>
          <cell r="FK3" t="str">
            <v>Original</v>
          </cell>
          <cell r="FL3" t="str">
            <v>Original</v>
          </cell>
          <cell r="FM3" t="str">
            <v>Original</v>
          </cell>
          <cell r="FN3" t="str">
            <v>Original</v>
          </cell>
          <cell r="FO3" t="str">
            <v>Original</v>
          </cell>
          <cell r="FP3" t="str">
            <v>Original</v>
          </cell>
          <cell r="FQ3" t="str">
            <v>Original</v>
          </cell>
          <cell r="FR3" t="str">
            <v>Original</v>
          </cell>
          <cell r="FS3" t="str">
            <v>Original</v>
          </cell>
          <cell r="FT3" t="str">
            <v>Original</v>
          </cell>
          <cell r="FU3" t="str">
            <v>Original</v>
          </cell>
          <cell r="FV3" t="str">
            <v>Original</v>
          </cell>
          <cell r="FW3" t="str">
            <v>Original</v>
          </cell>
          <cell r="FX3" t="str">
            <v>Original</v>
          </cell>
          <cell r="FY3" t="str">
            <v>Original</v>
          </cell>
          <cell r="FZ3" t="str">
            <v>Original</v>
          </cell>
          <cell r="GA3" t="str">
            <v>Original</v>
          </cell>
          <cell r="GB3" t="str">
            <v>Original</v>
          </cell>
          <cell r="GC3" t="str">
            <v>Original</v>
          </cell>
          <cell r="GD3" t="str">
            <v>Original</v>
          </cell>
          <cell r="GE3" t="str">
            <v>Original</v>
          </cell>
          <cell r="GF3" t="str">
            <v>Original</v>
          </cell>
          <cell r="GG3" t="str">
            <v>Original</v>
          </cell>
          <cell r="GH3" t="str">
            <v>Original</v>
          </cell>
          <cell r="GI3" t="str">
            <v>Original</v>
          </cell>
          <cell r="GJ3" t="str">
            <v>Original</v>
          </cell>
          <cell r="GK3" t="str">
            <v>Original</v>
          </cell>
          <cell r="GL3" t="str">
            <v>Original</v>
          </cell>
          <cell r="GM3" t="str">
            <v>Original</v>
          </cell>
          <cell r="GN3" t="str">
            <v>Original</v>
          </cell>
          <cell r="GO3" t="str">
            <v>Original</v>
          </cell>
          <cell r="GP3" t="str">
            <v>Original</v>
          </cell>
          <cell r="GQ3" t="str">
            <v>Original</v>
          </cell>
          <cell r="GR3" t="str">
            <v>Original</v>
          </cell>
          <cell r="GS3" t="str">
            <v>Original</v>
          </cell>
          <cell r="GT3" t="str">
            <v>Original</v>
          </cell>
          <cell r="GU3" t="str">
            <v>Original</v>
          </cell>
          <cell r="GV3" t="str">
            <v>Original</v>
          </cell>
          <cell r="GW3" t="str">
            <v>Original</v>
          </cell>
          <cell r="GX3" t="str">
            <v>Original</v>
          </cell>
          <cell r="GY3" t="str">
            <v>Original</v>
          </cell>
          <cell r="GZ3" t="str">
            <v>Original</v>
          </cell>
          <cell r="HA3" t="str">
            <v>Original</v>
          </cell>
          <cell r="HB3" t="str">
            <v>Original</v>
          </cell>
          <cell r="HC3" t="str">
            <v>Original</v>
          </cell>
          <cell r="HD3" t="str">
            <v>Original</v>
          </cell>
          <cell r="HE3" t="str">
            <v>Original</v>
          </cell>
          <cell r="HF3" t="str">
            <v>Original</v>
          </cell>
          <cell r="HG3" t="str">
            <v>Original</v>
          </cell>
          <cell r="HH3" t="str">
            <v>Original</v>
          </cell>
          <cell r="HI3" t="str">
            <v>Original</v>
          </cell>
          <cell r="HJ3" t="str">
            <v>Original</v>
          </cell>
          <cell r="HK3" t="str">
            <v>Original</v>
          </cell>
          <cell r="HL3" t="str">
            <v>Original</v>
          </cell>
          <cell r="HM3" t="str">
            <v>Original</v>
          </cell>
          <cell r="HN3" t="str">
            <v>Original</v>
          </cell>
          <cell r="HO3" t="str">
            <v>Original</v>
          </cell>
          <cell r="HP3" t="str">
            <v>Original</v>
          </cell>
          <cell r="HQ3" t="str">
            <v>Original</v>
          </cell>
          <cell r="HR3" t="str">
            <v>Original</v>
          </cell>
          <cell r="HS3" t="str">
            <v>Original</v>
          </cell>
          <cell r="HT3" t="str">
            <v>Original</v>
          </cell>
          <cell r="HU3" t="str">
            <v>Original</v>
          </cell>
          <cell r="HV3" t="str">
            <v>Original</v>
          </cell>
          <cell r="HW3" t="str">
            <v>Original</v>
          </cell>
          <cell r="HX3" t="str">
            <v>Original</v>
          </cell>
          <cell r="HY3" t="str">
            <v>Original</v>
          </cell>
          <cell r="HZ3" t="str">
            <v>Original</v>
          </cell>
          <cell r="IA3" t="str">
            <v>Original</v>
          </cell>
          <cell r="IB3" t="str">
            <v>Original</v>
          </cell>
          <cell r="IC3" t="str">
            <v>Original</v>
          </cell>
          <cell r="ID3" t="str">
            <v>Original</v>
          </cell>
          <cell r="IE3" t="str">
            <v>Original</v>
          </cell>
          <cell r="IF3" t="str">
            <v>Original</v>
          </cell>
          <cell r="IG3" t="str">
            <v>Original</v>
          </cell>
          <cell r="IH3" t="str">
            <v>Original</v>
          </cell>
          <cell r="II3" t="str">
            <v>Original</v>
          </cell>
          <cell r="IJ3" t="str">
            <v>Original</v>
          </cell>
          <cell r="IK3" t="str">
            <v>Original</v>
          </cell>
          <cell r="IL3" t="str">
            <v>Original</v>
          </cell>
          <cell r="IM3" t="str">
            <v>Original</v>
          </cell>
          <cell r="IN3" t="str">
            <v>Original</v>
          </cell>
          <cell r="IO3" t="str">
            <v>Original</v>
          </cell>
          <cell r="IP3" t="str">
            <v>Original</v>
          </cell>
          <cell r="IQ3" t="str">
            <v>Original</v>
          </cell>
        </row>
        <row r="4">
          <cell r="B4" t="str">
            <v>STOCK</v>
          </cell>
          <cell r="C4" t="str">
            <v>STOCK</v>
          </cell>
          <cell r="D4" t="str">
            <v>STOCK</v>
          </cell>
          <cell r="E4" t="str">
            <v>STOCK</v>
          </cell>
          <cell r="F4" t="str">
            <v>STOCK</v>
          </cell>
          <cell r="G4" t="str">
            <v>STOCK</v>
          </cell>
          <cell r="H4" t="str">
            <v>STOCK</v>
          </cell>
          <cell r="I4" t="str">
            <v>STOCK</v>
          </cell>
          <cell r="J4" t="str">
            <v>STOCK</v>
          </cell>
          <cell r="K4" t="str">
            <v>STOCK</v>
          </cell>
          <cell r="L4" t="str">
            <v>STOCK</v>
          </cell>
          <cell r="M4" t="str">
            <v>STOCK</v>
          </cell>
          <cell r="N4" t="str">
            <v>STOCK</v>
          </cell>
          <cell r="O4" t="str">
            <v>STOCK</v>
          </cell>
          <cell r="P4" t="str">
            <v>STOCK</v>
          </cell>
          <cell r="Q4" t="str">
            <v>STOCK</v>
          </cell>
          <cell r="R4" t="str">
            <v>STOCK</v>
          </cell>
          <cell r="S4" t="str">
            <v>STOCK</v>
          </cell>
          <cell r="T4" t="str">
            <v>STOCK</v>
          </cell>
          <cell r="U4" t="str">
            <v>STOCK</v>
          </cell>
          <cell r="V4" t="str">
            <v>STOCK</v>
          </cell>
          <cell r="W4" t="str">
            <v>STOCK</v>
          </cell>
          <cell r="X4" t="str">
            <v>STOCK</v>
          </cell>
          <cell r="Y4" t="str">
            <v>STOCK</v>
          </cell>
          <cell r="Z4" t="str">
            <v>STOCK</v>
          </cell>
          <cell r="AA4" t="str">
            <v>STOCK</v>
          </cell>
          <cell r="AB4" t="str">
            <v>STOCK</v>
          </cell>
          <cell r="AC4" t="str">
            <v>STOCK</v>
          </cell>
          <cell r="AD4" t="str">
            <v>STOCK</v>
          </cell>
          <cell r="AE4" t="str">
            <v>STOCK</v>
          </cell>
          <cell r="AF4" t="str">
            <v>STOCK</v>
          </cell>
          <cell r="AG4" t="str">
            <v>STOCK</v>
          </cell>
          <cell r="AH4" t="str">
            <v>STOCK</v>
          </cell>
          <cell r="AI4" t="str">
            <v>STOCK</v>
          </cell>
          <cell r="AJ4" t="str">
            <v>STOCK</v>
          </cell>
          <cell r="AK4" t="str">
            <v>STOCK</v>
          </cell>
          <cell r="AL4" t="str">
            <v>STOCK</v>
          </cell>
          <cell r="AM4" t="str">
            <v>STOCK</v>
          </cell>
          <cell r="AN4" t="str">
            <v>STOCK</v>
          </cell>
          <cell r="AO4" t="str">
            <v>STOCK</v>
          </cell>
          <cell r="AP4" t="str">
            <v>STOCK</v>
          </cell>
          <cell r="AQ4" t="str">
            <v>STOCK</v>
          </cell>
          <cell r="AR4" t="str">
            <v>STOCK</v>
          </cell>
          <cell r="AS4" t="str">
            <v>STOCK</v>
          </cell>
          <cell r="AT4" t="str">
            <v>STOCK</v>
          </cell>
          <cell r="AU4" t="str">
            <v>STOCK</v>
          </cell>
          <cell r="AV4" t="str">
            <v>STOCK</v>
          </cell>
          <cell r="AW4" t="str">
            <v>STOCK</v>
          </cell>
          <cell r="AX4" t="str">
            <v>STOCK</v>
          </cell>
          <cell r="AY4" t="str">
            <v>STOCK</v>
          </cell>
          <cell r="AZ4" t="str">
            <v>STOCK</v>
          </cell>
          <cell r="BA4" t="str">
            <v>STOCK</v>
          </cell>
          <cell r="BB4" t="str">
            <v>STOCK</v>
          </cell>
          <cell r="BC4" t="str">
            <v>STOCK</v>
          </cell>
          <cell r="BD4" t="str">
            <v>STOCK</v>
          </cell>
          <cell r="BE4" t="str">
            <v>STOCK</v>
          </cell>
          <cell r="BF4" t="str">
            <v>STOCK</v>
          </cell>
          <cell r="BG4" t="str">
            <v>STOCK</v>
          </cell>
          <cell r="BH4" t="str">
            <v>STOCK</v>
          </cell>
          <cell r="BI4" t="str">
            <v>STOCK</v>
          </cell>
          <cell r="BJ4" t="str">
            <v>STOCK</v>
          </cell>
          <cell r="BK4" t="str">
            <v>STOCK</v>
          </cell>
          <cell r="BL4" t="str">
            <v>STOCK</v>
          </cell>
          <cell r="BM4" t="str">
            <v>STOCK</v>
          </cell>
          <cell r="BN4" t="str">
            <v>STOCK</v>
          </cell>
          <cell r="BO4" t="str">
            <v>STOCK</v>
          </cell>
          <cell r="BP4" t="str">
            <v>STOCK</v>
          </cell>
          <cell r="BQ4" t="str">
            <v>STOCK</v>
          </cell>
          <cell r="BR4" t="str">
            <v>STOCK</v>
          </cell>
          <cell r="BS4" t="str">
            <v>STOCK</v>
          </cell>
          <cell r="BT4" t="str">
            <v>STOCK</v>
          </cell>
          <cell r="BU4" t="str">
            <v>STOCK</v>
          </cell>
          <cell r="BV4" t="str">
            <v>STOCK</v>
          </cell>
          <cell r="BW4" t="str">
            <v>STOCK</v>
          </cell>
          <cell r="BX4" t="str">
            <v>STOCK</v>
          </cell>
          <cell r="BY4" t="str">
            <v>STOCK</v>
          </cell>
          <cell r="BZ4" t="str">
            <v>STOCK</v>
          </cell>
          <cell r="CA4" t="str">
            <v>STOCK</v>
          </cell>
          <cell r="CB4" t="str">
            <v>STOCK</v>
          </cell>
          <cell r="CC4" t="str">
            <v>STOCK</v>
          </cell>
          <cell r="CD4" t="str">
            <v>STOCK</v>
          </cell>
          <cell r="CE4" t="str">
            <v>STOCK</v>
          </cell>
          <cell r="CF4" t="str">
            <v>STOCK</v>
          </cell>
          <cell r="CG4" t="str">
            <v>STOCK</v>
          </cell>
          <cell r="CH4" t="str">
            <v>STOCK</v>
          </cell>
          <cell r="CI4" t="str">
            <v>STOCK</v>
          </cell>
          <cell r="CJ4" t="str">
            <v>STOCK</v>
          </cell>
          <cell r="CK4" t="str">
            <v>STOCK</v>
          </cell>
          <cell r="CL4" t="str">
            <v>STOCK</v>
          </cell>
          <cell r="CM4" t="str">
            <v>STOCK</v>
          </cell>
          <cell r="CN4" t="str">
            <v>STOCK</v>
          </cell>
          <cell r="CO4" t="str">
            <v>STOCK</v>
          </cell>
          <cell r="CP4" t="str">
            <v>STOCK</v>
          </cell>
          <cell r="CQ4" t="str">
            <v>STOCK</v>
          </cell>
          <cell r="CR4" t="str">
            <v>STOCK</v>
          </cell>
          <cell r="CS4" t="str">
            <v>STOCK</v>
          </cell>
          <cell r="CT4" t="str">
            <v>STOCK</v>
          </cell>
          <cell r="CU4" t="str">
            <v>STOCK</v>
          </cell>
          <cell r="CV4" t="str">
            <v>STOCK</v>
          </cell>
          <cell r="CW4" t="str">
            <v>STOCK</v>
          </cell>
          <cell r="CX4" t="str">
            <v>STOCK</v>
          </cell>
          <cell r="CY4" t="str">
            <v>STOCK</v>
          </cell>
          <cell r="CZ4" t="str">
            <v>STOCK</v>
          </cell>
          <cell r="DA4" t="str">
            <v>STOCK</v>
          </cell>
          <cell r="DB4" t="str">
            <v>STOCK</v>
          </cell>
          <cell r="DC4" t="str">
            <v>STOCK</v>
          </cell>
          <cell r="DD4" t="str">
            <v>STOCK</v>
          </cell>
          <cell r="DE4" t="str">
            <v>STOCK</v>
          </cell>
          <cell r="DF4" t="str">
            <v>STOCK</v>
          </cell>
          <cell r="DG4" t="str">
            <v>STOCK</v>
          </cell>
          <cell r="DH4" t="str">
            <v>STOCK</v>
          </cell>
          <cell r="DI4" t="str">
            <v>STOCK</v>
          </cell>
          <cell r="DJ4" t="str">
            <v>STOCK</v>
          </cell>
          <cell r="DK4" t="str">
            <v>STOCK</v>
          </cell>
          <cell r="DL4" t="str">
            <v>STOCK</v>
          </cell>
          <cell r="DM4" t="str">
            <v>STOCK</v>
          </cell>
          <cell r="DN4" t="str">
            <v>STOCK</v>
          </cell>
          <cell r="DO4" t="str">
            <v>STOCK</v>
          </cell>
          <cell r="DP4" t="str">
            <v>STOCK</v>
          </cell>
          <cell r="DQ4" t="str">
            <v>STOCK</v>
          </cell>
          <cell r="DR4" t="str">
            <v>STOCK</v>
          </cell>
          <cell r="DS4" t="str">
            <v>STOCK</v>
          </cell>
          <cell r="DT4" t="str">
            <v>STOCK</v>
          </cell>
          <cell r="DU4" t="str">
            <v>STOCK</v>
          </cell>
          <cell r="DV4" t="str">
            <v>STOCK</v>
          </cell>
          <cell r="DW4" t="str">
            <v>STOCK</v>
          </cell>
          <cell r="DX4" t="str">
            <v>STOCK</v>
          </cell>
          <cell r="DY4" t="str">
            <v>STOCK</v>
          </cell>
          <cell r="DZ4" t="str">
            <v>STOCK</v>
          </cell>
          <cell r="EA4" t="str">
            <v>STOCK</v>
          </cell>
          <cell r="EB4" t="str">
            <v>STOCK</v>
          </cell>
          <cell r="EC4" t="str">
            <v>STOCK</v>
          </cell>
          <cell r="ED4" t="str">
            <v>STOCK</v>
          </cell>
          <cell r="EE4" t="str">
            <v>STOCK</v>
          </cell>
          <cell r="EF4" t="str">
            <v>STOCK</v>
          </cell>
          <cell r="EG4" t="str">
            <v>STOCK</v>
          </cell>
          <cell r="EH4" t="str">
            <v>STOCK</v>
          </cell>
          <cell r="EI4" t="str">
            <v>STOCK</v>
          </cell>
          <cell r="EJ4" t="str">
            <v>STOCK</v>
          </cell>
          <cell r="EK4" t="str">
            <v>STOCK</v>
          </cell>
          <cell r="EL4" t="str">
            <v>STOCK</v>
          </cell>
          <cell r="EM4" t="str">
            <v>STOCK</v>
          </cell>
          <cell r="EN4" t="str">
            <v>STOCK</v>
          </cell>
          <cell r="EO4" t="str">
            <v>STOCK</v>
          </cell>
          <cell r="EP4" t="str">
            <v>STOCK</v>
          </cell>
          <cell r="EQ4" t="str">
            <v>STOCK</v>
          </cell>
          <cell r="ER4" t="str">
            <v>STOCK</v>
          </cell>
          <cell r="ES4" t="str">
            <v>STOCK</v>
          </cell>
          <cell r="ET4" t="str">
            <v>STOCK</v>
          </cell>
          <cell r="EU4" t="str">
            <v>STOCK</v>
          </cell>
          <cell r="EV4" t="str">
            <v>STOCK</v>
          </cell>
          <cell r="EW4" t="str">
            <v>STOCK</v>
          </cell>
          <cell r="EX4" t="str">
            <v>STOCK</v>
          </cell>
          <cell r="EY4" t="str">
            <v>STOCK</v>
          </cell>
          <cell r="EZ4" t="str">
            <v>STOCK</v>
          </cell>
          <cell r="FA4" t="str">
            <v>STOCK</v>
          </cell>
          <cell r="FB4" t="str">
            <v>STOCK</v>
          </cell>
          <cell r="FC4" t="str">
            <v>STOCK</v>
          </cell>
          <cell r="FD4" t="str">
            <v>STOCK</v>
          </cell>
          <cell r="FE4" t="str">
            <v>STOCK</v>
          </cell>
          <cell r="FF4" t="str">
            <v>STOCK</v>
          </cell>
          <cell r="FG4" t="str">
            <v>STOCK</v>
          </cell>
          <cell r="FH4" t="str">
            <v>STOCK</v>
          </cell>
          <cell r="FI4" t="str">
            <v>STOCK</v>
          </cell>
          <cell r="FJ4" t="str">
            <v>STOCK</v>
          </cell>
          <cell r="FK4" t="str">
            <v>STOCK</v>
          </cell>
          <cell r="FL4" t="str">
            <v>STOCK</v>
          </cell>
          <cell r="FM4" t="str">
            <v>STOCK</v>
          </cell>
          <cell r="FN4" t="str">
            <v>STOCK</v>
          </cell>
          <cell r="FO4" t="str">
            <v>STOCK</v>
          </cell>
          <cell r="FP4" t="str">
            <v>STOCK</v>
          </cell>
          <cell r="FQ4" t="str">
            <v>STOCK</v>
          </cell>
          <cell r="FR4" t="str">
            <v>STOCK</v>
          </cell>
          <cell r="FS4" t="str">
            <v>STOCK</v>
          </cell>
          <cell r="FT4" t="str">
            <v>STOCK</v>
          </cell>
          <cell r="FU4" t="str">
            <v>STOCK</v>
          </cell>
          <cell r="FV4" t="str">
            <v>STOCK</v>
          </cell>
          <cell r="FW4" t="str">
            <v>STOCK</v>
          </cell>
          <cell r="FX4" t="str">
            <v>STOCK</v>
          </cell>
          <cell r="FY4" t="str">
            <v>STOCK</v>
          </cell>
          <cell r="FZ4" t="str">
            <v>STOCK</v>
          </cell>
          <cell r="GA4" t="str">
            <v>STOCK</v>
          </cell>
          <cell r="GB4" t="str">
            <v>STOCK</v>
          </cell>
          <cell r="GC4" t="str">
            <v>STOCK</v>
          </cell>
          <cell r="GD4" t="str">
            <v>STOCK</v>
          </cell>
          <cell r="GE4" t="str">
            <v>STOCK</v>
          </cell>
          <cell r="GF4" t="str">
            <v>STOCK</v>
          </cell>
          <cell r="GG4" t="str">
            <v>STOCK</v>
          </cell>
          <cell r="GH4" t="str">
            <v>STOCK</v>
          </cell>
          <cell r="GI4" t="str">
            <v>STOCK</v>
          </cell>
          <cell r="GJ4" t="str">
            <v>STOCK</v>
          </cell>
          <cell r="GK4" t="str">
            <v>STOCK</v>
          </cell>
          <cell r="GL4" t="str">
            <v>STOCK</v>
          </cell>
          <cell r="GM4" t="str">
            <v>STOCK</v>
          </cell>
          <cell r="GN4" t="str">
            <v>STOCK</v>
          </cell>
          <cell r="GO4" t="str">
            <v>STOCK</v>
          </cell>
          <cell r="GP4" t="str">
            <v>STOCK</v>
          </cell>
          <cell r="GQ4" t="str">
            <v>STOCK</v>
          </cell>
          <cell r="GR4" t="str">
            <v>STOCK</v>
          </cell>
          <cell r="GS4" t="str">
            <v>STOCK</v>
          </cell>
          <cell r="GT4" t="str">
            <v>STOCK</v>
          </cell>
          <cell r="GU4" t="str">
            <v>STOCK</v>
          </cell>
          <cell r="GV4" t="str">
            <v>STOCK</v>
          </cell>
          <cell r="GW4" t="str">
            <v>STOCK</v>
          </cell>
          <cell r="GX4" t="str">
            <v>STOCK</v>
          </cell>
          <cell r="GY4" t="str">
            <v>STOCK</v>
          </cell>
          <cell r="GZ4" t="str">
            <v>STOCK</v>
          </cell>
          <cell r="HA4" t="str">
            <v>STOCK</v>
          </cell>
          <cell r="HB4" t="str">
            <v>STOCK</v>
          </cell>
          <cell r="HC4" t="str">
            <v>STOCK</v>
          </cell>
          <cell r="HD4" t="str">
            <v>STOCK</v>
          </cell>
          <cell r="HE4" t="str">
            <v>STOCK</v>
          </cell>
          <cell r="HF4" t="str">
            <v>STOCK</v>
          </cell>
          <cell r="HG4" t="str">
            <v>STOCK</v>
          </cell>
          <cell r="HH4" t="str">
            <v>STOCK</v>
          </cell>
          <cell r="HI4" t="str">
            <v>STOCK</v>
          </cell>
          <cell r="HJ4" t="str">
            <v>STOCK</v>
          </cell>
          <cell r="HK4" t="str">
            <v>STOCK</v>
          </cell>
          <cell r="HL4" t="str">
            <v>STOCK</v>
          </cell>
          <cell r="HM4" t="str">
            <v>STOCK</v>
          </cell>
          <cell r="HN4" t="str">
            <v>STOCK</v>
          </cell>
          <cell r="HO4" t="str">
            <v>STOCK</v>
          </cell>
          <cell r="HP4" t="str">
            <v>STOCK</v>
          </cell>
          <cell r="HQ4" t="str">
            <v>STOCK</v>
          </cell>
          <cell r="HR4" t="str">
            <v>STOCK</v>
          </cell>
          <cell r="HS4" t="str">
            <v>STOCK</v>
          </cell>
          <cell r="HT4" t="str">
            <v>STOCK</v>
          </cell>
          <cell r="HU4" t="str">
            <v>STOCK</v>
          </cell>
          <cell r="HV4" t="str">
            <v>STOCK</v>
          </cell>
          <cell r="HW4" t="str">
            <v>STOCK</v>
          </cell>
          <cell r="HX4" t="str">
            <v>STOCK</v>
          </cell>
          <cell r="HY4" t="str">
            <v>STOCK</v>
          </cell>
          <cell r="HZ4" t="str">
            <v>STOCK</v>
          </cell>
          <cell r="IA4" t="str">
            <v>STOCK</v>
          </cell>
          <cell r="IB4" t="str">
            <v>STOCK</v>
          </cell>
          <cell r="IC4" t="str">
            <v>STOCK</v>
          </cell>
          <cell r="ID4" t="str">
            <v>STOCK</v>
          </cell>
          <cell r="IE4" t="str">
            <v>STOCK</v>
          </cell>
          <cell r="IF4" t="str">
            <v>STOCK</v>
          </cell>
          <cell r="IG4" t="str">
            <v>STOCK</v>
          </cell>
          <cell r="IH4" t="str">
            <v>STOCK</v>
          </cell>
          <cell r="II4" t="str">
            <v>STOCK</v>
          </cell>
          <cell r="IJ4" t="str">
            <v>STOCK</v>
          </cell>
          <cell r="IK4" t="str">
            <v>STOCK</v>
          </cell>
          <cell r="IL4" t="str">
            <v>STOCK</v>
          </cell>
          <cell r="IM4" t="str">
            <v>STOCK</v>
          </cell>
          <cell r="IN4" t="str">
            <v>STOCK</v>
          </cell>
          <cell r="IO4" t="str">
            <v>STOCK</v>
          </cell>
          <cell r="IP4" t="str">
            <v>STOCK</v>
          </cell>
          <cell r="IQ4" t="str">
            <v>STOCK</v>
          </cell>
        </row>
        <row r="5">
          <cell r="B5" t="str">
            <v>Month</v>
          </cell>
          <cell r="C5" t="str">
            <v>Month</v>
          </cell>
          <cell r="D5" t="str">
            <v>Month</v>
          </cell>
          <cell r="E5" t="str">
            <v>Month</v>
          </cell>
          <cell r="F5" t="str">
            <v>Month</v>
          </cell>
          <cell r="G5" t="str">
            <v>Month</v>
          </cell>
          <cell r="H5" t="str">
            <v>Month</v>
          </cell>
          <cell r="I5" t="str">
            <v>Month</v>
          </cell>
          <cell r="J5" t="str">
            <v>Month</v>
          </cell>
          <cell r="K5" t="str">
            <v>Month</v>
          </cell>
          <cell r="L5" t="str">
            <v>Month</v>
          </cell>
          <cell r="M5" t="str">
            <v>Month</v>
          </cell>
          <cell r="N5" t="str">
            <v>Month</v>
          </cell>
          <cell r="O5" t="str">
            <v>Month</v>
          </cell>
          <cell r="P5" t="str">
            <v>Month</v>
          </cell>
          <cell r="Q5" t="str">
            <v>Month</v>
          </cell>
          <cell r="R5" t="str">
            <v>Month</v>
          </cell>
          <cell r="S5" t="str">
            <v>Month</v>
          </cell>
          <cell r="T5" t="str">
            <v>Month</v>
          </cell>
          <cell r="U5" t="str">
            <v>Month</v>
          </cell>
          <cell r="V5" t="str">
            <v>Month</v>
          </cell>
          <cell r="W5" t="str">
            <v>Month</v>
          </cell>
          <cell r="X5" t="str">
            <v>Month</v>
          </cell>
          <cell r="Y5" t="str">
            <v>Month</v>
          </cell>
          <cell r="Z5" t="str">
            <v>Month</v>
          </cell>
          <cell r="AA5" t="str">
            <v>Month</v>
          </cell>
          <cell r="AB5" t="str">
            <v>Month</v>
          </cell>
          <cell r="AC5" t="str">
            <v>Month</v>
          </cell>
          <cell r="AD5" t="str">
            <v>Month</v>
          </cell>
          <cell r="AE5" t="str">
            <v>Month</v>
          </cell>
          <cell r="AF5" t="str">
            <v>Month</v>
          </cell>
          <cell r="AG5" t="str">
            <v>Month</v>
          </cell>
          <cell r="AH5" t="str">
            <v>Month</v>
          </cell>
          <cell r="AI5" t="str">
            <v>Month</v>
          </cell>
          <cell r="AJ5" t="str">
            <v>Month</v>
          </cell>
          <cell r="AK5" t="str">
            <v>Month</v>
          </cell>
          <cell r="AL5" t="str">
            <v>Month</v>
          </cell>
          <cell r="AM5" t="str">
            <v>Month</v>
          </cell>
          <cell r="AN5" t="str">
            <v>Month</v>
          </cell>
          <cell r="AO5" t="str">
            <v>Month</v>
          </cell>
          <cell r="AP5" t="str">
            <v>Month</v>
          </cell>
          <cell r="AQ5" t="str">
            <v>Month</v>
          </cell>
          <cell r="AR5" t="str">
            <v>Month</v>
          </cell>
          <cell r="AS5" t="str">
            <v>Month</v>
          </cell>
          <cell r="AT5" t="str">
            <v>Month</v>
          </cell>
          <cell r="AU5" t="str">
            <v>Month</v>
          </cell>
          <cell r="AV5" t="str">
            <v>Month</v>
          </cell>
          <cell r="AW5" t="str">
            <v>Month</v>
          </cell>
          <cell r="AX5" t="str">
            <v>Month</v>
          </cell>
          <cell r="AY5" t="str">
            <v>Month</v>
          </cell>
          <cell r="AZ5" t="str">
            <v>Month</v>
          </cell>
          <cell r="BA5" t="str">
            <v>Month</v>
          </cell>
          <cell r="BB5" t="str">
            <v>Month</v>
          </cell>
          <cell r="BC5" t="str">
            <v>Month</v>
          </cell>
          <cell r="BD5" t="str">
            <v>Month</v>
          </cell>
          <cell r="BE5" t="str">
            <v>Month</v>
          </cell>
          <cell r="BF5" t="str">
            <v>Month</v>
          </cell>
          <cell r="BG5" t="str">
            <v>Month</v>
          </cell>
          <cell r="BH5" t="str">
            <v>Month</v>
          </cell>
          <cell r="BI5" t="str">
            <v>Month</v>
          </cell>
          <cell r="BJ5" t="str">
            <v>Month</v>
          </cell>
          <cell r="BK5" t="str">
            <v>Month</v>
          </cell>
          <cell r="BL5" t="str">
            <v>Month</v>
          </cell>
          <cell r="BM5" t="str">
            <v>Month</v>
          </cell>
          <cell r="BN5" t="str">
            <v>Month</v>
          </cell>
          <cell r="BO5" t="str">
            <v>Month</v>
          </cell>
          <cell r="BP5" t="str">
            <v>Month</v>
          </cell>
          <cell r="BQ5" t="str">
            <v>Month</v>
          </cell>
          <cell r="BR5" t="str">
            <v>Month</v>
          </cell>
          <cell r="BS5" t="str">
            <v>Month</v>
          </cell>
          <cell r="BT5" t="str">
            <v>Month</v>
          </cell>
          <cell r="BU5" t="str">
            <v>Month</v>
          </cell>
          <cell r="BV5" t="str">
            <v>Month</v>
          </cell>
          <cell r="BW5" t="str">
            <v>Month</v>
          </cell>
          <cell r="BX5" t="str">
            <v>Month</v>
          </cell>
          <cell r="BY5" t="str">
            <v>Month</v>
          </cell>
          <cell r="BZ5" t="str">
            <v>Month</v>
          </cell>
          <cell r="CA5" t="str">
            <v>Month</v>
          </cell>
          <cell r="CB5" t="str">
            <v>Month</v>
          </cell>
          <cell r="CC5" t="str">
            <v>Month</v>
          </cell>
          <cell r="CD5" t="str">
            <v>Month</v>
          </cell>
          <cell r="CE5" t="str">
            <v>Month</v>
          </cell>
          <cell r="CF5" t="str">
            <v>Month</v>
          </cell>
          <cell r="CG5" t="str">
            <v>Month</v>
          </cell>
          <cell r="CH5" t="str">
            <v>Month</v>
          </cell>
          <cell r="CI5" t="str">
            <v>Month</v>
          </cell>
          <cell r="CJ5" t="str">
            <v>Month</v>
          </cell>
          <cell r="CK5" t="str">
            <v>Month</v>
          </cell>
          <cell r="CL5" t="str">
            <v>Month</v>
          </cell>
          <cell r="CM5" t="str">
            <v>Month</v>
          </cell>
          <cell r="CN5" t="str">
            <v>Month</v>
          </cell>
          <cell r="CO5" t="str">
            <v>Month</v>
          </cell>
          <cell r="CP5" t="str">
            <v>Month</v>
          </cell>
          <cell r="CQ5" t="str">
            <v>Month</v>
          </cell>
          <cell r="CR5" t="str">
            <v>Month</v>
          </cell>
          <cell r="CS5" t="str">
            <v>Month</v>
          </cell>
          <cell r="CT5" t="str">
            <v>Month</v>
          </cell>
          <cell r="CU5" t="str">
            <v>Month</v>
          </cell>
          <cell r="CV5" t="str">
            <v>Month</v>
          </cell>
          <cell r="CW5" t="str">
            <v>Month</v>
          </cell>
          <cell r="CX5" t="str">
            <v>Month</v>
          </cell>
          <cell r="CY5" t="str">
            <v>Month</v>
          </cell>
          <cell r="CZ5" t="str">
            <v>Month</v>
          </cell>
          <cell r="DA5" t="str">
            <v>Month</v>
          </cell>
          <cell r="DB5" t="str">
            <v>Month</v>
          </cell>
          <cell r="DC5" t="str">
            <v>Month</v>
          </cell>
          <cell r="DD5" t="str">
            <v>Month</v>
          </cell>
          <cell r="DE5" t="str">
            <v>Month</v>
          </cell>
          <cell r="DF5" t="str">
            <v>Month</v>
          </cell>
          <cell r="DG5" t="str">
            <v>Month</v>
          </cell>
          <cell r="DH5" t="str">
            <v>Month</v>
          </cell>
          <cell r="DI5" t="str">
            <v>Month</v>
          </cell>
          <cell r="DJ5" t="str">
            <v>Month</v>
          </cell>
          <cell r="DK5" t="str">
            <v>Month</v>
          </cell>
          <cell r="DL5" t="str">
            <v>Month</v>
          </cell>
          <cell r="DM5" t="str">
            <v>Month</v>
          </cell>
          <cell r="DN5" t="str">
            <v>Month</v>
          </cell>
          <cell r="DO5" t="str">
            <v>Month</v>
          </cell>
          <cell r="DP5" t="str">
            <v>Month</v>
          </cell>
          <cell r="DQ5" t="str">
            <v>Month</v>
          </cell>
          <cell r="DR5" t="str">
            <v>Month</v>
          </cell>
          <cell r="DS5" t="str">
            <v>Month</v>
          </cell>
          <cell r="DT5" t="str">
            <v>Month</v>
          </cell>
          <cell r="DU5" t="str">
            <v>Month</v>
          </cell>
          <cell r="DV5" t="str">
            <v>Month</v>
          </cell>
          <cell r="DW5" t="str">
            <v>Month</v>
          </cell>
          <cell r="DX5" t="str">
            <v>Month</v>
          </cell>
          <cell r="DY5" t="str">
            <v>Month</v>
          </cell>
          <cell r="DZ5" t="str">
            <v>Month</v>
          </cell>
          <cell r="EA5" t="str">
            <v>Month</v>
          </cell>
          <cell r="EB5" t="str">
            <v>Month</v>
          </cell>
          <cell r="EC5" t="str">
            <v>Month</v>
          </cell>
          <cell r="ED5" t="str">
            <v>Month</v>
          </cell>
          <cell r="EE5" t="str">
            <v>Month</v>
          </cell>
          <cell r="EF5" t="str">
            <v>Month</v>
          </cell>
          <cell r="EG5" t="str">
            <v>Month</v>
          </cell>
          <cell r="EH5" t="str">
            <v>Month</v>
          </cell>
          <cell r="EI5" t="str">
            <v>Month</v>
          </cell>
          <cell r="EJ5" t="str">
            <v>Month</v>
          </cell>
          <cell r="EK5" t="str">
            <v>Month</v>
          </cell>
          <cell r="EL5" t="str">
            <v>Month</v>
          </cell>
          <cell r="EM5" t="str">
            <v>Month</v>
          </cell>
          <cell r="EN5" t="str">
            <v>Month</v>
          </cell>
          <cell r="EO5" t="str">
            <v>Month</v>
          </cell>
          <cell r="EP5" t="str">
            <v>Month</v>
          </cell>
          <cell r="EQ5" t="str">
            <v>Month</v>
          </cell>
          <cell r="ER5" t="str">
            <v>Month</v>
          </cell>
          <cell r="ES5" t="str">
            <v>Month</v>
          </cell>
          <cell r="ET5" t="str">
            <v>Month</v>
          </cell>
          <cell r="EU5" t="str">
            <v>Month</v>
          </cell>
          <cell r="EV5" t="str">
            <v>Month</v>
          </cell>
          <cell r="EW5" t="str">
            <v>Month</v>
          </cell>
          <cell r="EX5" t="str">
            <v>Month</v>
          </cell>
          <cell r="EY5" t="str">
            <v>Month</v>
          </cell>
          <cell r="EZ5" t="str">
            <v>Month</v>
          </cell>
          <cell r="FA5" t="str">
            <v>Month</v>
          </cell>
          <cell r="FB5" t="str">
            <v>Month</v>
          </cell>
          <cell r="FC5" t="str">
            <v>Month</v>
          </cell>
          <cell r="FD5" t="str">
            <v>Month</v>
          </cell>
          <cell r="FE5" t="str">
            <v>Month</v>
          </cell>
          <cell r="FF5" t="str">
            <v>Month</v>
          </cell>
          <cell r="FG5" t="str">
            <v>Month</v>
          </cell>
          <cell r="FH5" t="str">
            <v>Month</v>
          </cell>
          <cell r="FI5" t="str">
            <v>Month</v>
          </cell>
          <cell r="FJ5" t="str">
            <v>Month</v>
          </cell>
          <cell r="FK5" t="str">
            <v>Month</v>
          </cell>
          <cell r="FL5" t="str">
            <v>Month</v>
          </cell>
          <cell r="FM5" t="str">
            <v>Month</v>
          </cell>
          <cell r="FN5" t="str">
            <v>Month</v>
          </cell>
          <cell r="FO5" t="str">
            <v>Month</v>
          </cell>
          <cell r="FP5" t="str">
            <v>Month</v>
          </cell>
          <cell r="FQ5" t="str">
            <v>Month</v>
          </cell>
          <cell r="FR5" t="str">
            <v>Month</v>
          </cell>
          <cell r="FS5" t="str">
            <v>Month</v>
          </cell>
          <cell r="FT5" t="str">
            <v>Month</v>
          </cell>
          <cell r="FU5" t="str">
            <v>Month</v>
          </cell>
          <cell r="FV5" t="str">
            <v>Month</v>
          </cell>
          <cell r="FW5" t="str">
            <v>Month</v>
          </cell>
          <cell r="FX5" t="str">
            <v>Month</v>
          </cell>
          <cell r="FY5" t="str">
            <v>Month</v>
          </cell>
          <cell r="FZ5" t="str">
            <v>Month</v>
          </cell>
          <cell r="GA5" t="str">
            <v>Month</v>
          </cell>
          <cell r="GB5" t="str">
            <v>Month</v>
          </cell>
          <cell r="GC5" t="str">
            <v>Month</v>
          </cell>
          <cell r="GD5" t="str">
            <v>Month</v>
          </cell>
          <cell r="GE5" t="str">
            <v>Month</v>
          </cell>
          <cell r="GF5" t="str">
            <v>Month</v>
          </cell>
          <cell r="GG5" t="str">
            <v>Month</v>
          </cell>
          <cell r="GH5" t="str">
            <v>Month</v>
          </cell>
          <cell r="GI5" t="str">
            <v>Month</v>
          </cell>
          <cell r="GJ5" t="str">
            <v>Month</v>
          </cell>
          <cell r="GK5" t="str">
            <v>Month</v>
          </cell>
          <cell r="GL5" t="str">
            <v>Month</v>
          </cell>
          <cell r="GM5" t="str">
            <v>Month</v>
          </cell>
          <cell r="GN5" t="str">
            <v>Month</v>
          </cell>
          <cell r="GO5" t="str">
            <v>Month</v>
          </cell>
          <cell r="GP5" t="str">
            <v>Month</v>
          </cell>
          <cell r="GQ5" t="str">
            <v>Month</v>
          </cell>
          <cell r="GR5" t="str">
            <v>Month</v>
          </cell>
          <cell r="GS5" t="str">
            <v>Month</v>
          </cell>
          <cell r="GT5" t="str">
            <v>Month</v>
          </cell>
          <cell r="GU5" t="str">
            <v>Month</v>
          </cell>
          <cell r="GV5" t="str">
            <v>Month</v>
          </cell>
          <cell r="GW5" t="str">
            <v>Month</v>
          </cell>
          <cell r="GX5" t="str">
            <v>Month</v>
          </cell>
          <cell r="GY5" t="str">
            <v>Month</v>
          </cell>
          <cell r="GZ5" t="str">
            <v>Month</v>
          </cell>
          <cell r="HA5" t="str">
            <v>Month</v>
          </cell>
          <cell r="HB5" t="str">
            <v>Month</v>
          </cell>
          <cell r="HC5" t="str">
            <v>Month</v>
          </cell>
          <cell r="HD5" t="str">
            <v>Month</v>
          </cell>
          <cell r="HE5" t="str">
            <v>Month</v>
          </cell>
          <cell r="HF5" t="str">
            <v>Month</v>
          </cell>
          <cell r="HG5" t="str">
            <v>Month</v>
          </cell>
          <cell r="HH5" t="str">
            <v>Month</v>
          </cell>
          <cell r="HI5" t="str">
            <v>Month</v>
          </cell>
          <cell r="HJ5" t="str">
            <v>Month</v>
          </cell>
          <cell r="HK5" t="str">
            <v>Month</v>
          </cell>
          <cell r="HL5" t="str">
            <v>Month</v>
          </cell>
          <cell r="HM5" t="str">
            <v>Month</v>
          </cell>
          <cell r="HN5" t="str">
            <v>Month</v>
          </cell>
          <cell r="HO5" t="str">
            <v>Month</v>
          </cell>
          <cell r="HP5" t="str">
            <v>Month</v>
          </cell>
          <cell r="HQ5" t="str">
            <v>Month</v>
          </cell>
          <cell r="HR5" t="str">
            <v>Month</v>
          </cell>
          <cell r="HS5" t="str">
            <v>Month</v>
          </cell>
          <cell r="HT5" t="str">
            <v>Month</v>
          </cell>
          <cell r="HU5" t="str">
            <v>Month</v>
          </cell>
          <cell r="HV5" t="str">
            <v>Month</v>
          </cell>
          <cell r="HW5" t="str">
            <v>Month</v>
          </cell>
          <cell r="HX5" t="str">
            <v>Month</v>
          </cell>
          <cell r="HY5" t="str">
            <v>Month</v>
          </cell>
          <cell r="HZ5" t="str">
            <v>Month</v>
          </cell>
          <cell r="IA5" t="str">
            <v>Month</v>
          </cell>
          <cell r="IB5" t="str">
            <v>Month</v>
          </cell>
          <cell r="IC5" t="str">
            <v>Month</v>
          </cell>
          <cell r="ID5" t="str">
            <v>Month</v>
          </cell>
          <cell r="IE5" t="str">
            <v>Month</v>
          </cell>
          <cell r="IF5" t="str">
            <v>Month</v>
          </cell>
          <cell r="IG5" t="str">
            <v>Month</v>
          </cell>
          <cell r="IH5" t="str">
            <v>Month</v>
          </cell>
          <cell r="II5" t="str">
            <v>Month</v>
          </cell>
          <cell r="IJ5" t="str">
            <v>Month</v>
          </cell>
          <cell r="IK5" t="str">
            <v>Month</v>
          </cell>
          <cell r="IL5" t="str">
            <v>Month</v>
          </cell>
          <cell r="IM5" t="str">
            <v>Month</v>
          </cell>
          <cell r="IN5" t="str">
            <v>Month</v>
          </cell>
          <cell r="IO5" t="str">
            <v>Month</v>
          </cell>
          <cell r="IP5" t="str">
            <v>Month</v>
          </cell>
          <cell r="IQ5" t="str">
            <v>Month</v>
          </cell>
        </row>
        <row r="6">
          <cell r="B6">
            <v>1</v>
          </cell>
          <cell r="C6">
            <v>1</v>
          </cell>
          <cell r="D6">
            <v>1</v>
          </cell>
          <cell r="E6">
            <v>1</v>
          </cell>
          <cell r="F6">
            <v>1</v>
          </cell>
          <cell r="G6">
            <v>1</v>
          </cell>
          <cell r="H6">
            <v>1</v>
          </cell>
          <cell r="I6">
            <v>1</v>
          </cell>
          <cell r="J6">
            <v>1</v>
          </cell>
          <cell r="K6">
            <v>1</v>
          </cell>
          <cell r="L6">
            <v>1</v>
          </cell>
          <cell r="M6">
            <v>1</v>
          </cell>
          <cell r="N6">
            <v>1</v>
          </cell>
          <cell r="O6">
            <v>1</v>
          </cell>
          <cell r="P6">
            <v>1</v>
          </cell>
          <cell r="Q6">
            <v>1</v>
          </cell>
          <cell r="R6">
            <v>1</v>
          </cell>
          <cell r="S6">
            <v>1</v>
          </cell>
          <cell r="T6">
            <v>1</v>
          </cell>
          <cell r="U6">
            <v>1</v>
          </cell>
          <cell r="V6">
            <v>1</v>
          </cell>
          <cell r="W6">
            <v>1</v>
          </cell>
          <cell r="X6">
            <v>1</v>
          </cell>
          <cell r="Y6">
            <v>1</v>
          </cell>
          <cell r="Z6">
            <v>1</v>
          </cell>
          <cell r="AA6">
            <v>1</v>
          </cell>
          <cell r="AB6">
            <v>1</v>
          </cell>
          <cell r="AC6">
            <v>1</v>
          </cell>
          <cell r="AD6">
            <v>1</v>
          </cell>
          <cell r="AE6">
            <v>1</v>
          </cell>
          <cell r="AF6">
            <v>1</v>
          </cell>
          <cell r="AG6">
            <v>1</v>
          </cell>
          <cell r="AH6">
            <v>1</v>
          </cell>
          <cell r="AI6">
            <v>1</v>
          </cell>
          <cell r="AJ6">
            <v>1</v>
          </cell>
          <cell r="AK6">
            <v>1</v>
          </cell>
          <cell r="AL6">
            <v>1</v>
          </cell>
          <cell r="AM6">
            <v>1</v>
          </cell>
          <cell r="AN6">
            <v>1</v>
          </cell>
          <cell r="AO6">
            <v>1</v>
          </cell>
          <cell r="AP6">
            <v>1</v>
          </cell>
          <cell r="AQ6">
            <v>1</v>
          </cell>
          <cell r="AR6">
            <v>1</v>
          </cell>
          <cell r="AS6">
            <v>1</v>
          </cell>
          <cell r="AT6">
            <v>1</v>
          </cell>
          <cell r="AU6">
            <v>1</v>
          </cell>
          <cell r="AV6">
            <v>1</v>
          </cell>
          <cell r="AW6">
            <v>1</v>
          </cell>
          <cell r="AX6">
            <v>1</v>
          </cell>
          <cell r="AY6">
            <v>1</v>
          </cell>
          <cell r="AZ6">
            <v>1</v>
          </cell>
          <cell r="BA6">
            <v>1</v>
          </cell>
          <cell r="BB6">
            <v>1</v>
          </cell>
          <cell r="BC6">
            <v>1</v>
          </cell>
          <cell r="BD6">
            <v>1</v>
          </cell>
          <cell r="BE6">
            <v>1</v>
          </cell>
          <cell r="BF6">
            <v>1</v>
          </cell>
          <cell r="BG6">
            <v>1</v>
          </cell>
          <cell r="BH6">
            <v>1</v>
          </cell>
          <cell r="BI6">
            <v>1</v>
          </cell>
          <cell r="BJ6">
            <v>1</v>
          </cell>
          <cell r="BK6">
            <v>1</v>
          </cell>
          <cell r="BL6">
            <v>1</v>
          </cell>
          <cell r="BM6">
            <v>1</v>
          </cell>
          <cell r="BN6">
            <v>1</v>
          </cell>
          <cell r="BO6">
            <v>1</v>
          </cell>
          <cell r="BP6">
            <v>1</v>
          </cell>
          <cell r="BQ6">
            <v>1</v>
          </cell>
          <cell r="BR6">
            <v>1</v>
          </cell>
          <cell r="BS6">
            <v>1</v>
          </cell>
          <cell r="BT6">
            <v>1</v>
          </cell>
          <cell r="BU6">
            <v>1</v>
          </cell>
          <cell r="BV6">
            <v>1</v>
          </cell>
          <cell r="BW6">
            <v>1</v>
          </cell>
          <cell r="BX6">
            <v>1</v>
          </cell>
          <cell r="BY6">
            <v>1</v>
          </cell>
          <cell r="BZ6">
            <v>1</v>
          </cell>
          <cell r="CA6">
            <v>1</v>
          </cell>
          <cell r="CB6">
            <v>1</v>
          </cell>
          <cell r="CC6">
            <v>1</v>
          </cell>
          <cell r="CD6">
            <v>1</v>
          </cell>
          <cell r="CE6">
            <v>1</v>
          </cell>
          <cell r="CF6">
            <v>1</v>
          </cell>
          <cell r="CG6">
            <v>1</v>
          </cell>
          <cell r="CH6">
            <v>1</v>
          </cell>
          <cell r="CI6">
            <v>1</v>
          </cell>
          <cell r="CJ6">
            <v>1</v>
          </cell>
          <cell r="CK6">
            <v>1</v>
          </cell>
          <cell r="CL6">
            <v>1</v>
          </cell>
          <cell r="CM6">
            <v>1</v>
          </cell>
          <cell r="CN6">
            <v>1</v>
          </cell>
          <cell r="CO6">
            <v>1</v>
          </cell>
          <cell r="CP6">
            <v>1</v>
          </cell>
          <cell r="CQ6">
            <v>1</v>
          </cell>
          <cell r="CR6">
            <v>1</v>
          </cell>
          <cell r="CS6">
            <v>1</v>
          </cell>
          <cell r="CT6">
            <v>1</v>
          </cell>
          <cell r="CU6">
            <v>1</v>
          </cell>
          <cell r="CV6">
            <v>1</v>
          </cell>
          <cell r="CW6">
            <v>1</v>
          </cell>
          <cell r="CX6">
            <v>1</v>
          </cell>
          <cell r="CY6">
            <v>1</v>
          </cell>
          <cell r="CZ6">
            <v>1</v>
          </cell>
          <cell r="DA6">
            <v>1</v>
          </cell>
          <cell r="DB6">
            <v>1</v>
          </cell>
          <cell r="DC6">
            <v>1</v>
          </cell>
          <cell r="DD6">
            <v>1</v>
          </cell>
          <cell r="DE6">
            <v>1</v>
          </cell>
          <cell r="DF6">
            <v>1</v>
          </cell>
          <cell r="DG6">
            <v>1</v>
          </cell>
          <cell r="DH6">
            <v>1</v>
          </cell>
          <cell r="DI6">
            <v>1</v>
          </cell>
          <cell r="DJ6">
            <v>1</v>
          </cell>
          <cell r="DK6">
            <v>1</v>
          </cell>
          <cell r="DL6">
            <v>1</v>
          </cell>
          <cell r="DM6">
            <v>1</v>
          </cell>
          <cell r="DN6">
            <v>1</v>
          </cell>
          <cell r="DO6">
            <v>1</v>
          </cell>
          <cell r="DP6">
            <v>1</v>
          </cell>
          <cell r="DQ6">
            <v>1</v>
          </cell>
          <cell r="DR6">
            <v>1</v>
          </cell>
          <cell r="DS6">
            <v>1</v>
          </cell>
          <cell r="DT6">
            <v>1</v>
          </cell>
          <cell r="DU6">
            <v>1</v>
          </cell>
          <cell r="DV6">
            <v>1</v>
          </cell>
          <cell r="DW6">
            <v>1</v>
          </cell>
          <cell r="DX6">
            <v>1</v>
          </cell>
          <cell r="DY6">
            <v>1</v>
          </cell>
          <cell r="DZ6">
            <v>1</v>
          </cell>
          <cell r="EA6">
            <v>1</v>
          </cell>
          <cell r="EB6">
            <v>1</v>
          </cell>
          <cell r="EC6">
            <v>1</v>
          </cell>
          <cell r="ED6">
            <v>1</v>
          </cell>
          <cell r="EE6">
            <v>1</v>
          </cell>
          <cell r="EF6">
            <v>1</v>
          </cell>
          <cell r="EG6">
            <v>1</v>
          </cell>
          <cell r="EH6">
            <v>1</v>
          </cell>
          <cell r="EI6">
            <v>1</v>
          </cell>
          <cell r="EJ6">
            <v>1</v>
          </cell>
          <cell r="EK6">
            <v>1</v>
          </cell>
          <cell r="EL6">
            <v>1</v>
          </cell>
          <cell r="EM6">
            <v>1</v>
          </cell>
          <cell r="EN6">
            <v>1</v>
          </cell>
          <cell r="EO6">
            <v>1</v>
          </cell>
          <cell r="EP6">
            <v>1</v>
          </cell>
          <cell r="EQ6">
            <v>1</v>
          </cell>
          <cell r="ER6">
            <v>1</v>
          </cell>
          <cell r="ES6">
            <v>1</v>
          </cell>
          <cell r="ET6">
            <v>1</v>
          </cell>
          <cell r="EU6">
            <v>1</v>
          </cell>
          <cell r="EV6">
            <v>1</v>
          </cell>
          <cell r="EW6">
            <v>1</v>
          </cell>
          <cell r="EX6">
            <v>1</v>
          </cell>
          <cell r="EY6">
            <v>1</v>
          </cell>
          <cell r="EZ6">
            <v>1</v>
          </cell>
          <cell r="FA6">
            <v>1</v>
          </cell>
          <cell r="FB6">
            <v>1</v>
          </cell>
          <cell r="FC6">
            <v>1</v>
          </cell>
          <cell r="FD6">
            <v>1</v>
          </cell>
          <cell r="FE6">
            <v>1</v>
          </cell>
          <cell r="FF6">
            <v>1</v>
          </cell>
          <cell r="FG6">
            <v>1</v>
          </cell>
          <cell r="FH6">
            <v>1</v>
          </cell>
          <cell r="FI6">
            <v>1</v>
          </cell>
          <cell r="FJ6">
            <v>1</v>
          </cell>
          <cell r="FK6">
            <v>1</v>
          </cell>
          <cell r="FL6">
            <v>1</v>
          </cell>
          <cell r="FM6">
            <v>1</v>
          </cell>
          <cell r="FN6">
            <v>1</v>
          </cell>
          <cell r="FO6">
            <v>1</v>
          </cell>
          <cell r="FP6">
            <v>1</v>
          </cell>
          <cell r="FQ6">
            <v>1</v>
          </cell>
          <cell r="FR6">
            <v>1</v>
          </cell>
          <cell r="FS6">
            <v>1</v>
          </cell>
          <cell r="FT6">
            <v>1</v>
          </cell>
          <cell r="FU6">
            <v>1</v>
          </cell>
          <cell r="FV6">
            <v>1</v>
          </cell>
          <cell r="FW6">
            <v>1</v>
          </cell>
          <cell r="FX6">
            <v>1</v>
          </cell>
          <cell r="FY6">
            <v>1</v>
          </cell>
          <cell r="FZ6">
            <v>1</v>
          </cell>
          <cell r="GA6">
            <v>1</v>
          </cell>
          <cell r="GB6">
            <v>1</v>
          </cell>
          <cell r="GC6">
            <v>1</v>
          </cell>
          <cell r="GD6">
            <v>1</v>
          </cell>
          <cell r="GE6">
            <v>1</v>
          </cell>
          <cell r="GF6">
            <v>1</v>
          </cell>
          <cell r="GG6">
            <v>1</v>
          </cell>
          <cell r="GH6">
            <v>1</v>
          </cell>
          <cell r="GI6">
            <v>1</v>
          </cell>
          <cell r="GJ6">
            <v>1</v>
          </cell>
          <cell r="GK6">
            <v>1</v>
          </cell>
          <cell r="GL6">
            <v>1</v>
          </cell>
          <cell r="GM6">
            <v>1</v>
          </cell>
          <cell r="GN6">
            <v>1</v>
          </cell>
          <cell r="GO6">
            <v>1</v>
          </cell>
          <cell r="GP6">
            <v>1</v>
          </cell>
          <cell r="GQ6">
            <v>1</v>
          </cell>
          <cell r="GR6">
            <v>1</v>
          </cell>
          <cell r="GS6">
            <v>1</v>
          </cell>
          <cell r="GT6">
            <v>1</v>
          </cell>
          <cell r="GU6">
            <v>1</v>
          </cell>
          <cell r="GV6">
            <v>1</v>
          </cell>
          <cell r="GW6">
            <v>1</v>
          </cell>
          <cell r="GX6">
            <v>1</v>
          </cell>
          <cell r="GY6">
            <v>1</v>
          </cell>
          <cell r="GZ6">
            <v>1</v>
          </cell>
          <cell r="HA6">
            <v>1</v>
          </cell>
          <cell r="HB6">
            <v>1</v>
          </cell>
          <cell r="HC6">
            <v>1</v>
          </cell>
          <cell r="HD6">
            <v>1</v>
          </cell>
          <cell r="HE6">
            <v>1</v>
          </cell>
          <cell r="HF6">
            <v>1</v>
          </cell>
          <cell r="HG6">
            <v>1</v>
          </cell>
          <cell r="HH6">
            <v>1</v>
          </cell>
          <cell r="HI6">
            <v>1</v>
          </cell>
          <cell r="HJ6">
            <v>1</v>
          </cell>
          <cell r="HK6">
            <v>1</v>
          </cell>
          <cell r="HL6">
            <v>1</v>
          </cell>
          <cell r="HM6">
            <v>1</v>
          </cell>
          <cell r="HN6">
            <v>1</v>
          </cell>
          <cell r="HO6">
            <v>1</v>
          </cell>
          <cell r="HP6">
            <v>1</v>
          </cell>
          <cell r="HQ6">
            <v>1</v>
          </cell>
          <cell r="HR6">
            <v>1</v>
          </cell>
          <cell r="HS6">
            <v>1</v>
          </cell>
          <cell r="HT6">
            <v>1</v>
          </cell>
          <cell r="HU6">
            <v>1</v>
          </cell>
          <cell r="HV6">
            <v>1</v>
          </cell>
          <cell r="HW6">
            <v>1</v>
          </cell>
          <cell r="HX6">
            <v>1</v>
          </cell>
          <cell r="HY6">
            <v>1</v>
          </cell>
          <cell r="HZ6">
            <v>1</v>
          </cell>
          <cell r="IA6">
            <v>1</v>
          </cell>
          <cell r="IB6">
            <v>1</v>
          </cell>
          <cell r="IC6">
            <v>1</v>
          </cell>
          <cell r="ID6">
            <v>1</v>
          </cell>
          <cell r="IE6">
            <v>1</v>
          </cell>
          <cell r="IF6">
            <v>1</v>
          </cell>
          <cell r="IG6">
            <v>1</v>
          </cell>
          <cell r="IH6">
            <v>1</v>
          </cell>
          <cell r="II6">
            <v>1</v>
          </cell>
          <cell r="IJ6">
            <v>1</v>
          </cell>
          <cell r="IK6">
            <v>1</v>
          </cell>
          <cell r="IL6">
            <v>1</v>
          </cell>
          <cell r="IM6">
            <v>1</v>
          </cell>
          <cell r="IN6">
            <v>1</v>
          </cell>
          <cell r="IO6">
            <v>1</v>
          </cell>
          <cell r="IP6">
            <v>1</v>
          </cell>
          <cell r="IQ6">
            <v>1</v>
          </cell>
        </row>
        <row r="7">
          <cell r="B7">
            <v>42036</v>
          </cell>
          <cell r="C7">
            <v>42036</v>
          </cell>
          <cell r="D7">
            <v>42036</v>
          </cell>
          <cell r="E7">
            <v>42036</v>
          </cell>
          <cell r="F7">
            <v>42036</v>
          </cell>
          <cell r="G7">
            <v>42036</v>
          </cell>
          <cell r="H7">
            <v>42036</v>
          </cell>
          <cell r="I7">
            <v>42036</v>
          </cell>
          <cell r="J7">
            <v>42036</v>
          </cell>
          <cell r="K7">
            <v>42036</v>
          </cell>
          <cell r="L7">
            <v>42036</v>
          </cell>
          <cell r="M7">
            <v>42036</v>
          </cell>
          <cell r="N7">
            <v>42036</v>
          </cell>
          <cell r="O7">
            <v>42036</v>
          </cell>
          <cell r="P7">
            <v>42036</v>
          </cell>
          <cell r="Q7">
            <v>42036</v>
          </cell>
          <cell r="R7">
            <v>42036</v>
          </cell>
          <cell r="S7">
            <v>42036</v>
          </cell>
          <cell r="T7">
            <v>42036</v>
          </cell>
          <cell r="U7">
            <v>42036</v>
          </cell>
          <cell r="V7">
            <v>42036</v>
          </cell>
          <cell r="W7">
            <v>42036</v>
          </cell>
          <cell r="X7">
            <v>42036</v>
          </cell>
          <cell r="Y7">
            <v>42036</v>
          </cell>
          <cell r="Z7">
            <v>42036</v>
          </cell>
          <cell r="AA7">
            <v>42036</v>
          </cell>
          <cell r="AB7">
            <v>42036</v>
          </cell>
          <cell r="AC7">
            <v>42036</v>
          </cell>
          <cell r="AD7">
            <v>42036</v>
          </cell>
          <cell r="AE7">
            <v>42036</v>
          </cell>
          <cell r="AF7">
            <v>42036</v>
          </cell>
          <cell r="AG7">
            <v>42036</v>
          </cell>
          <cell r="AH7">
            <v>42036</v>
          </cell>
          <cell r="AI7">
            <v>42036</v>
          </cell>
          <cell r="AJ7">
            <v>42036</v>
          </cell>
          <cell r="AK7">
            <v>42036</v>
          </cell>
          <cell r="AL7">
            <v>42036</v>
          </cell>
          <cell r="AM7">
            <v>42036</v>
          </cell>
          <cell r="AN7">
            <v>42036</v>
          </cell>
          <cell r="AO7">
            <v>42036</v>
          </cell>
          <cell r="AP7">
            <v>42036</v>
          </cell>
          <cell r="AQ7">
            <v>42036</v>
          </cell>
          <cell r="AR7">
            <v>42036</v>
          </cell>
          <cell r="AS7">
            <v>42036</v>
          </cell>
          <cell r="AT7">
            <v>42036</v>
          </cell>
          <cell r="AU7">
            <v>42036</v>
          </cell>
          <cell r="AV7">
            <v>42036</v>
          </cell>
          <cell r="AW7">
            <v>42036</v>
          </cell>
          <cell r="AX7">
            <v>42036</v>
          </cell>
          <cell r="AY7">
            <v>42036</v>
          </cell>
          <cell r="AZ7">
            <v>42036</v>
          </cell>
          <cell r="BA7">
            <v>42036</v>
          </cell>
          <cell r="BB7">
            <v>42036</v>
          </cell>
          <cell r="BC7">
            <v>42036</v>
          </cell>
          <cell r="BD7">
            <v>42036</v>
          </cell>
          <cell r="BE7">
            <v>42036</v>
          </cell>
          <cell r="BF7">
            <v>42036</v>
          </cell>
          <cell r="BG7">
            <v>42036</v>
          </cell>
          <cell r="BH7">
            <v>42036</v>
          </cell>
          <cell r="BI7">
            <v>42036</v>
          </cell>
          <cell r="BJ7">
            <v>42036</v>
          </cell>
          <cell r="BK7">
            <v>42036</v>
          </cell>
          <cell r="BL7">
            <v>42036</v>
          </cell>
          <cell r="BM7">
            <v>42036</v>
          </cell>
          <cell r="BN7">
            <v>42036</v>
          </cell>
          <cell r="BO7">
            <v>42036</v>
          </cell>
          <cell r="BP7">
            <v>42036</v>
          </cell>
          <cell r="BQ7">
            <v>42036</v>
          </cell>
          <cell r="BR7">
            <v>42036</v>
          </cell>
          <cell r="BS7">
            <v>42036</v>
          </cell>
          <cell r="BT7">
            <v>42036</v>
          </cell>
          <cell r="BU7">
            <v>42036</v>
          </cell>
          <cell r="BV7">
            <v>42036</v>
          </cell>
          <cell r="BW7">
            <v>42036</v>
          </cell>
          <cell r="BX7">
            <v>42036</v>
          </cell>
          <cell r="BY7">
            <v>42036</v>
          </cell>
          <cell r="BZ7">
            <v>42036</v>
          </cell>
          <cell r="CA7">
            <v>42036</v>
          </cell>
          <cell r="CB7">
            <v>42036</v>
          </cell>
          <cell r="CC7">
            <v>42036</v>
          </cell>
          <cell r="CD7">
            <v>42036</v>
          </cell>
          <cell r="CE7">
            <v>42036</v>
          </cell>
          <cell r="CF7">
            <v>42036</v>
          </cell>
          <cell r="CG7">
            <v>42036</v>
          </cell>
          <cell r="CH7">
            <v>42036</v>
          </cell>
          <cell r="CI7">
            <v>42036</v>
          </cell>
          <cell r="CJ7">
            <v>42036</v>
          </cell>
          <cell r="CK7">
            <v>42036</v>
          </cell>
          <cell r="CL7">
            <v>42036</v>
          </cell>
          <cell r="CM7">
            <v>42036</v>
          </cell>
          <cell r="CN7">
            <v>42036</v>
          </cell>
          <cell r="CO7">
            <v>42036</v>
          </cell>
          <cell r="CP7">
            <v>42036</v>
          </cell>
          <cell r="CQ7">
            <v>42036</v>
          </cell>
          <cell r="CR7">
            <v>42036</v>
          </cell>
          <cell r="CS7">
            <v>42036</v>
          </cell>
          <cell r="CT7">
            <v>42036</v>
          </cell>
          <cell r="CU7">
            <v>42036</v>
          </cell>
          <cell r="CV7">
            <v>42036</v>
          </cell>
          <cell r="CW7">
            <v>42036</v>
          </cell>
          <cell r="CX7">
            <v>42036</v>
          </cell>
          <cell r="CY7">
            <v>42036</v>
          </cell>
          <cell r="CZ7">
            <v>42036</v>
          </cell>
          <cell r="DA7">
            <v>42036</v>
          </cell>
          <cell r="DB7">
            <v>42036</v>
          </cell>
          <cell r="DC7">
            <v>42036</v>
          </cell>
          <cell r="DD7">
            <v>42036</v>
          </cell>
          <cell r="DE7">
            <v>42036</v>
          </cell>
          <cell r="DF7">
            <v>42036</v>
          </cell>
          <cell r="DG7">
            <v>42036</v>
          </cell>
          <cell r="DH7">
            <v>42036</v>
          </cell>
          <cell r="DI7">
            <v>42036</v>
          </cell>
          <cell r="DJ7">
            <v>42036</v>
          </cell>
          <cell r="DK7">
            <v>42036</v>
          </cell>
          <cell r="DL7">
            <v>42036</v>
          </cell>
          <cell r="DM7">
            <v>42036</v>
          </cell>
          <cell r="DN7">
            <v>42036</v>
          </cell>
          <cell r="DO7">
            <v>42036</v>
          </cell>
          <cell r="DP7">
            <v>42036</v>
          </cell>
          <cell r="DQ7">
            <v>42036</v>
          </cell>
          <cell r="DR7">
            <v>42036</v>
          </cell>
          <cell r="DS7">
            <v>42036</v>
          </cell>
          <cell r="DT7">
            <v>42036</v>
          </cell>
          <cell r="DU7">
            <v>42036</v>
          </cell>
          <cell r="DV7">
            <v>42036</v>
          </cell>
          <cell r="DW7">
            <v>42036</v>
          </cell>
          <cell r="DX7">
            <v>42036</v>
          </cell>
          <cell r="DY7">
            <v>42036</v>
          </cell>
          <cell r="DZ7">
            <v>42036</v>
          </cell>
          <cell r="EA7">
            <v>42036</v>
          </cell>
          <cell r="EB7">
            <v>42036</v>
          </cell>
          <cell r="EC7">
            <v>42036</v>
          </cell>
          <cell r="ED7">
            <v>42036</v>
          </cell>
          <cell r="EE7">
            <v>42036</v>
          </cell>
          <cell r="EF7">
            <v>42036</v>
          </cell>
          <cell r="EG7">
            <v>42036</v>
          </cell>
          <cell r="EH7">
            <v>42036</v>
          </cell>
          <cell r="EI7">
            <v>42036</v>
          </cell>
          <cell r="EJ7">
            <v>42036</v>
          </cell>
          <cell r="EK7">
            <v>42036</v>
          </cell>
          <cell r="EL7">
            <v>42036</v>
          </cell>
          <cell r="EM7">
            <v>42036</v>
          </cell>
          <cell r="EN7">
            <v>42036</v>
          </cell>
          <cell r="EO7">
            <v>42036</v>
          </cell>
          <cell r="EP7">
            <v>42036</v>
          </cell>
          <cell r="EQ7">
            <v>42036</v>
          </cell>
          <cell r="ER7">
            <v>42036</v>
          </cell>
          <cell r="ES7">
            <v>42036</v>
          </cell>
          <cell r="ET7">
            <v>42036</v>
          </cell>
          <cell r="EU7">
            <v>42036</v>
          </cell>
          <cell r="EV7">
            <v>42036</v>
          </cell>
          <cell r="EW7">
            <v>42036</v>
          </cell>
          <cell r="EX7">
            <v>42036</v>
          </cell>
          <cell r="EY7">
            <v>42036</v>
          </cell>
          <cell r="EZ7">
            <v>42036</v>
          </cell>
          <cell r="FA7">
            <v>42036</v>
          </cell>
          <cell r="FB7">
            <v>42036</v>
          </cell>
          <cell r="FC7">
            <v>42036</v>
          </cell>
          <cell r="FD7">
            <v>42036</v>
          </cell>
          <cell r="FE7">
            <v>42036</v>
          </cell>
          <cell r="FF7">
            <v>42036</v>
          </cell>
          <cell r="FG7">
            <v>42036</v>
          </cell>
          <cell r="FH7">
            <v>42036</v>
          </cell>
          <cell r="FI7">
            <v>42036</v>
          </cell>
          <cell r="FJ7">
            <v>42036</v>
          </cell>
          <cell r="FK7">
            <v>42036</v>
          </cell>
          <cell r="FL7">
            <v>42036</v>
          </cell>
          <cell r="FM7">
            <v>42036</v>
          </cell>
          <cell r="FN7">
            <v>42036</v>
          </cell>
          <cell r="FO7">
            <v>42036</v>
          </cell>
          <cell r="FP7">
            <v>42036</v>
          </cell>
          <cell r="FQ7">
            <v>42036</v>
          </cell>
          <cell r="FR7">
            <v>42036</v>
          </cell>
          <cell r="FS7">
            <v>42036</v>
          </cell>
          <cell r="FT7">
            <v>42036</v>
          </cell>
          <cell r="FU7">
            <v>42036</v>
          </cell>
          <cell r="FV7">
            <v>42036</v>
          </cell>
          <cell r="FW7">
            <v>42036</v>
          </cell>
          <cell r="FX7">
            <v>42036</v>
          </cell>
          <cell r="FY7">
            <v>42036</v>
          </cell>
          <cell r="FZ7">
            <v>42036</v>
          </cell>
          <cell r="GA7">
            <v>42036</v>
          </cell>
          <cell r="GB7">
            <v>42036</v>
          </cell>
          <cell r="GC7">
            <v>42036</v>
          </cell>
          <cell r="GD7">
            <v>42036</v>
          </cell>
          <cell r="GE7">
            <v>42036</v>
          </cell>
          <cell r="GF7">
            <v>42036</v>
          </cell>
          <cell r="GG7">
            <v>42036</v>
          </cell>
          <cell r="GH7">
            <v>42036</v>
          </cell>
          <cell r="GI7">
            <v>42036</v>
          </cell>
          <cell r="GJ7">
            <v>42036</v>
          </cell>
          <cell r="GK7">
            <v>42036</v>
          </cell>
          <cell r="GL7">
            <v>42036</v>
          </cell>
          <cell r="GM7">
            <v>42036</v>
          </cell>
          <cell r="GN7">
            <v>42036</v>
          </cell>
          <cell r="GO7">
            <v>42036</v>
          </cell>
          <cell r="GP7">
            <v>42036</v>
          </cell>
          <cell r="GQ7">
            <v>42036</v>
          </cell>
          <cell r="GR7">
            <v>42036</v>
          </cell>
          <cell r="GS7">
            <v>42036</v>
          </cell>
          <cell r="GT7">
            <v>42036</v>
          </cell>
          <cell r="GU7">
            <v>42036</v>
          </cell>
          <cell r="GV7">
            <v>42036</v>
          </cell>
          <cell r="GW7">
            <v>42036</v>
          </cell>
          <cell r="GX7">
            <v>42036</v>
          </cell>
          <cell r="GY7">
            <v>42036</v>
          </cell>
          <cell r="GZ7">
            <v>42036</v>
          </cell>
          <cell r="HA7">
            <v>42036</v>
          </cell>
          <cell r="HB7">
            <v>42036</v>
          </cell>
          <cell r="HC7">
            <v>42036</v>
          </cell>
          <cell r="HD7">
            <v>42036</v>
          </cell>
          <cell r="HE7">
            <v>42036</v>
          </cell>
          <cell r="HF7">
            <v>42036</v>
          </cell>
          <cell r="HG7">
            <v>42036</v>
          </cell>
          <cell r="HH7">
            <v>42036</v>
          </cell>
          <cell r="HI7">
            <v>42036</v>
          </cell>
          <cell r="HJ7">
            <v>42036</v>
          </cell>
          <cell r="HK7">
            <v>42036</v>
          </cell>
          <cell r="HL7">
            <v>42036</v>
          </cell>
          <cell r="HM7">
            <v>42036</v>
          </cell>
          <cell r="HN7">
            <v>42036</v>
          </cell>
          <cell r="HO7">
            <v>42036</v>
          </cell>
          <cell r="HP7">
            <v>42036</v>
          </cell>
          <cell r="HQ7">
            <v>42036</v>
          </cell>
          <cell r="HR7">
            <v>42036</v>
          </cell>
          <cell r="HS7">
            <v>42036</v>
          </cell>
          <cell r="HT7">
            <v>42036</v>
          </cell>
          <cell r="HU7">
            <v>42036</v>
          </cell>
          <cell r="HV7">
            <v>42036</v>
          </cell>
          <cell r="HW7">
            <v>42036</v>
          </cell>
          <cell r="HX7">
            <v>42036</v>
          </cell>
          <cell r="HY7">
            <v>42036</v>
          </cell>
          <cell r="HZ7">
            <v>42036</v>
          </cell>
          <cell r="IA7">
            <v>42036</v>
          </cell>
          <cell r="IB7">
            <v>42036</v>
          </cell>
          <cell r="IC7">
            <v>42036</v>
          </cell>
          <cell r="ID7">
            <v>42036</v>
          </cell>
          <cell r="IE7">
            <v>42036</v>
          </cell>
          <cell r="IF7">
            <v>42036</v>
          </cell>
          <cell r="IG7">
            <v>42036</v>
          </cell>
          <cell r="IH7">
            <v>42036</v>
          </cell>
          <cell r="II7">
            <v>42036</v>
          </cell>
          <cell r="IJ7">
            <v>42036</v>
          </cell>
          <cell r="IK7">
            <v>42036</v>
          </cell>
          <cell r="IL7">
            <v>42036</v>
          </cell>
          <cell r="IM7">
            <v>42036</v>
          </cell>
          <cell r="IN7">
            <v>42036</v>
          </cell>
          <cell r="IO7">
            <v>42036</v>
          </cell>
          <cell r="IP7">
            <v>42036</v>
          </cell>
          <cell r="IQ7">
            <v>42036</v>
          </cell>
        </row>
        <row r="8">
          <cell r="B8">
            <v>44228</v>
          </cell>
          <cell r="C8">
            <v>44228</v>
          </cell>
          <cell r="D8">
            <v>44228</v>
          </cell>
          <cell r="E8">
            <v>44228</v>
          </cell>
          <cell r="F8">
            <v>44228</v>
          </cell>
          <cell r="G8">
            <v>44228</v>
          </cell>
          <cell r="H8">
            <v>44228</v>
          </cell>
          <cell r="I8">
            <v>44228</v>
          </cell>
          <cell r="J8">
            <v>44228</v>
          </cell>
          <cell r="K8">
            <v>44228</v>
          </cell>
          <cell r="L8">
            <v>44228</v>
          </cell>
          <cell r="M8">
            <v>44228</v>
          </cell>
          <cell r="N8">
            <v>44228</v>
          </cell>
          <cell r="O8">
            <v>44228</v>
          </cell>
          <cell r="P8">
            <v>44228</v>
          </cell>
          <cell r="Q8">
            <v>44228</v>
          </cell>
          <cell r="R8">
            <v>44228</v>
          </cell>
          <cell r="S8">
            <v>44228</v>
          </cell>
          <cell r="T8">
            <v>44228</v>
          </cell>
          <cell r="U8">
            <v>44228</v>
          </cell>
          <cell r="V8">
            <v>44228</v>
          </cell>
          <cell r="W8">
            <v>44228</v>
          </cell>
          <cell r="X8">
            <v>44228</v>
          </cell>
          <cell r="Y8">
            <v>44228</v>
          </cell>
          <cell r="Z8">
            <v>44228</v>
          </cell>
          <cell r="AA8">
            <v>44228</v>
          </cell>
          <cell r="AB8">
            <v>44228</v>
          </cell>
          <cell r="AC8">
            <v>44228</v>
          </cell>
          <cell r="AD8">
            <v>44228</v>
          </cell>
          <cell r="AE8">
            <v>44228</v>
          </cell>
          <cell r="AF8">
            <v>44228</v>
          </cell>
          <cell r="AG8">
            <v>44228</v>
          </cell>
          <cell r="AH8">
            <v>44228</v>
          </cell>
          <cell r="AI8">
            <v>44228</v>
          </cell>
          <cell r="AJ8">
            <v>44228</v>
          </cell>
          <cell r="AK8">
            <v>44228</v>
          </cell>
          <cell r="AL8">
            <v>44228</v>
          </cell>
          <cell r="AM8">
            <v>44228</v>
          </cell>
          <cell r="AN8">
            <v>44228</v>
          </cell>
          <cell r="AO8">
            <v>44228</v>
          </cell>
          <cell r="AP8">
            <v>44228</v>
          </cell>
          <cell r="AQ8">
            <v>44228</v>
          </cell>
          <cell r="AR8">
            <v>44228</v>
          </cell>
          <cell r="AS8">
            <v>44228</v>
          </cell>
          <cell r="AT8">
            <v>44228</v>
          </cell>
          <cell r="AU8">
            <v>44228</v>
          </cell>
          <cell r="AV8">
            <v>44228</v>
          </cell>
          <cell r="AW8">
            <v>44228</v>
          </cell>
          <cell r="AX8">
            <v>44228</v>
          </cell>
          <cell r="AY8">
            <v>44228</v>
          </cell>
          <cell r="AZ8">
            <v>44228</v>
          </cell>
          <cell r="BA8">
            <v>44228</v>
          </cell>
          <cell r="BB8">
            <v>44228</v>
          </cell>
          <cell r="BC8">
            <v>44228</v>
          </cell>
          <cell r="BD8">
            <v>44228</v>
          </cell>
          <cell r="BE8">
            <v>44228</v>
          </cell>
          <cell r="BF8">
            <v>44228</v>
          </cell>
          <cell r="BG8">
            <v>44228</v>
          </cell>
          <cell r="BH8">
            <v>44228</v>
          </cell>
          <cell r="BI8">
            <v>44228</v>
          </cell>
          <cell r="BJ8">
            <v>44228</v>
          </cell>
          <cell r="BK8">
            <v>44228</v>
          </cell>
          <cell r="BL8">
            <v>44228</v>
          </cell>
          <cell r="BM8">
            <v>44228</v>
          </cell>
          <cell r="BN8">
            <v>44228</v>
          </cell>
          <cell r="BO8">
            <v>44228</v>
          </cell>
          <cell r="BP8">
            <v>44228</v>
          </cell>
          <cell r="BQ8">
            <v>44228</v>
          </cell>
          <cell r="BR8">
            <v>44228</v>
          </cell>
          <cell r="BS8">
            <v>44228</v>
          </cell>
          <cell r="BT8">
            <v>44228</v>
          </cell>
          <cell r="BU8">
            <v>44228</v>
          </cell>
          <cell r="BV8">
            <v>44228</v>
          </cell>
          <cell r="BW8">
            <v>44228</v>
          </cell>
          <cell r="BX8">
            <v>44228</v>
          </cell>
          <cell r="BY8">
            <v>44228</v>
          </cell>
          <cell r="BZ8">
            <v>44228</v>
          </cell>
          <cell r="CA8">
            <v>44228</v>
          </cell>
          <cell r="CB8">
            <v>44228</v>
          </cell>
          <cell r="CC8">
            <v>44228</v>
          </cell>
          <cell r="CD8">
            <v>44228</v>
          </cell>
          <cell r="CE8">
            <v>44228</v>
          </cell>
          <cell r="CF8">
            <v>44228</v>
          </cell>
          <cell r="CG8">
            <v>44228</v>
          </cell>
          <cell r="CH8">
            <v>44228</v>
          </cell>
          <cell r="CI8">
            <v>44228</v>
          </cell>
          <cell r="CJ8">
            <v>44228</v>
          </cell>
          <cell r="CK8">
            <v>44228</v>
          </cell>
          <cell r="CL8">
            <v>44228</v>
          </cell>
          <cell r="CM8">
            <v>44228</v>
          </cell>
          <cell r="CN8">
            <v>44228</v>
          </cell>
          <cell r="CO8">
            <v>44228</v>
          </cell>
          <cell r="CP8">
            <v>44228</v>
          </cell>
          <cell r="CQ8">
            <v>44228</v>
          </cell>
          <cell r="CR8">
            <v>44228</v>
          </cell>
          <cell r="CS8">
            <v>44228</v>
          </cell>
          <cell r="CT8">
            <v>44228</v>
          </cell>
          <cell r="CU8">
            <v>44228</v>
          </cell>
          <cell r="CV8">
            <v>44228</v>
          </cell>
          <cell r="CW8">
            <v>44228</v>
          </cell>
          <cell r="CX8">
            <v>44228</v>
          </cell>
          <cell r="CY8">
            <v>44228</v>
          </cell>
          <cell r="CZ8">
            <v>44228</v>
          </cell>
          <cell r="DA8">
            <v>44228</v>
          </cell>
          <cell r="DB8">
            <v>44228</v>
          </cell>
          <cell r="DC8">
            <v>44228</v>
          </cell>
          <cell r="DD8">
            <v>44228</v>
          </cell>
          <cell r="DE8">
            <v>44228</v>
          </cell>
          <cell r="DF8">
            <v>44228</v>
          </cell>
          <cell r="DG8">
            <v>44228</v>
          </cell>
          <cell r="DH8">
            <v>44228</v>
          </cell>
          <cell r="DI8">
            <v>44228</v>
          </cell>
          <cell r="DJ8">
            <v>44228</v>
          </cell>
          <cell r="DK8">
            <v>44228</v>
          </cell>
          <cell r="DL8">
            <v>44228</v>
          </cell>
          <cell r="DM8">
            <v>44228</v>
          </cell>
          <cell r="DN8">
            <v>44228</v>
          </cell>
          <cell r="DO8">
            <v>44228</v>
          </cell>
          <cell r="DP8">
            <v>44228</v>
          </cell>
          <cell r="DQ8">
            <v>44228</v>
          </cell>
          <cell r="DR8">
            <v>44228</v>
          </cell>
          <cell r="DS8">
            <v>44228</v>
          </cell>
          <cell r="DT8">
            <v>44228</v>
          </cell>
          <cell r="DU8">
            <v>44228</v>
          </cell>
          <cell r="DV8">
            <v>44228</v>
          </cell>
          <cell r="DW8">
            <v>44228</v>
          </cell>
          <cell r="DX8">
            <v>44228</v>
          </cell>
          <cell r="DY8">
            <v>44228</v>
          </cell>
          <cell r="DZ8">
            <v>44228</v>
          </cell>
          <cell r="EA8">
            <v>44228</v>
          </cell>
          <cell r="EB8">
            <v>44228</v>
          </cell>
          <cell r="EC8">
            <v>44228</v>
          </cell>
          <cell r="ED8">
            <v>44228</v>
          </cell>
          <cell r="EE8">
            <v>44228</v>
          </cell>
          <cell r="EF8">
            <v>44228</v>
          </cell>
          <cell r="EG8">
            <v>44228</v>
          </cell>
          <cell r="EH8">
            <v>44228</v>
          </cell>
          <cell r="EI8">
            <v>44228</v>
          </cell>
          <cell r="EJ8">
            <v>44228</v>
          </cell>
          <cell r="EK8">
            <v>44228</v>
          </cell>
          <cell r="EL8">
            <v>44228</v>
          </cell>
          <cell r="EM8">
            <v>44228</v>
          </cell>
          <cell r="EN8">
            <v>44228</v>
          </cell>
          <cell r="EO8">
            <v>44228</v>
          </cell>
          <cell r="EP8">
            <v>44228</v>
          </cell>
          <cell r="EQ8">
            <v>44228</v>
          </cell>
          <cell r="ER8">
            <v>44228</v>
          </cell>
          <cell r="ES8">
            <v>44228</v>
          </cell>
          <cell r="ET8">
            <v>44228</v>
          </cell>
          <cell r="EU8">
            <v>44228</v>
          </cell>
          <cell r="EV8">
            <v>44228</v>
          </cell>
          <cell r="EW8">
            <v>44228</v>
          </cell>
          <cell r="EX8">
            <v>44228</v>
          </cell>
          <cell r="EY8">
            <v>44228</v>
          </cell>
          <cell r="EZ8">
            <v>44228</v>
          </cell>
          <cell r="FA8">
            <v>44228</v>
          </cell>
          <cell r="FB8">
            <v>44228</v>
          </cell>
          <cell r="FC8">
            <v>44228</v>
          </cell>
          <cell r="FD8">
            <v>44228</v>
          </cell>
          <cell r="FE8">
            <v>44228</v>
          </cell>
          <cell r="FF8">
            <v>44228</v>
          </cell>
          <cell r="FG8">
            <v>44228</v>
          </cell>
          <cell r="FH8">
            <v>44228</v>
          </cell>
          <cell r="FI8">
            <v>44228</v>
          </cell>
          <cell r="FJ8">
            <v>44228</v>
          </cell>
          <cell r="FK8">
            <v>44228</v>
          </cell>
          <cell r="FL8">
            <v>44228</v>
          </cell>
          <cell r="FM8">
            <v>44228</v>
          </cell>
          <cell r="FN8">
            <v>44228</v>
          </cell>
          <cell r="FO8">
            <v>44228</v>
          </cell>
          <cell r="FP8">
            <v>44228</v>
          </cell>
          <cell r="FQ8">
            <v>44228</v>
          </cell>
          <cell r="FR8">
            <v>44228</v>
          </cell>
          <cell r="FS8">
            <v>44228</v>
          </cell>
          <cell r="FT8">
            <v>44228</v>
          </cell>
          <cell r="FU8">
            <v>44228</v>
          </cell>
          <cell r="FV8">
            <v>44228</v>
          </cell>
          <cell r="FW8">
            <v>44228</v>
          </cell>
          <cell r="FX8">
            <v>44228</v>
          </cell>
          <cell r="FY8">
            <v>44228</v>
          </cell>
          <cell r="FZ8">
            <v>44228</v>
          </cell>
          <cell r="GA8">
            <v>44228</v>
          </cell>
          <cell r="GB8">
            <v>44228</v>
          </cell>
          <cell r="GC8">
            <v>44228</v>
          </cell>
          <cell r="GD8">
            <v>44228</v>
          </cell>
          <cell r="GE8">
            <v>44228</v>
          </cell>
          <cell r="GF8">
            <v>44228</v>
          </cell>
          <cell r="GG8">
            <v>44228</v>
          </cell>
          <cell r="GH8">
            <v>44228</v>
          </cell>
          <cell r="GI8">
            <v>44228</v>
          </cell>
          <cell r="GJ8">
            <v>44228</v>
          </cell>
          <cell r="GK8">
            <v>44228</v>
          </cell>
          <cell r="GL8">
            <v>44228</v>
          </cell>
          <cell r="GM8">
            <v>44228</v>
          </cell>
          <cell r="GN8">
            <v>44228</v>
          </cell>
          <cell r="GO8">
            <v>44228</v>
          </cell>
          <cell r="GP8">
            <v>44228</v>
          </cell>
          <cell r="GQ8">
            <v>44228</v>
          </cell>
          <cell r="GR8">
            <v>44228</v>
          </cell>
          <cell r="GS8">
            <v>44228</v>
          </cell>
          <cell r="GT8">
            <v>44228</v>
          </cell>
          <cell r="GU8">
            <v>44228</v>
          </cell>
          <cell r="GV8">
            <v>44228</v>
          </cell>
          <cell r="GW8">
            <v>44228</v>
          </cell>
          <cell r="GX8">
            <v>44228</v>
          </cell>
          <cell r="GY8">
            <v>44228</v>
          </cell>
          <cell r="GZ8">
            <v>44228</v>
          </cell>
          <cell r="HA8">
            <v>44228</v>
          </cell>
          <cell r="HB8">
            <v>44228</v>
          </cell>
          <cell r="HC8">
            <v>44228</v>
          </cell>
          <cell r="HD8">
            <v>44228</v>
          </cell>
          <cell r="HE8">
            <v>44228</v>
          </cell>
          <cell r="HF8">
            <v>44228</v>
          </cell>
          <cell r="HG8">
            <v>44228</v>
          </cell>
          <cell r="HH8">
            <v>44228</v>
          </cell>
          <cell r="HI8">
            <v>44228</v>
          </cell>
          <cell r="HJ8">
            <v>44228</v>
          </cell>
          <cell r="HK8">
            <v>44228</v>
          </cell>
          <cell r="HL8">
            <v>44228</v>
          </cell>
          <cell r="HM8">
            <v>44228</v>
          </cell>
          <cell r="HN8">
            <v>44228</v>
          </cell>
          <cell r="HO8">
            <v>44228</v>
          </cell>
          <cell r="HP8">
            <v>44228</v>
          </cell>
          <cell r="HQ8">
            <v>44228</v>
          </cell>
          <cell r="HR8">
            <v>44228</v>
          </cell>
          <cell r="HS8">
            <v>44228</v>
          </cell>
          <cell r="HT8">
            <v>44228</v>
          </cell>
          <cell r="HU8">
            <v>44228</v>
          </cell>
          <cell r="HV8">
            <v>44228</v>
          </cell>
          <cell r="HW8">
            <v>44228</v>
          </cell>
          <cell r="HX8">
            <v>44228</v>
          </cell>
          <cell r="HY8">
            <v>44228</v>
          </cell>
          <cell r="HZ8">
            <v>44228</v>
          </cell>
          <cell r="IA8">
            <v>44228</v>
          </cell>
          <cell r="IB8">
            <v>44228</v>
          </cell>
          <cell r="IC8">
            <v>44228</v>
          </cell>
          <cell r="ID8">
            <v>44228</v>
          </cell>
          <cell r="IE8">
            <v>44228</v>
          </cell>
          <cell r="IF8">
            <v>44228</v>
          </cell>
          <cell r="IG8">
            <v>44228</v>
          </cell>
          <cell r="IH8">
            <v>44228</v>
          </cell>
          <cell r="II8">
            <v>44228</v>
          </cell>
          <cell r="IJ8">
            <v>44228</v>
          </cell>
          <cell r="IK8">
            <v>44228</v>
          </cell>
          <cell r="IL8">
            <v>44228</v>
          </cell>
          <cell r="IM8">
            <v>44228</v>
          </cell>
          <cell r="IN8">
            <v>44228</v>
          </cell>
          <cell r="IO8">
            <v>44228</v>
          </cell>
          <cell r="IP8">
            <v>44228</v>
          </cell>
          <cell r="IQ8">
            <v>44228</v>
          </cell>
        </row>
        <row r="9">
          <cell r="B9">
            <v>73</v>
          </cell>
          <cell r="C9">
            <v>73</v>
          </cell>
          <cell r="D9">
            <v>73</v>
          </cell>
          <cell r="E9">
            <v>73</v>
          </cell>
          <cell r="F9">
            <v>73</v>
          </cell>
          <cell r="G9">
            <v>73</v>
          </cell>
          <cell r="H9">
            <v>73</v>
          </cell>
          <cell r="I9">
            <v>73</v>
          </cell>
          <cell r="J9">
            <v>73</v>
          </cell>
          <cell r="K9">
            <v>73</v>
          </cell>
          <cell r="L9">
            <v>73</v>
          </cell>
          <cell r="M9">
            <v>73</v>
          </cell>
          <cell r="N9">
            <v>73</v>
          </cell>
          <cell r="O9">
            <v>73</v>
          </cell>
          <cell r="P9">
            <v>73</v>
          </cell>
          <cell r="Q9">
            <v>73</v>
          </cell>
          <cell r="R9">
            <v>73</v>
          </cell>
          <cell r="S9">
            <v>73</v>
          </cell>
          <cell r="T9">
            <v>73</v>
          </cell>
          <cell r="U9">
            <v>73</v>
          </cell>
          <cell r="V9">
            <v>73</v>
          </cell>
          <cell r="W9">
            <v>73</v>
          </cell>
          <cell r="X9">
            <v>73</v>
          </cell>
          <cell r="Y9">
            <v>73</v>
          </cell>
          <cell r="Z9">
            <v>73</v>
          </cell>
          <cell r="AA9">
            <v>73</v>
          </cell>
          <cell r="AB9">
            <v>73</v>
          </cell>
          <cell r="AC9">
            <v>73</v>
          </cell>
          <cell r="AD9">
            <v>73</v>
          </cell>
          <cell r="AE9">
            <v>73</v>
          </cell>
          <cell r="AF9">
            <v>73</v>
          </cell>
          <cell r="AG9">
            <v>73</v>
          </cell>
          <cell r="AH9">
            <v>73</v>
          </cell>
          <cell r="AI9">
            <v>73</v>
          </cell>
          <cell r="AJ9">
            <v>73</v>
          </cell>
          <cell r="AK9">
            <v>73</v>
          </cell>
          <cell r="AL9">
            <v>73</v>
          </cell>
          <cell r="AM9">
            <v>73</v>
          </cell>
          <cell r="AN9">
            <v>73</v>
          </cell>
          <cell r="AO9">
            <v>73</v>
          </cell>
          <cell r="AP9">
            <v>73</v>
          </cell>
          <cell r="AQ9">
            <v>73</v>
          </cell>
          <cell r="AR9">
            <v>73</v>
          </cell>
          <cell r="AS9">
            <v>73</v>
          </cell>
          <cell r="AT9">
            <v>73</v>
          </cell>
          <cell r="AU9">
            <v>73</v>
          </cell>
          <cell r="AV9">
            <v>73</v>
          </cell>
          <cell r="AW9">
            <v>73</v>
          </cell>
          <cell r="AX9">
            <v>73</v>
          </cell>
          <cell r="AY9">
            <v>73</v>
          </cell>
          <cell r="AZ9">
            <v>73</v>
          </cell>
          <cell r="BA9">
            <v>73</v>
          </cell>
          <cell r="BB9">
            <v>73</v>
          </cell>
          <cell r="BC9">
            <v>73</v>
          </cell>
          <cell r="BD9">
            <v>73</v>
          </cell>
          <cell r="BE9">
            <v>73</v>
          </cell>
          <cell r="BF9">
            <v>73</v>
          </cell>
          <cell r="BG9">
            <v>73</v>
          </cell>
          <cell r="BH9">
            <v>73</v>
          </cell>
          <cell r="BI9">
            <v>73</v>
          </cell>
          <cell r="BJ9">
            <v>73</v>
          </cell>
          <cell r="BK9">
            <v>73</v>
          </cell>
          <cell r="BL9">
            <v>73</v>
          </cell>
          <cell r="BM9">
            <v>73</v>
          </cell>
          <cell r="BN9">
            <v>73</v>
          </cell>
          <cell r="BO9">
            <v>73</v>
          </cell>
          <cell r="BP9">
            <v>73</v>
          </cell>
          <cell r="BQ9">
            <v>73</v>
          </cell>
          <cell r="BR9">
            <v>73</v>
          </cell>
          <cell r="BS9">
            <v>73</v>
          </cell>
          <cell r="BT9">
            <v>73</v>
          </cell>
          <cell r="BU9">
            <v>73</v>
          </cell>
          <cell r="BV9">
            <v>73</v>
          </cell>
          <cell r="BW9">
            <v>73</v>
          </cell>
          <cell r="BX9">
            <v>73</v>
          </cell>
          <cell r="BY9">
            <v>73</v>
          </cell>
          <cell r="BZ9">
            <v>73</v>
          </cell>
          <cell r="CA9">
            <v>73</v>
          </cell>
          <cell r="CB9">
            <v>73</v>
          </cell>
          <cell r="CC9">
            <v>73</v>
          </cell>
          <cell r="CD9">
            <v>73</v>
          </cell>
          <cell r="CE9">
            <v>73</v>
          </cell>
          <cell r="CF9">
            <v>73</v>
          </cell>
          <cell r="CG9">
            <v>73</v>
          </cell>
          <cell r="CH9">
            <v>73</v>
          </cell>
          <cell r="CI9">
            <v>73</v>
          </cell>
          <cell r="CJ9">
            <v>73</v>
          </cell>
          <cell r="CK9">
            <v>73</v>
          </cell>
          <cell r="CL9">
            <v>73</v>
          </cell>
          <cell r="CM9">
            <v>73</v>
          </cell>
          <cell r="CN9">
            <v>73</v>
          </cell>
          <cell r="CO9">
            <v>73</v>
          </cell>
          <cell r="CP9">
            <v>73</v>
          </cell>
          <cell r="CQ9">
            <v>73</v>
          </cell>
          <cell r="CR9">
            <v>73</v>
          </cell>
          <cell r="CS9">
            <v>73</v>
          </cell>
          <cell r="CT9">
            <v>73</v>
          </cell>
          <cell r="CU9">
            <v>73</v>
          </cell>
          <cell r="CV9">
            <v>73</v>
          </cell>
          <cell r="CW9">
            <v>73</v>
          </cell>
          <cell r="CX9">
            <v>73</v>
          </cell>
          <cell r="CY9">
            <v>73</v>
          </cell>
          <cell r="CZ9">
            <v>73</v>
          </cell>
          <cell r="DA9">
            <v>73</v>
          </cell>
          <cell r="DB9">
            <v>73</v>
          </cell>
          <cell r="DC9">
            <v>73</v>
          </cell>
          <cell r="DD9">
            <v>73</v>
          </cell>
          <cell r="DE9">
            <v>73</v>
          </cell>
          <cell r="DF9">
            <v>73</v>
          </cell>
          <cell r="DG9">
            <v>73</v>
          </cell>
          <cell r="DH9">
            <v>73</v>
          </cell>
          <cell r="DI9">
            <v>73</v>
          </cell>
          <cell r="DJ9">
            <v>73</v>
          </cell>
          <cell r="DK9">
            <v>73</v>
          </cell>
          <cell r="DL9">
            <v>73</v>
          </cell>
          <cell r="DM9">
            <v>73</v>
          </cell>
          <cell r="DN9">
            <v>73</v>
          </cell>
          <cell r="DO9">
            <v>73</v>
          </cell>
          <cell r="DP9">
            <v>73</v>
          </cell>
          <cell r="DQ9">
            <v>73</v>
          </cell>
          <cell r="DR9">
            <v>73</v>
          </cell>
          <cell r="DS9">
            <v>73</v>
          </cell>
          <cell r="DT9">
            <v>73</v>
          </cell>
          <cell r="DU9">
            <v>73</v>
          </cell>
          <cell r="DV9">
            <v>73</v>
          </cell>
          <cell r="DW9">
            <v>73</v>
          </cell>
          <cell r="DX9">
            <v>73</v>
          </cell>
          <cell r="DY9">
            <v>73</v>
          </cell>
          <cell r="DZ9">
            <v>73</v>
          </cell>
          <cell r="EA9">
            <v>73</v>
          </cell>
          <cell r="EB9">
            <v>73</v>
          </cell>
          <cell r="EC9">
            <v>73</v>
          </cell>
          <cell r="ED9">
            <v>73</v>
          </cell>
          <cell r="EE9">
            <v>73</v>
          </cell>
          <cell r="EF9">
            <v>73</v>
          </cell>
          <cell r="EG9">
            <v>73</v>
          </cell>
          <cell r="EH9">
            <v>73</v>
          </cell>
          <cell r="EI9">
            <v>73</v>
          </cell>
          <cell r="EJ9">
            <v>73</v>
          </cell>
          <cell r="EK9">
            <v>73</v>
          </cell>
          <cell r="EL9">
            <v>73</v>
          </cell>
          <cell r="EM9">
            <v>73</v>
          </cell>
          <cell r="EN9">
            <v>73</v>
          </cell>
          <cell r="EO9">
            <v>73</v>
          </cell>
          <cell r="EP9">
            <v>73</v>
          </cell>
          <cell r="EQ9">
            <v>73</v>
          </cell>
          <cell r="ER9">
            <v>73</v>
          </cell>
          <cell r="ES9">
            <v>73</v>
          </cell>
          <cell r="ET9">
            <v>73</v>
          </cell>
          <cell r="EU9">
            <v>73</v>
          </cell>
          <cell r="EV9">
            <v>73</v>
          </cell>
          <cell r="EW9">
            <v>73</v>
          </cell>
          <cell r="EX9">
            <v>73</v>
          </cell>
          <cell r="EY9">
            <v>73</v>
          </cell>
          <cell r="EZ9">
            <v>73</v>
          </cell>
          <cell r="FA9">
            <v>73</v>
          </cell>
          <cell r="FB9">
            <v>73</v>
          </cell>
          <cell r="FC9">
            <v>73</v>
          </cell>
          <cell r="FD9">
            <v>73</v>
          </cell>
          <cell r="FE9">
            <v>73</v>
          </cell>
          <cell r="FF9">
            <v>73</v>
          </cell>
          <cell r="FG9">
            <v>73</v>
          </cell>
          <cell r="FH9">
            <v>73</v>
          </cell>
          <cell r="FI9">
            <v>73</v>
          </cell>
          <cell r="FJ9">
            <v>73</v>
          </cell>
          <cell r="FK9">
            <v>73</v>
          </cell>
          <cell r="FL9">
            <v>73</v>
          </cell>
          <cell r="FM9">
            <v>73</v>
          </cell>
          <cell r="FN9">
            <v>73</v>
          </cell>
          <cell r="FO9">
            <v>73</v>
          </cell>
          <cell r="FP9">
            <v>73</v>
          </cell>
          <cell r="FQ9">
            <v>73</v>
          </cell>
          <cell r="FR9">
            <v>73</v>
          </cell>
          <cell r="FS9">
            <v>73</v>
          </cell>
          <cell r="FT9">
            <v>73</v>
          </cell>
          <cell r="FU9">
            <v>73</v>
          </cell>
          <cell r="FV9">
            <v>73</v>
          </cell>
          <cell r="FW9">
            <v>73</v>
          </cell>
          <cell r="FX9">
            <v>73</v>
          </cell>
          <cell r="FY9">
            <v>73</v>
          </cell>
          <cell r="FZ9">
            <v>73</v>
          </cell>
          <cell r="GA9">
            <v>73</v>
          </cell>
          <cell r="GB9">
            <v>73</v>
          </cell>
          <cell r="GC9">
            <v>73</v>
          </cell>
          <cell r="GD9">
            <v>73</v>
          </cell>
          <cell r="GE9">
            <v>73</v>
          </cell>
          <cell r="GF9">
            <v>73</v>
          </cell>
          <cell r="GG9">
            <v>73</v>
          </cell>
          <cell r="GH9">
            <v>73</v>
          </cell>
          <cell r="GI9">
            <v>73</v>
          </cell>
          <cell r="GJ9">
            <v>73</v>
          </cell>
          <cell r="GK9">
            <v>73</v>
          </cell>
          <cell r="GL9">
            <v>73</v>
          </cell>
          <cell r="GM9">
            <v>73</v>
          </cell>
          <cell r="GN9">
            <v>73</v>
          </cell>
          <cell r="GO9">
            <v>73</v>
          </cell>
          <cell r="GP9">
            <v>73</v>
          </cell>
          <cell r="GQ9">
            <v>73</v>
          </cell>
          <cell r="GR9">
            <v>73</v>
          </cell>
          <cell r="GS9">
            <v>73</v>
          </cell>
          <cell r="GT9">
            <v>73</v>
          </cell>
          <cell r="GU9">
            <v>73</v>
          </cell>
          <cell r="GV9">
            <v>73</v>
          </cell>
          <cell r="GW9">
            <v>73</v>
          </cell>
          <cell r="GX9">
            <v>73</v>
          </cell>
          <cell r="GY9">
            <v>73</v>
          </cell>
          <cell r="GZ9">
            <v>73</v>
          </cell>
          <cell r="HA9">
            <v>73</v>
          </cell>
          <cell r="HB9">
            <v>73</v>
          </cell>
          <cell r="HC9">
            <v>73</v>
          </cell>
          <cell r="HD9">
            <v>73</v>
          </cell>
          <cell r="HE9">
            <v>73</v>
          </cell>
          <cell r="HF9">
            <v>73</v>
          </cell>
          <cell r="HG9">
            <v>73</v>
          </cell>
          <cell r="HH9">
            <v>73</v>
          </cell>
          <cell r="HI9">
            <v>73</v>
          </cell>
          <cell r="HJ9">
            <v>73</v>
          </cell>
          <cell r="HK9">
            <v>73</v>
          </cell>
          <cell r="HL9">
            <v>73</v>
          </cell>
          <cell r="HM9">
            <v>73</v>
          </cell>
          <cell r="HN9">
            <v>73</v>
          </cell>
          <cell r="HO9">
            <v>73</v>
          </cell>
          <cell r="HP9">
            <v>73</v>
          </cell>
          <cell r="HQ9">
            <v>73</v>
          </cell>
          <cell r="HR9">
            <v>73</v>
          </cell>
          <cell r="HS9">
            <v>73</v>
          </cell>
          <cell r="HT9">
            <v>73</v>
          </cell>
          <cell r="HU9">
            <v>73</v>
          </cell>
          <cell r="HV9">
            <v>73</v>
          </cell>
          <cell r="HW9">
            <v>73</v>
          </cell>
          <cell r="HX9">
            <v>73</v>
          </cell>
          <cell r="HY9">
            <v>73</v>
          </cell>
          <cell r="HZ9">
            <v>73</v>
          </cell>
          <cell r="IA9">
            <v>73</v>
          </cell>
          <cell r="IB9">
            <v>73</v>
          </cell>
          <cell r="IC9">
            <v>73</v>
          </cell>
          <cell r="ID9">
            <v>73</v>
          </cell>
          <cell r="IE9">
            <v>73</v>
          </cell>
          <cell r="IF9">
            <v>73</v>
          </cell>
          <cell r="IG9">
            <v>73</v>
          </cell>
          <cell r="IH9">
            <v>73</v>
          </cell>
          <cell r="II9">
            <v>73</v>
          </cell>
          <cell r="IJ9">
            <v>73</v>
          </cell>
          <cell r="IK9">
            <v>73</v>
          </cell>
          <cell r="IL9">
            <v>73</v>
          </cell>
          <cell r="IM9">
            <v>73</v>
          </cell>
          <cell r="IN9">
            <v>73</v>
          </cell>
          <cell r="IO9">
            <v>73</v>
          </cell>
          <cell r="IP9">
            <v>73</v>
          </cell>
          <cell r="IQ9">
            <v>73</v>
          </cell>
        </row>
        <row r="10">
          <cell r="B10" t="str">
            <v>A126265230X</v>
          </cell>
          <cell r="C10" t="str">
            <v>A126257862W</v>
          </cell>
          <cell r="D10" t="str">
            <v>A126272550T</v>
          </cell>
          <cell r="E10" t="str">
            <v>A126265206X</v>
          </cell>
          <cell r="F10" t="str">
            <v>A126257866F</v>
          </cell>
          <cell r="G10" t="str">
            <v>A126272554A</v>
          </cell>
          <cell r="H10" t="str">
            <v>A126265210R</v>
          </cell>
          <cell r="I10" t="str">
            <v>A126257910C</v>
          </cell>
          <cell r="J10" t="str">
            <v>A126272598C</v>
          </cell>
          <cell r="K10" t="str">
            <v>A126265254T</v>
          </cell>
          <cell r="L10" t="str">
            <v>A126254182L</v>
          </cell>
          <cell r="M10" t="str">
            <v>A126268870A</v>
          </cell>
          <cell r="N10" t="str">
            <v>A126261526L</v>
          </cell>
          <cell r="O10" t="str">
            <v>A126254218C</v>
          </cell>
          <cell r="P10" t="str">
            <v>A126268906T</v>
          </cell>
          <cell r="Q10" t="str">
            <v>A126261562W</v>
          </cell>
          <cell r="R10" t="str">
            <v>A126254166L</v>
          </cell>
          <cell r="S10" t="str">
            <v>A126268854A</v>
          </cell>
          <cell r="T10" t="str">
            <v>A126261510V</v>
          </cell>
          <cell r="U10" t="str">
            <v>A126254222V</v>
          </cell>
          <cell r="V10" t="str">
            <v>A126268910J</v>
          </cell>
          <cell r="W10" t="str">
            <v>A126261566F</v>
          </cell>
          <cell r="X10" t="str">
            <v>A126254226C</v>
          </cell>
          <cell r="Y10" t="str">
            <v>A126268914T</v>
          </cell>
          <cell r="Z10" t="str">
            <v>A126261570W</v>
          </cell>
          <cell r="AA10" t="str">
            <v>A126254170C</v>
          </cell>
          <cell r="AB10" t="str">
            <v>A126268858K</v>
          </cell>
          <cell r="AC10" t="str">
            <v>A126261514C</v>
          </cell>
          <cell r="AD10" t="str">
            <v>A126254174L</v>
          </cell>
          <cell r="AE10" t="str">
            <v>A126268862A</v>
          </cell>
          <cell r="AF10" t="str">
            <v>A126261518L</v>
          </cell>
          <cell r="AG10" t="str">
            <v>A126254198F</v>
          </cell>
          <cell r="AH10" t="str">
            <v>A126268886V</v>
          </cell>
          <cell r="AI10" t="str">
            <v>A126261542L</v>
          </cell>
          <cell r="AJ10" t="str">
            <v>A126254142V</v>
          </cell>
          <cell r="AK10" t="str">
            <v>A126268830J</v>
          </cell>
          <cell r="AL10" t="str">
            <v>A126261486F</v>
          </cell>
          <cell r="AM10" t="str">
            <v>A126254230V</v>
          </cell>
          <cell r="AN10" t="str">
            <v>A126268918A</v>
          </cell>
          <cell r="AO10" t="str">
            <v>A126261574F</v>
          </cell>
          <cell r="AP10" t="str">
            <v>A126254202K</v>
          </cell>
          <cell r="AQ10" t="str">
            <v>A126268890K</v>
          </cell>
          <cell r="AR10" t="str">
            <v>A126261546W</v>
          </cell>
          <cell r="AS10" t="str">
            <v>A126254234C</v>
          </cell>
          <cell r="AT10" t="str">
            <v>A126268922T</v>
          </cell>
          <cell r="AU10" t="str">
            <v>A126261578R</v>
          </cell>
          <cell r="AV10" t="str">
            <v>A126254146C</v>
          </cell>
          <cell r="AW10" t="str">
            <v>A126268834T</v>
          </cell>
          <cell r="AX10" t="str">
            <v>A126261490W</v>
          </cell>
          <cell r="AY10" t="str">
            <v>A126254106K</v>
          </cell>
          <cell r="AZ10" t="str">
            <v>A126268794K</v>
          </cell>
          <cell r="BA10" t="str">
            <v>A126261450C</v>
          </cell>
          <cell r="BB10" t="str">
            <v>A126254118V</v>
          </cell>
          <cell r="BC10" t="str">
            <v>A126268806J</v>
          </cell>
          <cell r="BD10" t="str">
            <v>A126261462L</v>
          </cell>
          <cell r="BE10" t="str">
            <v>A126254178W</v>
          </cell>
          <cell r="BF10" t="str">
            <v>A126268866K</v>
          </cell>
          <cell r="BG10" t="str">
            <v>A126261522C</v>
          </cell>
          <cell r="BH10" t="str">
            <v>A126254122K</v>
          </cell>
          <cell r="BI10" t="str">
            <v>A126268810X</v>
          </cell>
          <cell r="BJ10" t="str">
            <v>A126261466W</v>
          </cell>
          <cell r="BK10" t="str">
            <v>A126254114K</v>
          </cell>
          <cell r="BL10" t="str">
            <v>A126268802X</v>
          </cell>
          <cell r="BM10" t="str">
            <v>A126261458W</v>
          </cell>
          <cell r="BN10" t="str">
            <v>A126254206V</v>
          </cell>
          <cell r="BO10" t="str">
            <v>A126268894V</v>
          </cell>
          <cell r="BP10" t="str">
            <v>A126261550L</v>
          </cell>
          <cell r="BQ10" t="str">
            <v>A126254210K</v>
          </cell>
          <cell r="BR10" t="str">
            <v>A126268898C</v>
          </cell>
          <cell r="BS10" t="str">
            <v>A126261554W</v>
          </cell>
          <cell r="BT10" t="str">
            <v>A126254130K</v>
          </cell>
          <cell r="BU10" t="str">
            <v>A126268818T</v>
          </cell>
          <cell r="BV10" t="str">
            <v>A126261474W</v>
          </cell>
          <cell r="BW10" t="str">
            <v>A126254110A</v>
          </cell>
          <cell r="BX10" t="str">
            <v>A126268798V</v>
          </cell>
          <cell r="BY10" t="str">
            <v>A126261454L</v>
          </cell>
          <cell r="BZ10" t="str">
            <v>A126254150V</v>
          </cell>
          <cell r="CA10" t="str">
            <v>A126268838A</v>
          </cell>
          <cell r="CB10" t="str">
            <v>A126261494F</v>
          </cell>
          <cell r="CC10" t="str">
            <v>A126254126V</v>
          </cell>
          <cell r="CD10" t="str">
            <v>A126268814J</v>
          </cell>
          <cell r="CE10" t="str">
            <v>A126261470L</v>
          </cell>
          <cell r="CF10" t="str">
            <v>A126254154C</v>
          </cell>
          <cell r="CG10" t="str">
            <v>A126268842T</v>
          </cell>
          <cell r="CH10" t="str">
            <v>A126261498R</v>
          </cell>
          <cell r="CI10" t="str">
            <v>A126254134V</v>
          </cell>
          <cell r="CJ10" t="str">
            <v>A126268822J</v>
          </cell>
          <cell r="CK10" t="str">
            <v>A126261478F</v>
          </cell>
          <cell r="CL10" t="str">
            <v>A126254158L</v>
          </cell>
          <cell r="CM10" t="str">
            <v>A126268846A</v>
          </cell>
          <cell r="CN10" t="str">
            <v>A126261502V</v>
          </cell>
          <cell r="CO10" t="str">
            <v>A126254186W</v>
          </cell>
          <cell r="CP10" t="str">
            <v>A126268874K</v>
          </cell>
          <cell r="CQ10" t="str">
            <v>A126261530C</v>
          </cell>
          <cell r="CR10" t="str">
            <v>A126254162C</v>
          </cell>
          <cell r="CS10" t="str">
            <v>A126268850T</v>
          </cell>
          <cell r="CT10" t="str">
            <v>A126261506C</v>
          </cell>
          <cell r="CU10" t="str">
            <v>A126254138C</v>
          </cell>
          <cell r="CV10" t="str">
            <v>A126268826T</v>
          </cell>
          <cell r="CW10" t="str">
            <v>A126261482W</v>
          </cell>
          <cell r="CX10" t="str">
            <v>A126254214V</v>
          </cell>
          <cell r="CY10" t="str">
            <v>A126268902J</v>
          </cell>
          <cell r="CZ10" t="str">
            <v>A126261558F</v>
          </cell>
          <cell r="DA10" t="str">
            <v>A126254190L</v>
          </cell>
          <cell r="DB10" t="str">
            <v>A126268878V</v>
          </cell>
          <cell r="DC10" t="str">
            <v>A126261534L</v>
          </cell>
          <cell r="DD10" t="str">
            <v>A126254194W</v>
          </cell>
          <cell r="DE10" t="str">
            <v>A126268882K</v>
          </cell>
          <cell r="DF10" t="str">
            <v>A126261538W</v>
          </cell>
          <cell r="DG10" t="str">
            <v>A126254238L</v>
          </cell>
          <cell r="DH10" t="str">
            <v>A126268926A</v>
          </cell>
          <cell r="DI10" t="str">
            <v>A126261582F</v>
          </cell>
          <cell r="DJ10" t="str">
            <v>A126252550V</v>
          </cell>
          <cell r="DK10" t="str">
            <v>A126267238C</v>
          </cell>
          <cell r="DL10" t="str">
            <v>A126259894A</v>
          </cell>
          <cell r="DM10" t="str">
            <v>A126252586W</v>
          </cell>
          <cell r="DN10" t="str">
            <v>A126267274L</v>
          </cell>
          <cell r="DO10" t="str">
            <v>A126259930X</v>
          </cell>
          <cell r="DP10" t="str">
            <v>A126252534V</v>
          </cell>
          <cell r="DQ10" t="str">
            <v>A126267222K</v>
          </cell>
          <cell r="DR10" t="str">
            <v>A126259878A</v>
          </cell>
          <cell r="DS10" t="str">
            <v>A126252590L</v>
          </cell>
          <cell r="DT10" t="str">
            <v>A126267278W</v>
          </cell>
          <cell r="DU10" t="str">
            <v>A126259934J</v>
          </cell>
          <cell r="DV10" t="str">
            <v>A126252594W</v>
          </cell>
          <cell r="DW10" t="str">
            <v>A126267282L</v>
          </cell>
          <cell r="DX10" t="str">
            <v>A126259938T</v>
          </cell>
          <cell r="DY10" t="str">
            <v>A126252538C</v>
          </cell>
          <cell r="DZ10" t="str">
            <v>A126267226V</v>
          </cell>
          <cell r="EA10" t="str">
            <v>A126259882T</v>
          </cell>
          <cell r="EB10" t="str">
            <v>A126252542V</v>
          </cell>
          <cell r="EC10" t="str">
            <v>A126267230K</v>
          </cell>
          <cell r="ED10" t="str">
            <v>A126259886A</v>
          </cell>
          <cell r="EE10" t="str">
            <v>A126252566L</v>
          </cell>
          <cell r="EF10" t="str">
            <v>A126267254C</v>
          </cell>
          <cell r="EG10" t="str">
            <v>A126259910R</v>
          </cell>
          <cell r="EH10" t="str">
            <v>A126252510A</v>
          </cell>
          <cell r="EI10" t="str">
            <v>A126267198W</v>
          </cell>
          <cell r="EJ10" t="str">
            <v>A126259854J</v>
          </cell>
          <cell r="EK10" t="str">
            <v>A126252598F</v>
          </cell>
          <cell r="EL10" t="str">
            <v>A126267286W</v>
          </cell>
          <cell r="EM10" t="str">
            <v>A126259942J</v>
          </cell>
          <cell r="EN10" t="str">
            <v>A126252570C</v>
          </cell>
          <cell r="EO10" t="str">
            <v>A126267258L</v>
          </cell>
          <cell r="EP10" t="str">
            <v>A126259914X</v>
          </cell>
          <cell r="EQ10" t="str">
            <v>A126252602K</v>
          </cell>
          <cell r="ER10" t="str">
            <v>A126267290L</v>
          </cell>
          <cell r="ES10" t="str">
            <v>A126259946T</v>
          </cell>
          <cell r="ET10" t="str">
            <v>A126252514K</v>
          </cell>
          <cell r="EU10" t="str">
            <v>A126267202A</v>
          </cell>
          <cell r="EV10" t="str">
            <v>A126259858T</v>
          </cell>
          <cell r="EW10" t="str">
            <v>A126252474C</v>
          </cell>
          <cell r="EX10" t="str">
            <v>A126267162V</v>
          </cell>
          <cell r="EY10" t="str">
            <v>A126259818X</v>
          </cell>
          <cell r="EZ10" t="str">
            <v>A126252486L</v>
          </cell>
          <cell r="FA10" t="str">
            <v>A126267174C</v>
          </cell>
          <cell r="FB10" t="str">
            <v>A126259830R</v>
          </cell>
          <cell r="FC10" t="str">
            <v>A126252546C</v>
          </cell>
          <cell r="FD10" t="str">
            <v>A126267234V</v>
          </cell>
          <cell r="FE10" t="str">
            <v>A126259890T</v>
          </cell>
          <cell r="FF10" t="str">
            <v>A126252490C</v>
          </cell>
          <cell r="FG10" t="str">
            <v>A126267178L</v>
          </cell>
          <cell r="FH10" t="str">
            <v>A126259834X</v>
          </cell>
          <cell r="FI10" t="str">
            <v>A126252482C</v>
          </cell>
          <cell r="FJ10" t="str">
            <v>A126267170V</v>
          </cell>
          <cell r="FK10" t="str">
            <v>A126259826X</v>
          </cell>
          <cell r="FL10" t="str">
            <v>A126252574L</v>
          </cell>
          <cell r="FM10" t="str">
            <v>A126267262C</v>
          </cell>
          <cell r="FN10" t="str">
            <v>A126259918J</v>
          </cell>
          <cell r="FO10" t="str">
            <v>A126252578W</v>
          </cell>
          <cell r="FP10" t="str">
            <v>A126267266L</v>
          </cell>
          <cell r="FQ10" t="str">
            <v>A126259922X</v>
          </cell>
          <cell r="FR10" t="str">
            <v>A126252498W</v>
          </cell>
          <cell r="FS10" t="str">
            <v>A126267186L</v>
          </cell>
          <cell r="FT10" t="str">
            <v>A126259842X</v>
          </cell>
          <cell r="FU10" t="str">
            <v>A126252478L</v>
          </cell>
          <cell r="FV10" t="str">
            <v>A126267166C</v>
          </cell>
          <cell r="FW10" t="str">
            <v>A126259822R</v>
          </cell>
          <cell r="FX10" t="str">
            <v>A126252518V</v>
          </cell>
          <cell r="FY10" t="str">
            <v>A126267206K</v>
          </cell>
          <cell r="FZ10" t="str">
            <v>A126259862J</v>
          </cell>
          <cell r="GA10" t="str">
            <v>A126252494L</v>
          </cell>
          <cell r="GB10" t="str">
            <v>A126267182C</v>
          </cell>
          <cell r="GC10" t="str">
            <v>A126259838J</v>
          </cell>
          <cell r="GD10" t="str">
            <v>A126252522K</v>
          </cell>
          <cell r="GE10" t="str">
            <v>A126267210A</v>
          </cell>
          <cell r="GF10" t="str">
            <v>A126259866T</v>
          </cell>
          <cell r="GG10" t="str">
            <v>A126252502A</v>
          </cell>
          <cell r="GH10" t="str">
            <v>A126267190C</v>
          </cell>
          <cell r="GI10" t="str">
            <v>A126259846J</v>
          </cell>
          <cell r="GJ10" t="str">
            <v>A126252526V</v>
          </cell>
          <cell r="GK10" t="str">
            <v>A126267214K</v>
          </cell>
          <cell r="GL10" t="str">
            <v>A126259870J</v>
          </cell>
          <cell r="GM10" t="str">
            <v>A126252554C</v>
          </cell>
          <cell r="GN10" t="str">
            <v>A126267242V</v>
          </cell>
          <cell r="GO10" t="str">
            <v>A126259898K</v>
          </cell>
          <cell r="GP10" t="str">
            <v>A126252530K</v>
          </cell>
          <cell r="GQ10" t="str">
            <v>A126267218V</v>
          </cell>
          <cell r="GR10" t="str">
            <v>A126259874T</v>
          </cell>
          <cell r="GS10" t="str">
            <v>A126252506K</v>
          </cell>
          <cell r="GT10" t="str">
            <v>A126267194L</v>
          </cell>
          <cell r="GU10" t="str">
            <v>A126259850X</v>
          </cell>
          <cell r="GV10" t="str">
            <v>A126252582L</v>
          </cell>
          <cell r="GW10" t="str">
            <v>A126267270C</v>
          </cell>
          <cell r="GX10" t="str">
            <v>A126259926J</v>
          </cell>
          <cell r="GY10" t="str">
            <v>A126252558L</v>
          </cell>
          <cell r="GZ10" t="str">
            <v>A126267246C</v>
          </cell>
          <cell r="HA10" t="str">
            <v>A126259902R</v>
          </cell>
          <cell r="HB10" t="str">
            <v>A126252562C</v>
          </cell>
          <cell r="HC10" t="str">
            <v>A126267250V</v>
          </cell>
          <cell r="HD10" t="str">
            <v>A126259906X</v>
          </cell>
          <cell r="HE10" t="str">
            <v>A126252606V</v>
          </cell>
          <cell r="HF10" t="str">
            <v>A126267294W</v>
          </cell>
          <cell r="HG10" t="str">
            <v>A126259950J</v>
          </cell>
          <cell r="HH10" t="str">
            <v>A126252006R</v>
          </cell>
          <cell r="HI10" t="str">
            <v>A126266694R</v>
          </cell>
          <cell r="HJ10" t="str">
            <v>A126259350C</v>
          </cell>
          <cell r="HK10" t="str">
            <v>A126252042X</v>
          </cell>
          <cell r="HL10" t="str">
            <v>A126266730L</v>
          </cell>
          <cell r="HM10" t="str">
            <v>A126259386F</v>
          </cell>
          <cell r="HN10" t="str">
            <v>A126251990F</v>
          </cell>
          <cell r="HO10" t="str">
            <v>A126266678R</v>
          </cell>
          <cell r="HP10" t="str">
            <v>A126259334C</v>
          </cell>
          <cell r="HQ10" t="str">
            <v>A126252046J</v>
          </cell>
          <cell r="HR10" t="str">
            <v>A126266734W</v>
          </cell>
          <cell r="HS10" t="str">
            <v>A126259390W</v>
          </cell>
          <cell r="HT10" t="str">
            <v>A126252050X</v>
          </cell>
          <cell r="HU10" t="str">
            <v>A126266738F</v>
          </cell>
          <cell r="HV10" t="str">
            <v>A126259394F</v>
          </cell>
          <cell r="HW10" t="str">
            <v>A126251994R</v>
          </cell>
          <cell r="HX10" t="str">
            <v>A126266682F</v>
          </cell>
          <cell r="HY10" t="str">
            <v>A126259338L</v>
          </cell>
          <cell r="HZ10" t="str">
            <v>A126251998X</v>
          </cell>
          <cell r="IA10" t="str">
            <v>A126266686R</v>
          </cell>
          <cell r="IB10" t="str">
            <v>A126259342C</v>
          </cell>
          <cell r="IC10" t="str">
            <v>A126252022R</v>
          </cell>
          <cell r="ID10" t="str">
            <v>A126266710C</v>
          </cell>
          <cell r="IE10" t="str">
            <v>A126259366W</v>
          </cell>
          <cell r="IF10" t="str">
            <v>A126251966F</v>
          </cell>
          <cell r="IG10" t="str">
            <v>A126266654W</v>
          </cell>
          <cell r="IH10" t="str">
            <v>A126259310K</v>
          </cell>
          <cell r="II10" t="str">
            <v>A126252054J</v>
          </cell>
          <cell r="IJ10" t="str">
            <v>A126266742W</v>
          </cell>
          <cell r="IK10" t="str">
            <v>A126259398R</v>
          </cell>
          <cell r="IL10" t="str">
            <v>A126252026X</v>
          </cell>
          <cell r="IM10" t="str">
            <v>A126266714L</v>
          </cell>
          <cell r="IN10" t="str">
            <v>A126259370L</v>
          </cell>
          <cell r="IO10" t="str">
            <v>A126252058T</v>
          </cell>
          <cell r="IP10" t="str">
            <v>A126266746F</v>
          </cell>
          <cell r="IQ10" t="str">
            <v>A126259402V</v>
          </cell>
        </row>
        <row r="11">
          <cell r="B11">
            <v>31.716999999999999</v>
          </cell>
          <cell r="C11">
            <v>77.986999999999995</v>
          </cell>
          <cell r="D11">
            <v>54.945999999999998</v>
          </cell>
          <cell r="E11">
            <v>23.041</v>
          </cell>
          <cell r="F11">
            <v>15.122</v>
          </cell>
          <cell r="G11">
            <v>9.0519999999999996</v>
          </cell>
          <cell r="H11">
            <v>6.07</v>
          </cell>
          <cell r="I11">
            <v>139.12299999999999</v>
          </cell>
          <cell r="J11">
            <v>75.42</v>
          </cell>
          <cell r="K11">
            <v>63.703000000000003</v>
          </cell>
          <cell r="L11">
            <v>420.90300000000002</v>
          </cell>
          <cell r="M11">
            <v>267.89600000000002</v>
          </cell>
          <cell r="N11">
            <v>153.00700000000001</v>
          </cell>
          <cell r="O11">
            <v>22.49</v>
          </cell>
          <cell r="P11">
            <v>13.505000000000001</v>
          </cell>
          <cell r="Q11">
            <v>8.9849999999999994</v>
          </cell>
          <cell r="R11">
            <v>6.7229999999999999</v>
          </cell>
          <cell r="S11">
            <v>4.0369999999999999</v>
          </cell>
          <cell r="T11">
            <v>2.6859999999999999</v>
          </cell>
          <cell r="U11">
            <v>5.165</v>
          </cell>
          <cell r="V11">
            <v>3.9249999999999998</v>
          </cell>
          <cell r="W11">
            <v>1.24</v>
          </cell>
          <cell r="X11">
            <v>10.603</v>
          </cell>
          <cell r="Y11">
            <v>5.5430000000000001</v>
          </cell>
          <cell r="Z11">
            <v>5.0590000000000002</v>
          </cell>
          <cell r="AA11">
            <v>398.41300000000001</v>
          </cell>
          <cell r="AB11">
            <v>254.39099999999999</v>
          </cell>
          <cell r="AC11">
            <v>144.02199999999999</v>
          </cell>
          <cell r="AD11">
            <v>58.643999999999998</v>
          </cell>
          <cell r="AE11">
            <v>34.067999999999998</v>
          </cell>
          <cell r="AF11">
            <v>24.576000000000001</v>
          </cell>
          <cell r="AG11">
            <v>14.87</v>
          </cell>
          <cell r="AH11">
            <v>8.5250000000000004</v>
          </cell>
          <cell r="AI11">
            <v>6.3449999999999998</v>
          </cell>
          <cell r="AJ11">
            <v>10.349</v>
          </cell>
          <cell r="AK11">
            <v>6.6449999999999996</v>
          </cell>
          <cell r="AL11">
            <v>3.7029999999999998</v>
          </cell>
          <cell r="AM11">
            <v>33.426000000000002</v>
          </cell>
          <cell r="AN11">
            <v>18.896999999999998</v>
          </cell>
          <cell r="AO11">
            <v>14.528</v>
          </cell>
          <cell r="AP11">
            <v>339.76900000000001</v>
          </cell>
          <cell r="AQ11">
            <v>220.32300000000001</v>
          </cell>
          <cell r="AR11">
            <v>119.446</v>
          </cell>
          <cell r="AS11">
            <v>67.052000000000007</v>
          </cell>
          <cell r="AT11">
            <v>41.743000000000002</v>
          </cell>
          <cell r="AU11">
            <v>25.309000000000001</v>
          </cell>
          <cell r="AV11">
            <v>272.71699999999998</v>
          </cell>
          <cell r="AW11">
            <v>178.58</v>
          </cell>
          <cell r="AX11">
            <v>94.137</v>
          </cell>
          <cell r="AY11">
            <v>81.341999999999999</v>
          </cell>
          <cell r="AZ11">
            <v>50.158999999999999</v>
          </cell>
          <cell r="BA11">
            <v>31.183</v>
          </cell>
          <cell r="BB11">
            <v>191.375</v>
          </cell>
          <cell r="BC11">
            <v>128.42099999999999</v>
          </cell>
          <cell r="BD11">
            <v>62.954000000000001</v>
          </cell>
          <cell r="BE11">
            <v>7.016</v>
          </cell>
          <cell r="BF11">
            <v>2.5379999999999998</v>
          </cell>
          <cell r="BG11">
            <v>4.4790000000000001</v>
          </cell>
          <cell r="BH11">
            <v>413.887</v>
          </cell>
          <cell r="BI11">
            <v>265.358</v>
          </cell>
          <cell r="BJ11">
            <v>148.529</v>
          </cell>
          <cell r="BK11">
            <v>3307.1819999999998</v>
          </cell>
          <cell r="BL11">
            <v>1591.412</v>
          </cell>
          <cell r="BM11">
            <v>1715.769</v>
          </cell>
          <cell r="BN11">
            <v>135.84200000000001</v>
          </cell>
          <cell r="BO11">
            <v>80.462000000000003</v>
          </cell>
          <cell r="BP11">
            <v>55.38</v>
          </cell>
          <cell r="BQ11">
            <v>53.753999999999998</v>
          </cell>
          <cell r="BR11">
            <v>31.78</v>
          </cell>
          <cell r="BS11">
            <v>21.974</v>
          </cell>
          <cell r="BT11">
            <v>26.253</v>
          </cell>
          <cell r="BU11">
            <v>14.992000000000001</v>
          </cell>
          <cell r="BV11">
            <v>11.260999999999999</v>
          </cell>
          <cell r="BW11">
            <v>27.501000000000001</v>
          </cell>
          <cell r="BX11">
            <v>16.788</v>
          </cell>
          <cell r="BY11">
            <v>10.712999999999999</v>
          </cell>
          <cell r="BZ11">
            <v>3.62</v>
          </cell>
          <cell r="CA11">
            <v>2.7050000000000001</v>
          </cell>
          <cell r="CB11">
            <v>0.91500000000000004</v>
          </cell>
          <cell r="CC11">
            <v>4.3949999999999996</v>
          </cell>
          <cell r="CD11">
            <v>2.5049999999999999</v>
          </cell>
          <cell r="CE11">
            <v>1.89</v>
          </cell>
          <cell r="CF11">
            <v>77.692999999999998</v>
          </cell>
          <cell r="CG11">
            <v>46.177999999999997</v>
          </cell>
          <cell r="CH11">
            <v>31.515000000000001</v>
          </cell>
          <cell r="CI11">
            <v>55.738</v>
          </cell>
          <cell r="CJ11">
            <v>32.511000000000003</v>
          </cell>
          <cell r="CK11">
            <v>23.227</v>
          </cell>
          <cell r="CL11">
            <v>3.4569999999999999</v>
          </cell>
          <cell r="CM11">
            <v>1.573</v>
          </cell>
          <cell r="CN11">
            <v>1.8839999999999999</v>
          </cell>
          <cell r="CO11">
            <v>0</v>
          </cell>
          <cell r="CP11">
            <v>0</v>
          </cell>
          <cell r="CQ11">
            <v>0</v>
          </cell>
          <cell r="CR11">
            <v>52.280999999999999</v>
          </cell>
          <cell r="CS11">
            <v>30.937999999999999</v>
          </cell>
          <cell r="CT11">
            <v>21.341999999999999</v>
          </cell>
          <cell r="CU11">
            <v>33.366999999999997</v>
          </cell>
          <cell r="CV11">
            <v>18.709</v>
          </cell>
          <cell r="CW11">
            <v>14.657999999999999</v>
          </cell>
          <cell r="CX11">
            <v>9.5190000000000001</v>
          </cell>
          <cell r="CY11">
            <v>3.8639999999999999</v>
          </cell>
          <cell r="CZ11">
            <v>5.6550000000000002</v>
          </cell>
          <cell r="DA11">
            <v>3.5590000000000002</v>
          </cell>
          <cell r="DB11">
            <v>0.96499999999999997</v>
          </cell>
          <cell r="DC11">
            <v>2.5939999999999999</v>
          </cell>
          <cell r="DD11">
            <v>0.85099999999999998</v>
          </cell>
          <cell r="DE11">
            <v>0</v>
          </cell>
          <cell r="DF11">
            <v>0.85099999999999998</v>
          </cell>
          <cell r="DG11">
            <v>29.808</v>
          </cell>
          <cell r="DH11">
            <v>17.744</v>
          </cell>
          <cell r="DI11">
            <v>12.063000000000001</v>
          </cell>
          <cell r="DJ11">
            <v>3645.2159999999999</v>
          </cell>
          <cell r="DK11">
            <v>1971.1310000000001</v>
          </cell>
          <cell r="DL11">
            <v>1674.085</v>
          </cell>
          <cell r="DM11">
            <v>639.71299999999997</v>
          </cell>
          <cell r="DN11">
            <v>345.47199999999998</v>
          </cell>
          <cell r="DO11">
            <v>294.24099999999999</v>
          </cell>
          <cell r="DP11">
            <v>170.60300000000001</v>
          </cell>
          <cell r="DQ11">
            <v>96.451999999999998</v>
          </cell>
          <cell r="DR11">
            <v>74.150999999999996</v>
          </cell>
          <cell r="DS11">
            <v>193.577</v>
          </cell>
          <cell r="DT11">
            <v>106.432</v>
          </cell>
          <cell r="DU11">
            <v>87.144999999999996</v>
          </cell>
          <cell r="DV11">
            <v>275.53199999999998</v>
          </cell>
          <cell r="DW11">
            <v>142.58699999999999</v>
          </cell>
          <cell r="DX11">
            <v>132.94499999999999</v>
          </cell>
          <cell r="DY11">
            <v>3005.5030000000002</v>
          </cell>
          <cell r="DZ11">
            <v>1625.6590000000001</v>
          </cell>
          <cell r="EA11">
            <v>1379.8440000000001</v>
          </cell>
          <cell r="EB11">
            <v>1275.634</v>
          </cell>
          <cell r="EC11">
            <v>661.17700000000002</v>
          </cell>
          <cell r="ED11">
            <v>614.45799999999997</v>
          </cell>
          <cell r="EE11">
            <v>349.42399999999998</v>
          </cell>
          <cell r="EF11">
            <v>179.934</v>
          </cell>
          <cell r="EG11">
            <v>169.49</v>
          </cell>
          <cell r="EH11">
            <v>381.56799999999998</v>
          </cell>
          <cell r="EI11">
            <v>191.92</v>
          </cell>
          <cell r="EJ11">
            <v>189.648</v>
          </cell>
          <cell r="EK11">
            <v>544.64200000000005</v>
          </cell>
          <cell r="EL11">
            <v>289.32299999999998</v>
          </cell>
          <cell r="EM11">
            <v>255.32</v>
          </cell>
          <cell r="EN11">
            <v>1729.8689999999999</v>
          </cell>
          <cell r="EO11">
            <v>964.48199999999997</v>
          </cell>
          <cell r="EP11">
            <v>765.38699999999994</v>
          </cell>
          <cell r="EQ11">
            <v>731.524</v>
          </cell>
          <cell r="ER11">
            <v>386.59800000000001</v>
          </cell>
          <cell r="ES11">
            <v>344.92700000000002</v>
          </cell>
          <cell r="ET11">
            <v>998.34500000000003</v>
          </cell>
          <cell r="EU11">
            <v>577.88499999999999</v>
          </cell>
          <cell r="EV11">
            <v>420.46</v>
          </cell>
          <cell r="EW11">
            <v>595.80200000000002</v>
          </cell>
          <cell r="EX11">
            <v>327.14400000000001</v>
          </cell>
          <cell r="EY11">
            <v>268.65899999999999</v>
          </cell>
          <cell r="EZ11">
            <v>402.54199999999997</v>
          </cell>
          <cell r="FA11">
            <v>250.74100000000001</v>
          </cell>
          <cell r="FB11">
            <v>151.80099999999999</v>
          </cell>
          <cell r="FC11">
            <v>268.89600000000002</v>
          </cell>
          <cell r="FD11">
            <v>157.035</v>
          </cell>
          <cell r="FE11">
            <v>111.861</v>
          </cell>
          <cell r="FF11">
            <v>3376.32</v>
          </cell>
          <cell r="FG11">
            <v>1814.096</v>
          </cell>
          <cell r="FH11">
            <v>1562.2239999999999</v>
          </cell>
          <cell r="FI11">
            <v>6013.5680000000002</v>
          </cell>
          <cell r="FJ11">
            <v>2970.7640000000001</v>
          </cell>
          <cell r="FK11">
            <v>3042.8040000000001</v>
          </cell>
          <cell r="FL11">
            <v>867.27099999999996</v>
          </cell>
          <cell r="FM11">
            <v>445.08</v>
          </cell>
          <cell r="FN11">
            <v>422.19099999999997</v>
          </cell>
          <cell r="FO11">
            <v>608.83100000000002</v>
          </cell>
          <cell r="FP11">
            <v>321.73599999999999</v>
          </cell>
          <cell r="FQ11">
            <v>287.096</v>
          </cell>
          <cell r="FR11">
            <v>408.87599999999998</v>
          </cell>
          <cell r="FS11">
            <v>231.29300000000001</v>
          </cell>
          <cell r="FT11">
            <v>177.583</v>
          </cell>
          <cell r="FU11">
            <v>199.95500000000001</v>
          </cell>
          <cell r="FV11">
            <v>90.442999999999998</v>
          </cell>
          <cell r="FW11">
            <v>109.512</v>
          </cell>
          <cell r="FX11">
            <v>89.337000000000003</v>
          </cell>
          <cell r="FY11">
            <v>41.207000000000001</v>
          </cell>
          <cell r="FZ11">
            <v>48.131</v>
          </cell>
          <cell r="GA11">
            <v>98.043000000000006</v>
          </cell>
          <cell r="GB11">
            <v>56.695</v>
          </cell>
          <cell r="GC11">
            <v>41.347000000000001</v>
          </cell>
          <cell r="GD11">
            <v>160.39699999999999</v>
          </cell>
          <cell r="GE11">
            <v>66.649000000000001</v>
          </cell>
          <cell r="GF11">
            <v>93.748000000000005</v>
          </cell>
          <cell r="GG11">
            <v>331.012</v>
          </cell>
          <cell r="GH11">
            <v>161.172</v>
          </cell>
          <cell r="GI11">
            <v>169.84</v>
          </cell>
          <cell r="GJ11">
            <v>195.34800000000001</v>
          </cell>
          <cell r="GK11">
            <v>110.072</v>
          </cell>
          <cell r="GL11">
            <v>85.277000000000001</v>
          </cell>
          <cell r="GM11">
            <v>19.207000000000001</v>
          </cell>
          <cell r="GN11">
            <v>7.34</v>
          </cell>
          <cell r="GO11">
            <v>11.867000000000001</v>
          </cell>
          <cell r="GP11">
            <v>135.66399999999999</v>
          </cell>
          <cell r="GQ11">
            <v>51.1</v>
          </cell>
          <cell r="GR11">
            <v>84.563999999999993</v>
          </cell>
          <cell r="GS11">
            <v>196.32300000000001</v>
          </cell>
          <cell r="GT11">
            <v>119.20699999999999</v>
          </cell>
          <cell r="GU11">
            <v>77.116</v>
          </cell>
          <cell r="GV11">
            <v>97.12</v>
          </cell>
          <cell r="GW11">
            <v>62.798000000000002</v>
          </cell>
          <cell r="GX11">
            <v>34.322000000000003</v>
          </cell>
          <cell r="GY11">
            <v>73.548000000000002</v>
          </cell>
          <cell r="GZ11">
            <v>46.963000000000001</v>
          </cell>
          <cell r="HA11">
            <v>26.584</v>
          </cell>
          <cell r="HB11">
            <v>16.524000000000001</v>
          </cell>
          <cell r="HC11">
            <v>9.0649999999999995</v>
          </cell>
          <cell r="HD11">
            <v>7.4589999999999996</v>
          </cell>
          <cell r="HE11">
            <v>122.77500000000001</v>
          </cell>
          <cell r="HF11">
            <v>72.244</v>
          </cell>
          <cell r="HG11">
            <v>50.531999999999996</v>
          </cell>
          <cell r="HH11">
            <v>2981.3409999999999</v>
          </cell>
          <cell r="HI11">
            <v>1609.9639999999999</v>
          </cell>
          <cell r="HJ11">
            <v>1371.377</v>
          </cell>
          <cell r="HK11">
            <v>547.59500000000003</v>
          </cell>
          <cell r="HL11">
            <v>293.84800000000001</v>
          </cell>
          <cell r="HM11">
            <v>253.74700000000001</v>
          </cell>
          <cell r="HN11">
            <v>161.82599999999999</v>
          </cell>
          <cell r="HO11">
            <v>87.754000000000005</v>
          </cell>
          <cell r="HP11">
            <v>74.072000000000003</v>
          </cell>
          <cell r="HQ11">
            <v>164.79900000000001</v>
          </cell>
          <cell r="HR11">
            <v>90.614000000000004</v>
          </cell>
          <cell r="HS11">
            <v>74.185000000000002</v>
          </cell>
          <cell r="HT11">
            <v>220.96899999999999</v>
          </cell>
          <cell r="HU11">
            <v>115.479</v>
          </cell>
          <cell r="HV11">
            <v>105.49</v>
          </cell>
          <cell r="HW11">
            <v>2433.7460000000001</v>
          </cell>
          <cell r="HX11">
            <v>1316.117</v>
          </cell>
          <cell r="HY11">
            <v>1117.6300000000001</v>
          </cell>
          <cell r="HZ11">
            <v>1056.3140000000001</v>
          </cell>
          <cell r="IA11">
            <v>549.19399999999996</v>
          </cell>
          <cell r="IB11">
            <v>507.11900000000003</v>
          </cell>
          <cell r="IC11">
            <v>284.55599999999998</v>
          </cell>
          <cell r="ID11">
            <v>145.428</v>
          </cell>
          <cell r="IE11">
            <v>139.12899999999999</v>
          </cell>
          <cell r="IF11">
            <v>301.92899999999997</v>
          </cell>
          <cell r="IG11">
            <v>144.20699999999999</v>
          </cell>
          <cell r="IH11">
            <v>157.72200000000001</v>
          </cell>
          <cell r="II11">
            <v>469.82799999999997</v>
          </cell>
          <cell r="IJ11">
            <v>259.55900000000003</v>
          </cell>
          <cell r="IK11">
            <v>210.26900000000001</v>
          </cell>
          <cell r="IL11">
            <v>1377.433</v>
          </cell>
          <cell r="IM11">
            <v>766.92200000000003</v>
          </cell>
          <cell r="IN11">
            <v>610.51</v>
          </cell>
          <cell r="IO11">
            <v>590.82899999999995</v>
          </cell>
          <cell r="IP11">
            <v>304.34100000000001</v>
          </cell>
          <cell r="IQ11">
            <v>286.488</v>
          </cell>
        </row>
        <row r="12"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  <cell r="AI12">
            <v>0</v>
          </cell>
          <cell r="AJ12">
            <v>0</v>
          </cell>
          <cell r="AK12">
            <v>0</v>
          </cell>
          <cell r="AL12">
            <v>0</v>
          </cell>
          <cell r="AM12">
            <v>0</v>
          </cell>
          <cell r="AN12">
            <v>0</v>
          </cell>
          <cell r="AO12">
            <v>0</v>
          </cell>
          <cell r="AP12">
            <v>0</v>
          </cell>
          <cell r="AQ12">
            <v>0</v>
          </cell>
          <cell r="AR12">
            <v>0</v>
          </cell>
          <cell r="AS12">
            <v>0</v>
          </cell>
          <cell r="AT12">
            <v>0</v>
          </cell>
          <cell r="AU12">
            <v>0</v>
          </cell>
          <cell r="AV12">
            <v>0</v>
          </cell>
          <cell r="AW12">
            <v>0</v>
          </cell>
          <cell r="AX12">
            <v>0</v>
          </cell>
          <cell r="AY12">
            <v>0</v>
          </cell>
          <cell r="AZ12">
            <v>0</v>
          </cell>
          <cell r="BA12">
            <v>0</v>
          </cell>
          <cell r="BB12">
            <v>0</v>
          </cell>
          <cell r="BC12">
            <v>0</v>
          </cell>
          <cell r="BD12">
            <v>0</v>
          </cell>
          <cell r="BE12">
            <v>0</v>
          </cell>
          <cell r="BF12">
            <v>0</v>
          </cell>
          <cell r="BG12">
            <v>0</v>
          </cell>
          <cell r="BH12">
            <v>0</v>
          </cell>
          <cell r="BI12">
            <v>0</v>
          </cell>
          <cell r="BJ12">
            <v>0</v>
          </cell>
          <cell r="BK12">
            <v>0</v>
          </cell>
          <cell r="BL12">
            <v>0</v>
          </cell>
          <cell r="BM12">
            <v>0</v>
          </cell>
          <cell r="BN12">
            <v>0</v>
          </cell>
          <cell r="BO12">
            <v>0</v>
          </cell>
          <cell r="BP12">
            <v>0</v>
          </cell>
          <cell r="BQ12">
            <v>0</v>
          </cell>
          <cell r="BR12">
            <v>0</v>
          </cell>
          <cell r="BS12">
            <v>0</v>
          </cell>
          <cell r="BT12">
            <v>0</v>
          </cell>
          <cell r="BU12">
            <v>0</v>
          </cell>
          <cell r="BV12">
            <v>0</v>
          </cell>
          <cell r="BW12">
            <v>0</v>
          </cell>
          <cell r="BX12">
            <v>0</v>
          </cell>
          <cell r="BY12">
            <v>0</v>
          </cell>
          <cell r="BZ12">
            <v>0</v>
          </cell>
          <cell r="CA12">
            <v>0</v>
          </cell>
          <cell r="CB12">
            <v>0</v>
          </cell>
          <cell r="CC12">
            <v>0</v>
          </cell>
          <cell r="CD12">
            <v>0</v>
          </cell>
          <cell r="CE12">
            <v>0</v>
          </cell>
          <cell r="CF12">
            <v>0</v>
          </cell>
          <cell r="CG12">
            <v>0</v>
          </cell>
          <cell r="CH12">
            <v>0</v>
          </cell>
          <cell r="CI12">
            <v>0</v>
          </cell>
          <cell r="CJ12">
            <v>0</v>
          </cell>
          <cell r="CK12">
            <v>0</v>
          </cell>
          <cell r="CL12">
            <v>0</v>
          </cell>
          <cell r="CM12">
            <v>0</v>
          </cell>
          <cell r="CN12">
            <v>0</v>
          </cell>
          <cell r="CO12">
            <v>0</v>
          </cell>
          <cell r="CP12">
            <v>0</v>
          </cell>
          <cell r="CQ12">
            <v>0</v>
          </cell>
          <cell r="CR12">
            <v>0</v>
          </cell>
          <cell r="CS12">
            <v>0</v>
          </cell>
          <cell r="CT12">
            <v>0</v>
          </cell>
          <cell r="CU12">
            <v>0</v>
          </cell>
          <cell r="CV12">
            <v>0</v>
          </cell>
          <cell r="CW12">
            <v>0</v>
          </cell>
          <cell r="CX12">
            <v>0</v>
          </cell>
          <cell r="CY12">
            <v>0</v>
          </cell>
          <cell r="CZ12">
            <v>0</v>
          </cell>
          <cell r="DA12">
            <v>0</v>
          </cell>
          <cell r="DB12">
            <v>0</v>
          </cell>
          <cell r="DC12">
            <v>0</v>
          </cell>
          <cell r="DD12">
            <v>0</v>
          </cell>
          <cell r="DE12">
            <v>0</v>
          </cell>
          <cell r="DF12">
            <v>0</v>
          </cell>
          <cell r="DG12">
            <v>0</v>
          </cell>
          <cell r="DH12">
            <v>0</v>
          </cell>
          <cell r="DI12">
            <v>0</v>
          </cell>
          <cell r="DJ12">
            <v>0</v>
          </cell>
          <cell r="DK12">
            <v>0</v>
          </cell>
          <cell r="DL12">
            <v>0</v>
          </cell>
          <cell r="DM12">
            <v>0</v>
          </cell>
          <cell r="DN12">
            <v>0</v>
          </cell>
          <cell r="DO12">
            <v>0</v>
          </cell>
          <cell r="DP12">
            <v>0</v>
          </cell>
          <cell r="DQ12">
            <v>0</v>
          </cell>
          <cell r="DR12">
            <v>0</v>
          </cell>
          <cell r="DS12">
            <v>0</v>
          </cell>
          <cell r="DT12">
            <v>0</v>
          </cell>
          <cell r="DU12">
            <v>0</v>
          </cell>
          <cell r="DV12">
            <v>0</v>
          </cell>
          <cell r="DW12">
            <v>0</v>
          </cell>
          <cell r="DX12">
            <v>0</v>
          </cell>
          <cell r="DY12">
            <v>0</v>
          </cell>
          <cell r="DZ12">
            <v>0</v>
          </cell>
          <cell r="EA12">
            <v>0</v>
          </cell>
          <cell r="EB12">
            <v>0</v>
          </cell>
          <cell r="EC12">
            <v>0</v>
          </cell>
          <cell r="ED12">
            <v>0</v>
          </cell>
          <cell r="EE12">
            <v>0</v>
          </cell>
          <cell r="EF12">
            <v>0</v>
          </cell>
          <cell r="EG12">
            <v>0</v>
          </cell>
          <cell r="EH12">
            <v>0</v>
          </cell>
          <cell r="EI12">
            <v>0</v>
          </cell>
          <cell r="EJ12">
            <v>0</v>
          </cell>
          <cell r="EK12">
            <v>0</v>
          </cell>
          <cell r="EL12">
            <v>0</v>
          </cell>
          <cell r="EM12">
            <v>0</v>
          </cell>
          <cell r="EN12">
            <v>0</v>
          </cell>
          <cell r="EO12">
            <v>0</v>
          </cell>
          <cell r="EP12">
            <v>0</v>
          </cell>
          <cell r="EQ12">
            <v>0</v>
          </cell>
          <cell r="ER12">
            <v>0</v>
          </cell>
          <cell r="ES12">
            <v>0</v>
          </cell>
          <cell r="ET12">
            <v>0</v>
          </cell>
          <cell r="EU12">
            <v>0</v>
          </cell>
          <cell r="EV12">
            <v>0</v>
          </cell>
          <cell r="EW12">
            <v>0</v>
          </cell>
          <cell r="EX12">
            <v>0</v>
          </cell>
          <cell r="EY12">
            <v>0</v>
          </cell>
          <cell r="EZ12">
            <v>0</v>
          </cell>
          <cell r="FA12">
            <v>0</v>
          </cell>
          <cell r="FB12">
            <v>0</v>
          </cell>
          <cell r="FC12">
            <v>0</v>
          </cell>
          <cell r="FD12">
            <v>0</v>
          </cell>
          <cell r="FE12">
            <v>0</v>
          </cell>
          <cell r="FF12">
            <v>0</v>
          </cell>
          <cell r="FG12">
            <v>0</v>
          </cell>
          <cell r="FH12">
            <v>0</v>
          </cell>
          <cell r="FI12">
            <v>0</v>
          </cell>
          <cell r="FJ12">
            <v>0</v>
          </cell>
          <cell r="FK12">
            <v>0</v>
          </cell>
          <cell r="FL12">
            <v>0</v>
          </cell>
          <cell r="FM12">
            <v>0</v>
          </cell>
          <cell r="FN12">
            <v>0</v>
          </cell>
          <cell r="FO12">
            <v>0</v>
          </cell>
          <cell r="FP12">
            <v>0</v>
          </cell>
          <cell r="FQ12">
            <v>0</v>
          </cell>
          <cell r="FR12">
            <v>0</v>
          </cell>
          <cell r="FS12">
            <v>0</v>
          </cell>
          <cell r="FT12">
            <v>0</v>
          </cell>
          <cell r="FU12">
            <v>0</v>
          </cell>
          <cell r="FV12">
            <v>0</v>
          </cell>
          <cell r="FW12">
            <v>0</v>
          </cell>
          <cell r="FX12">
            <v>0</v>
          </cell>
          <cell r="FY12">
            <v>0</v>
          </cell>
          <cell r="FZ12">
            <v>0</v>
          </cell>
          <cell r="GA12">
            <v>0</v>
          </cell>
          <cell r="GB12">
            <v>0</v>
          </cell>
          <cell r="GC12">
            <v>0</v>
          </cell>
          <cell r="GD12">
            <v>0</v>
          </cell>
          <cell r="GE12">
            <v>0</v>
          </cell>
          <cell r="GF12">
            <v>0</v>
          </cell>
          <cell r="GG12">
            <v>0</v>
          </cell>
          <cell r="GH12">
            <v>0</v>
          </cell>
          <cell r="GI12">
            <v>0</v>
          </cell>
          <cell r="GJ12">
            <v>0</v>
          </cell>
          <cell r="GK12">
            <v>0</v>
          </cell>
          <cell r="GL12">
            <v>0</v>
          </cell>
          <cell r="GM12">
            <v>0</v>
          </cell>
          <cell r="GN12">
            <v>0</v>
          </cell>
          <cell r="GO12">
            <v>0</v>
          </cell>
          <cell r="GP12">
            <v>0</v>
          </cell>
          <cell r="GQ12">
            <v>0</v>
          </cell>
          <cell r="GR12">
            <v>0</v>
          </cell>
          <cell r="GS12">
            <v>0</v>
          </cell>
          <cell r="GT12">
            <v>0</v>
          </cell>
          <cell r="GU12">
            <v>0</v>
          </cell>
          <cell r="GV12">
            <v>0</v>
          </cell>
          <cell r="GW12">
            <v>0</v>
          </cell>
          <cell r="GX12">
            <v>0</v>
          </cell>
          <cell r="GY12">
            <v>0</v>
          </cell>
          <cell r="GZ12">
            <v>0</v>
          </cell>
          <cell r="HA12">
            <v>0</v>
          </cell>
          <cell r="HB12">
            <v>0</v>
          </cell>
          <cell r="HC12">
            <v>0</v>
          </cell>
          <cell r="HD12">
            <v>0</v>
          </cell>
          <cell r="HE12">
            <v>0</v>
          </cell>
          <cell r="HF12">
            <v>0</v>
          </cell>
          <cell r="HG12">
            <v>0</v>
          </cell>
          <cell r="HH12">
            <v>0</v>
          </cell>
          <cell r="HI12">
            <v>0</v>
          </cell>
          <cell r="HJ12">
            <v>0</v>
          </cell>
          <cell r="HK12">
            <v>0</v>
          </cell>
          <cell r="HL12">
            <v>0</v>
          </cell>
          <cell r="HM12">
            <v>0</v>
          </cell>
          <cell r="HN12">
            <v>0</v>
          </cell>
          <cell r="HO12">
            <v>0</v>
          </cell>
          <cell r="HP12">
            <v>0</v>
          </cell>
          <cell r="HQ12">
            <v>0</v>
          </cell>
          <cell r="HR12">
            <v>0</v>
          </cell>
          <cell r="HS12">
            <v>0</v>
          </cell>
          <cell r="HT12">
            <v>0</v>
          </cell>
          <cell r="HU12">
            <v>0</v>
          </cell>
          <cell r="HV12">
            <v>0</v>
          </cell>
          <cell r="HW12">
            <v>0</v>
          </cell>
          <cell r="HX12">
            <v>0</v>
          </cell>
          <cell r="HY12">
            <v>0</v>
          </cell>
          <cell r="HZ12">
            <v>0</v>
          </cell>
          <cell r="IA12">
            <v>0</v>
          </cell>
          <cell r="IB12">
            <v>0</v>
          </cell>
          <cell r="IC12">
            <v>0</v>
          </cell>
          <cell r="ID12">
            <v>0</v>
          </cell>
          <cell r="IE12">
            <v>0</v>
          </cell>
          <cell r="IF12">
            <v>0</v>
          </cell>
          <cell r="IG12">
            <v>0</v>
          </cell>
          <cell r="IH12">
            <v>0</v>
          </cell>
          <cell r="II12">
            <v>0</v>
          </cell>
          <cell r="IJ12">
            <v>0</v>
          </cell>
          <cell r="IK12">
            <v>0</v>
          </cell>
          <cell r="IL12">
            <v>0</v>
          </cell>
          <cell r="IM12">
            <v>0</v>
          </cell>
          <cell r="IN12">
            <v>0</v>
          </cell>
          <cell r="IO12">
            <v>0</v>
          </cell>
          <cell r="IP12">
            <v>0</v>
          </cell>
          <cell r="IQ12">
            <v>0</v>
          </cell>
        </row>
        <row r="13">
          <cell r="B13">
            <v>0</v>
          </cell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0</v>
          </cell>
          <cell r="AJ13">
            <v>0</v>
          </cell>
          <cell r="AK13">
            <v>0</v>
          </cell>
          <cell r="AL13">
            <v>0</v>
          </cell>
          <cell r="AM13">
            <v>0</v>
          </cell>
          <cell r="AN13">
            <v>0</v>
          </cell>
          <cell r="AO13">
            <v>0</v>
          </cell>
          <cell r="AP13">
            <v>0</v>
          </cell>
          <cell r="AQ13">
            <v>0</v>
          </cell>
          <cell r="AR13">
            <v>0</v>
          </cell>
          <cell r="AS13">
            <v>0</v>
          </cell>
          <cell r="AT13">
            <v>0</v>
          </cell>
          <cell r="AU13">
            <v>0</v>
          </cell>
          <cell r="AV13">
            <v>0</v>
          </cell>
          <cell r="AW13">
            <v>0</v>
          </cell>
          <cell r="AX13">
            <v>0</v>
          </cell>
          <cell r="AY13">
            <v>0</v>
          </cell>
          <cell r="AZ13">
            <v>0</v>
          </cell>
          <cell r="BA13">
            <v>0</v>
          </cell>
          <cell r="BB13">
            <v>0</v>
          </cell>
          <cell r="BC13">
            <v>0</v>
          </cell>
          <cell r="BD13">
            <v>0</v>
          </cell>
          <cell r="BE13">
            <v>0</v>
          </cell>
          <cell r="BF13">
            <v>0</v>
          </cell>
          <cell r="BG13">
            <v>0</v>
          </cell>
          <cell r="BH13">
            <v>0</v>
          </cell>
          <cell r="BI13">
            <v>0</v>
          </cell>
          <cell r="BJ13">
            <v>0</v>
          </cell>
          <cell r="BK13">
            <v>0</v>
          </cell>
          <cell r="BL13">
            <v>0</v>
          </cell>
          <cell r="BM13">
            <v>0</v>
          </cell>
          <cell r="BN13">
            <v>0</v>
          </cell>
          <cell r="BO13">
            <v>0</v>
          </cell>
          <cell r="BP13">
            <v>0</v>
          </cell>
          <cell r="BQ13">
            <v>0</v>
          </cell>
          <cell r="BR13">
            <v>0</v>
          </cell>
          <cell r="BS13">
            <v>0</v>
          </cell>
          <cell r="BT13">
            <v>0</v>
          </cell>
          <cell r="BU13">
            <v>0</v>
          </cell>
          <cell r="BV13">
            <v>0</v>
          </cell>
          <cell r="BW13">
            <v>0</v>
          </cell>
          <cell r="BX13">
            <v>0</v>
          </cell>
          <cell r="BY13">
            <v>0</v>
          </cell>
          <cell r="BZ13">
            <v>0</v>
          </cell>
          <cell r="CA13">
            <v>0</v>
          </cell>
          <cell r="CB13">
            <v>0</v>
          </cell>
          <cell r="CC13">
            <v>0</v>
          </cell>
          <cell r="CD13">
            <v>0</v>
          </cell>
          <cell r="CE13">
            <v>0</v>
          </cell>
          <cell r="CF13">
            <v>0</v>
          </cell>
          <cell r="CG13">
            <v>0</v>
          </cell>
          <cell r="CH13">
            <v>0</v>
          </cell>
          <cell r="CI13">
            <v>0</v>
          </cell>
          <cell r="CJ13">
            <v>0</v>
          </cell>
          <cell r="CK13">
            <v>0</v>
          </cell>
          <cell r="CL13">
            <v>0</v>
          </cell>
          <cell r="CM13">
            <v>0</v>
          </cell>
          <cell r="CN13">
            <v>0</v>
          </cell>
          <cell r="CO13">
            <v>0</v>
          </cell>
          <cell r="CP13">
            <v>0</v>
          </cell>
          <cell r="CQ13">
            <v>0</v>
          </cell>
          <cell r="CR13">
            <v>0</v>
          </cell>
          <cell r="CS13">
            <v>0</v>
          </cell>
          <cell r="CT13">
            <v>0</v>
          </cell>
          <cell r="CU13">
            <v>0</v>
          </cell>
          <cell r="CV13">
            <v>0</v>
          </cell>
          <cell r="CW13">
            <v>0</v>
          </cell>
          <cell r="CX13">
            <v>0</v>
          </cell>
          <cell r="CY13">
            <v>0</v>
          </cell>
          <cell r="CZ13">
            <v>0</v>
          </cell>
          <cell r="DA13">
            <v>0</v>
          </cell>
          <cell r="DB13">
            <v>0</v>
          </cell>
          <cell r="DC13">
            <v>0</v>
          </cell>
          <cell r="DD13">
            <v>0</v>
          </cell>
          <cell r="DE13">
            <v>0</v>
          </cell>
          <cell r="DF13">
            <v>0</v>
          </cell>
          <cell r="DG13">
            <v>0</v>
          </cell>
          <cell r="DH13">
            <v>0</v>
          </cell>
          <cell r="DI13">
            <v>0</v>
          </cell>
          <cell r="DJ13">
            <v>0</v>
          </cell>
          <cell r="DK13">
            <v>0</v>
          </cell>
          <cell r="DL13">
            <v>0</v>
          </cell>
          <cell r="DM13">
            <v>0</v>
          </cell>
          <cell r="DN13">
            <v>0</v>
          </cell>
          <cell r="DO13">
            <v>0</v>
          </cell>
          <cell r="DP13">
            <v>0</v>
          </cell>
          <cell r="DQ13">
            <v>0</v>
          </cell>
          <cell r="DR13">
            <v>0</v>
          </cell>
          <cell r="DS13">
            <v>0</v>
          </cell>
          <cell r="DT13">
            <v>0</v>
          </cell>
          <cell r="DU13">
            <v>0</v>
          </cell>
          <cell r="DV13">
            <v>0</v>
          </cell>
          <cell r="DW13">
            <v>0</v>
          </cell>
          <cell r="DX13">
            <v>0</v>
          </cell>
          <cell r="DY13">
            <v>0</v>
          </cell>
          <cell r="DZ13">
            <v>0</v>
          </cell>
          <cell r="EA13">
            <v>0</v>
          </cell>
          <cell r="EB13">
            <v>0</v>
          </cell>
          <cell r="EC13">
            <v>0</v>
          </cell>
          <cell r="ED13">
            <v>0</v>
          </cell>
          <cell r="EE13">
            <v>0</v>
          </cell>
          <cell r="EF13">
            <v>0</v>
          </cell>
          <cell r="EG13">
            <v>0</v>
          </cell>
          <cell r="EH13">
            <v>0</v>
          </cell>
          <cell r="EI13">
            <v>0</v>
          </cell>
          <cell r="EJ13">
            <v>0</v>
          </cell>
          <cell r="EK13">
            <v>0</v>
          </cell>
          <cell r="EL13">
            <v>0</v>
          </cell>
          <cell r="EM13">
            <v>0</v>
          </cell>
          <cell r="EN13">
            <v>0</v>
          </cell>
          <cell r="EO13">
            <v>0</v>
          </cell>
          <cell r="EP13">
            <v>0</v>
          </cell>
          <cell r="EQ13">
            <v>0</v>
          </cell>
          <cell r="ER13">
            <v>0</v>
          </cell>
          <cell r="ES13">
            <v>0</v>
          </cell>
          <cell r="ET13">
            <v>0</v>
          </cell>
          <cell r="EU13">
            <v>0</v>
          </cell>
          <cell r="EV13">
            <v>0</v>
          </cell>
          <cell r="EW13">
            <v>0</v>
          </cell>
          <cell r="EX13">
            <v>0</v>
          </cell>
          <cell r="EY13">
            <v>0</v>
          </cell>
          <cell r="EZ13">
            <v>0</v>
          </cell>
          <cell r="FA13">
            <v>0</v>
          </cell>
          <cell r="FB13">
            <v>0</v>
          </cell>
          <cell r="FC13">
            <v>0</v>
          </cell>
          <cell r="FD13">
            <v>0</v>
          </cell>
          <cell r="FE13">
            <v>0</v>
          </cell>
          <cell r="FF13">
            <v>0</v>
          </cell>
          <cell r="FG13">
            <v>0</v>
          </cell>
          <cell r="FH13">
            <v>0</v>
          </cell>
          <cell r="FI13">
            <v>0</v>
          </cell>
          <cell r="FJ13">
            <v>0</v>
          </cell>
          <cell r="FK13">
            <v>0</v>
          </cell>
          <cell r="FL13">
            <v>0</v>
          </cell>
          <cell r="FM13">
            <v>0</v>
          </cell>
          <cell r="FN13">
            <v>0</v>
          </cell>
          <cell r="FO13">
            <v>0</v>
          </cell>
          <cell r="FP13">
            <v>0</v>
          </cell>
          <cell r="FQ13">
            <v>0</v>
          </cell>
          <cell r="FR13">
            <v>0</v>
          </cell>
          <cell r="FS13">
            <v>0</v>
          </cell>
          <cell r="FT13">
            <v>0</v>
          </cell>
          <cell r="FU13">
            <v>0</v>
          </cell>
          <cell r="FV13">
            <v>0</v>
          </cell>
          <cell r="FW13">
            <v>0</v>
          </cell>
          <cell r="FX13">
            <v>0</v>
          </cell>
          <cell r="FY13">
            <v>0</v>
          </cell>
          <cell r="FZ13">
            <v>0</v>
          </cell>
          <cell r="GA13">
            <v>0</v>
          </cell>
          <cell r="GB13">
            <v>0</v>
          </cell>
          <cell r="GC13">
            <v>0</v>
          </cell>
          <cell r="GD13">
            <v>0</v>
          </cell>
          <cell r="GE13">
            <v>0</v>
          </cell>
          <cell r="GF13">
            <v>0</v>
          </cell>
          <cell r="GG13">
            <v>0</v>
          </cell>
          <cell r="GH13">
            <v>0</v>
          </cell>
          <cell r="GI13">
            <v>0</v>
          </cell>
          <cell r="GJ13">
            <v>0</v>
          </cell>
          <cell r="GK13">
            <v>0</v>
          </cell>
          <cell r="GL13">
            <v>0</v>
          </cell>
          <cell r="GM13">
            <v>0</v>
          </cell>
          <cell r="GN13">
            <v>0</v>
          </cell>
          <cell r="GO13">
            <v>0</v>
          </cell>
          <cell r="GP13">
            <v>0</v>
          </cell>
          <cell r="GQ13">
            <v>0</v>
          </cell>
          <cell r="GR13">
            <v>0</v>
          </cell>
          <cell r="GS13">
            <v>0</v>
          </cell>
          <cell r="GT13">
            <v>0</v>
          </cell>
          <cell r="GU13">
            <v>0</v>
          </cell>
          <cell r="GV13">
            <v>0</v>
          </cell>
          <cell r="GW13">
            <v>0</v>
          </cell>
          <cell r="GX13">
            <v>0</v>
          </cell>
          <cell r="GY13">
            <v>0</v>
          </cell>
          <cell r="GZ13">
            <v>0</v>
          </cell>
          <cell r="HA13">
            <v>0</v>
          </cell>
          <cell r="HB13">
            <v>0</v>
          </cell>
          <cell r="HC13">
            <v>0</v>
          </cell>
          <cell r="HD13">
            <v>0</v>
          </cell>
          <cell r="HE13">
            <v>0</v>
          </cell>
          <cell r="HF13">
            <v>0</v>
          </cell>
          <cell r="HG13">
            <v>0</v>
          </cell>
          <cell r="HH13">
            <v>0</v>
          </cell>
          <cell r="HI13">
            <v>0</v>
          </cell>
          <cell r="HJ13">
            <v>0</v>
          </cell>
          <cell r="HK13">
            <v>0</v>
          </cell>
          <cell r="HL13">
            <v>0</v>
          </cell>
          <cell r="HM13">
            <v>0</v>
          </cell>
          <cell r="HN13">
            <v>0</v>
          </cell>
          <cell r="HO13">
            <v>0</v>
          </cell>
          <cell r="HP13">
            <v>0</v>
          </cell>
          <cell r="HQ13">
            <v>0</v>
          </cell>
          <cell r="HR13">
            <v>0</v>
          </cell>
          <cell r="HS13">
            <v>0</v>
          </cell>
          <cell r="HT13">
            <v>0</v>
          </cell>
          <cell r="HU13">
            <v>0</v>
          </cell>
          <cell r="HV13">
            <v>0</v>
          </cell>
          <cell r="HW13">
            <v>0</v>
          </cell>
          <cell r="HX13">
            <v>0</v>
          </cell>
          <cell r="HY13">
            <v>0</v>
          </cell>
          <cell r="HZ13">
            <v>0</v>
          </cell>
          <cell r="IA13">
            <v>0</v>
          </cell>
          <cell r="IB13">
            <v>0</v>
          </cell>
          <cell r="IC13">
            <v>0</v>
          </cell>
          <cell r="ID13">
            <v>0</v>
          </cell>
          <cell r="IE13">
            <v>0</v>
          </cell>
          <cell r="IF13">
            <v>0</v>
          </cell>
          <cell r="IG13">
            <v>0</v>
          </cell>
          <cell r="IH13">
            <v>0</v>
          </cell>
          <cell r="II13">
            <v>0</v>
          </cell>
          <cell r="IJ13">
            <v>0</v>
          </cell>
          <cell r="IK13">
            <v>0</v>
          </cell>
          <cell r="IL13">
            <v>0</v>
          </cell>
          <cell r="IM13">
            <v>0</v>
          </cell>
          <cell r="IN13">
            <v>0</v>
          </cell>
          <cell r="IO13">
            <v>0</v>
          </cell>
          <cell r="IP13">
            <v>0</v>
          </cell>
          <cell r="IQ13">
            <v>0</v>
          </cell>
        </row>
        <row r="14">
          <cell r="B14">
            <v>0</v>
          </cell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I14">
            <v>0</v>
          </cell>
          <cell r="AJ14">
            <v>0</v>
          </cell>
          <cell r="AK14">
            <v>0</v>
          </cell>
          <cell r="AL14">
            <v>0</v>
          </cell>
          <cell r="AM14">
            <v>0</v>
          </cell>
          <cell r="AN14">
            <v>0</v>
          </cell>
          <cell r="AO14">
            <v>0</v>
          </cell>
          <cell r="AP14">
            <v>0</v>
          </cell>
          <cell r="AQ14">
            <v>0</v>
          </cell>
          <cell r="AR14">
            <v>0</v>
          </cell>
          <cell r="AS14">
            <v>0</v>
          </cell>
          <cell r="AT14">
            <v>0</v>
          </cell>
          <cell r="AU14">
            <v>0</v>
          </cell>
          <cell r="AV14">
            <v>0</v>
          </cell>
          <cell r="AW14">
            <v>0</v>
          </cell>
          <cell r="AX14">
            <v>0</v>
          </cell>
          <cell r="AY14">
            <v>0</v>
          </cell>
          <cell r="AZ14">
            <v>0</v>
          </cell>
          <cell r="BA14">
            <v>0</v>
          </cell>
          <cell r="BB14">
            <v>0</v>
          </cell>
          <cell r="BC14">
            <v>0</v>
          </cell>
          <cell r="BD14">
            <v>0</v>
          </cell>
          <cell r="BE14">
            <v>0</v>
          </cell>
          <cell r="BF14">
            <v>0</v>
          </cell>
          <cell r="BG14">
            <v>0</v>
          </cell>
          <cell r="BH14">
            <v>0</v>
          </cell>
          <cell r="BI14">
            <v>0</v>
          </cell>
          <cell r="BJ14">
            <v>0</v>
          </cell>
          <cell r="BK14">
            <v>0</v>
          </cell>
          <cell r="BL14">
            <v>0</v>
          </cell>
          <cell r="BM14">
            <v>0</v>
          </cell>
          <cell r="BN14">
            <v>0</v>
          </cell>
          <cell r="BO14">
            <v>0</v>
          </cell>
          <cell r="BP14">
            <v>0</v>
          </cell>
          <cell r="BQ14">
            <v>0</v>
          </cell>
          <cell r="BR14">
            <v>0</v>
          </cell>
          <cell r="BS14">
            <v>0</v>
          </cell>
          <cell r="BT14">
            <v>0</v>
          </cell>
          <cell r="BU14">
            <v>0</v>
          </cell>
          <cell r="BV14">
            <v>0</v>
          </cell>
          <cell r="BW14">
            <v>0</v>
          </cell>
          <cell r="BX14">
            <v>0</v>
          </cell>
          <cell r="BY14">
            <v>0</v>
          </cell>
          <cell r="BZ14">
            <v>0</v>
          </cell>
          <cell r="CA14">
            <v>0</v>
          </cell>
          <cell r="CB14">
            <v>0</v>
          </cell>
          <cell r="CC14">
            <v>0</v>
          </cell>
          <cell r="CD14">
            <v>0</v>
          </cell>
          <cell r="CE14">
            <v>0</v>
          </cell>
          <cell r="CF14">
            <v>0</v>
          </cell>
          <cell r="CG14">
            <v>0</v>
          </cell>
          <cell r="CH14">
            <v>0</v>
          </cell>
          <cell r="CI14">
            <v>0</v>
          </cell>
          <cell r="CJ14">
            <v>0</v>
          </cell>
          <cell r="CK14">
            <v>0</v>
          </cell>
          <cell r="CL14">
            <v>0</v>
          </cell>
          <cell r="CM14">
            <v>0</v>
          </cell>
          <cell r="CN14">
            <v>0</v>
          </cell>
          <cell r="CO14">
            <v>0</v>
          </cell>
          <cell r="CP14">
            <v>0</v>
          </cell>
          <cell r="CQ14">
            <v>0</v>
          </cell>
          <cell r="CR14">
            <v>0</v>
          </cell>
          <cell r="CS14">
            <v>0</v>
          </cell>
          <cell r="CT14">
            <v>0</v>
          </cell>
          <cell r="CU14">
            <v>0</v>
          </cell>
          <cell r="CV14">
            <v>0</v>
          </cell>
          <cell r="CW14">
            <v>0</v>
          </cell>
          <cell r="CX14">
            <v>0</v>
          </cell>
          <cell r="CY14">
            <v>0</v>
          </cell>
          <cell r="CZ14">
            <v>0</v>
          </cell>
          <cell r="DA14">
            <v>0</v>
          </cell>
          <cell r="DB14">
            <v>0</v>
          </cell>
          <cell r="DC14">
            <v>0</v>
          </cell>
          <cell r="DD14">
            <v>0</v>
          </cell>
          <cell r="DE14">
            <v>0</v>
          </cell>
          <cell r="DF14">
            <v>0</v>
          </cell>
          <cell r="DG14">
            <v>0</v>
          </cell>
          <cell r="DH14">
            <v>0</v>
          </cell>
          <cell r="DI14">
            <v>0</v>
          </cell>
          <cell r="DJ14">
            <v>0</v>
          </cell>
          <cell r="DK14">
            <v>0</v>
          </cell>
          <cell r="DL14">
            <v>0</v>
          </cell>
          <cell r="DM14">
            <v>0</v>
          </cell>
          <cell r="DN14">
            <v>0</v>
          </cell>
          <cell r="DO14">
            <v>0</v>
          </cell>
          <cell r="DP14">
            <v>0</v>
          </cell>
          <cell r="DQ14">
            <v>0</v>
          </cell>
          <cell r="DR14">
            <v>0</v>
          </cell>
          <cell r="DS14">
            <v>0</v>
          </cell>
          <cell r="DT14">
            <v>0</v>
          </cell>
          <cell r="DU14">
            <v>0</v>
          </cell>
          <cell r="DV14">
            <v>0</v>
          </cell>
          <cell r="DW14">
            <v>0</v>
          </cell>
          <cell r="DX14">
            <v>0</v>
          </cell>
          <cell r="DY14">
            <v>0</v>
          </cell>
          <cell r="DZ14">
            <v>0</v>
          </cell>
          <cell r="EA14">
            <v>0</v>
          </cell>
          <cell r="EB14">
            <v>0</v>
          </cell>
          <cell r="EC14">
            <v>0</v>
          </cell>
          <cell r="ED14">
            <v>0</v>
          </cell>
          <cell r="EE14">
            <v>0</v>
          </cell>
          <cell r="EF14">
            <v>0</v>
          </cell>
          <cell r="EG14">
            <v>0</v>
          </cell>
          <cell r="EH14">
            <v>0</v>
          </cell>
          <cell r="EI14">
            <v>0</v>
          </cell>
          <cell r="EJ14">
            <v>0</v>
          </cell>
          <cell r="EK14">
            <v>0</v>
          </cell>
          <cell r="EL14">
            <v>0</v>
          </cell>
          <cell r="EM14">
            <v>0</v>
          </cell>
          <cell r="EN14">
            <v>0</v>
          </cell>
          <cell r="EO14">
            <v>0</v>
          </cell>
          <cell r="EP14">
            <v>0</v>
          </cell>
          <cell r="EQ14">
            <v>0</v>
          </cell>
          <cell r="ER14">
            <v>0</v>
          </cell>
          <cell r="ES14">
            <v>0</v>
          </cell>
          <cell r="ET14">
            <v>0</v>
          </cell>
          <cell r="EU14">
            <v>0</v>
          </cell>
          <cell r="EV14">
            <v>0</v>
          </cell>
          <cell r="EW14">
            <v>0</v>
          </cell>
          <cell r="EX14">
            <v>0</v>
          </cell>
          <cell r="EY14">
            <v>0</v>
          </cell>
          <cell r="EZ14">
            <v>0</v>
          </cell>
          <cell r="FA14">
            <v>0</v>
          </cell>
          <cell r="FB14">
            <v>0</v>
          </cell>
          <cell r="FC14">
            <v>0</v>
          </cell>
          <cell r="FD14">
            <v>0</v>
          </cell>
          <cell r="FE14">
            <v>0</v>
          </cell>
          <cell r="FF14">
            <v>0</v>
          </cell>
          <cell r="FG14">
            <v>0</v>
          </cell>
          <cell r="FH14">
            <v>0</v>
          </cell>
          <cell r="FI14">
            <v>0</v>
          </cell>
          <cell r="FJ14">
            <v>0</v>
          </cell>
          <cell r="FK14">
            <v>0</v>
          </cell>
          <cell r="FL14">
            <v>0</v>
          </cell>
          <cell r="FM14">
            <v>0</v>
          </cell>
          <cell r="FN14">
            <v>0</v>
          </cell>
          <cell r="FO14">
            <v>0</v>
          </cell>
          <cell r="FP14">
            <v>0</v>
          </cell>
          <cell r="FQ14">
            <v>0</v>
          </cell>
          <cell r="FR14">
            <v>0</v>
          </cell>
          <cell r="FS14">
            <v>0</v>
          </cell>
          <cell r="FT14">
            <v>0</v>
          </cell>
          <cell r="FU14">
            <v>0</v>
          </cell>
          <cell r="FV14">
            <v>0</v>
          </cell>
          <cell r="FW14">
            <v>0</v>
          </cell>
          <cell r="FX14">
            <v>0</v>
          </cell>
          <cell r="FY14">
            <v>0</v>
          </cell>
          <cell r="FZ14">
            <v>0</v>
          </cell>
          <cell r="GA14">
            <v>0</v>
          </cell>
          <cell r="GB14">
            <v>0</v>
          </cell>
          <cell r="GC14">
            <v>0</v>
          </cell>
          <cell r="GD14">
            <v>0</v>
          </cell>
          <cell r="GE14">
            <v>0</v>
          </cell>
          <cell r="GF14">
            <v>0</v>
          </cell>
          <cell r="GG14">
            <v>0</v>
          </cell>
          <cell r="GH14">
            <v>0</v>
          </cell>
          <cell r="GI14">
            <v>0</v>
          </cell>
          <cell r="GJ14">
            <v>0</v>
          </cell>
          <cell r="GK14">
            <v>0</v>
          </cell>
          <cell r="GL14">
            <v>0</v>
          </cell>
          <cell r="GM14">
            <v>0</v>
          </cell>
          <cell r="GN14">
            <v>0</v>
          </cell>
          <cell r="GO14">
            <v>0</v>
          </cell>
          <cell r="GP14">
            <v>0</v>
          </cell>
          <cell r="GQ14">
            <v>0</v>
          </cell>
          <cell r="GR14">
            <v>0</v>
          </cell>
          <cell r="GS14">
            <v>0</v>
          </cell>
          <cell r="GT14">
            <v>0</v>
          </cell>
          <cell r="GU14">
            <v>0</v>
          </cell>
          <cell r="GV14">
            <v>0</v>
          </cell>
          <cell r="GW14">
            <v>0</v>
          </cell>
          <cell r="GX14">
            <v>0</v>
          </cell>
          <cell r="GY14">
            <v>0</v>
          </cell>
          <cell r="GZ14">
            <v>0</v>
          </cell>
          <cell r="HA14">
            <v>0</v>
          </cell>
          <cell r="HB14">
            <v>0</v>
          </cell>
          <cell r="HC14">
            <v>0</v>
          </cell>
          <cell r="HD14">
            <v>0</v>
          </cell>
          <cell r="HE14">
            <v>0</v>
          </cell>
          <cell r="HF14">
            <v>0</v>
          </cell>
          <cell r="HG14">
            <v>0</v>
          </cell>
          <cell r="HH14">
            <v>0</v>
          </cell>
          <cell r="HI14">
            <v>0</v>
          </cell>
          <cell r="HJ14">
            <v>0</v>
          </cell>
          <cell r="HK14">
            <v>0</v>
          </cell>
          <cell r="HL14">
            <v>0</v>
          </cell>
          <cell r="HM14">
            <v>0</v>
          </cell>
          <cell r="HN14">
            <v>0</v>
          </cell>
          <cell r="HO14">
            <v>0</v>
          </cell>
          <cell r="HP14">
            <v>0</v>
          </cell>
          <cell r="HQ14">
            <v>0</v>
          </cell>
          <cell r="HR14">
            <v>0</v>
          </cell>
          <cell r="HS14">
            <v>0</v>
          </cell>
          <cell r="HT14">
            <v>0</v>
          </cell>
          <cell r="HU14">
            <v>0</v>
          </cell>
          <cell r="HV14">
            <v>0</v>
          </cell>
          <cell r="HW14">
            <v>0</v>
          </cell>
          <cell r="HX14">
            <v>0</v>
          </cell>
          <cell r="HY14">
            <v>0</v>
          </cell>
          <cell r="HZ14">
            <v>0</v>
          </cell>
          <cell r="IA14">
            <v>0</v>
          </cell>
          <cell r="IB14">
            <v>0</v>
          </cell>
          <cell r="IC14">
            <v>0</v>
          </cell>
          <cell r="ID14">
            <v>0</v>
          </cell>
          <cell r="IE14">
            <v>0</v>
          </cell>
          <cell r="IF14">
            <v>0</v>
          </cell>
          <cell r="IG14">
            <v>0</v>
          </cell>
          <cell r="IH14">
            <v>0</v>
          </cell>
          <cell r="II14">
            <v>0</v>
          </cell>
          <cell r="IJ14">
            <v>0</v>
          </cell>
          <cell r="IK14">
            <v>0</v>
          </cell>
          <cell r="IL14">
            <v>0</v>
          </cell>
          <cell r="IM14">
            <v>0</v>
          </cell>
          <cell r="IN14">
            <v>0</v>
          </cell>
          <cell r="IO14">
            <v>0</v>
          </cell>
          <cell r="IP14">
            <v>0</v>
          </cell>
          <cell r="IQ14">
            <v>0</v>
          </cell>
        </row>
        <row r="15">
          <cell r="B15">
            <v>0</v>
          </cell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Q15">
            <v>0</v>
          </cell>
          <cell r="AR15">
            <v>0</v>
          </cell>
          <cell r="AS15">
            <v>0</v>
          </cell>
          <cell r="AT15">
            <v>0</v>
          </cell>
          <cell r="AU15">
            <v>0</v>
          </cell>
          <cell r="AV15">
            <v>0</v>
          </cell>
          <cell r="AW15">
            <v>0</v>
          </cell>
          <cell r="AX15">
            <v>0</v>
          </cell>
          <cell r="AY15">
            <v>0</v>
          </cell>
          <cell r="AZ15">
            <v>0</v>
          </cell>
          <cell r="BA15">
            <v>0</v>
          </cell>
          <cell r="BB15">
            <v>0</v>
          </cell>
          <cell r="BC15">
            <v>0</v>
          </cell>
          <cell r="BD15">
            <v>0</v>
          </cell>
          <cell r="BE15">
            <v>0</v>
          </cell>
          <cell r="BF15">
            <v>0</v>
          </cell>
          <cell r="BG15">
            <v>0</v>
          </cell>
          <cell r="BH15">
            <v>0</v>
          </cell>
          <cell r="BI15">
            <v>0</v>
          </cell>
          <cell r="BJ15">
            <v>0</v>
          </cell>
          <cell r="BK15">
            <v>0</v>
          </cell>
          <cell r="BL15">
            <v>0</v>
          </cell>
          <cell r="BM15">
            <v>0</v>
          </cell>
          <cell r="BN15">
            <v>0</v>
          </cell>
          <cell r="BO15">
            <v>0</v>
          </cell>
          <cell r="BP15">
            <v>0</v>
          </cell>
          <cell r="BQ15">
            <v>0</v>
          </cell>
          <cell r="BR15">
            <v>0</v>
          </cell>
          <cell r="BS15">
            <v>0</v>
          </cell>
          <cell r="BT15">
            <v>0</v>
          </cell>
          <cell r="BU15">
            <v>0</v>
          </cell>
          <cell r="BV15">
            <v>0</v>
          </cell>
          <cell r="BW15">
            <v>0</v>
          </cell>
          <cell r="BX15">
            <v>0</v>
          </cell>
          <cell r="BY15">
            <v>0</v>
          </cell>
          <cell r="BZ15">
            <v>0</v>
          </cell>
          <cell r="CA15">
            <v>0</v>
          </cell>
          <cell r="CB15">
            <v>0</v>
          </cell>
          <cell r="CC15">
            <v>0</v>
          </cell>
          <cell r="CD15">
            <v>0</v>
          </cell>
          <cell r="CE15">
            <v>0</v>
          </cell>
          <cell r="CF15">
            <v>0</v>
          </cell>
          <cell r="CG15">
            <v>0</v>
          </cell>
          <cell r="CH15">
            <v>0</v>
          </cell>
          <cell r="CI15">
            <v>0</v>
          </cell>
          <cell r="CJ15">
            <v>0</v>
          </cell>
          <cell r="CK15">
            <v>0</v>
          </cell>
          <cell r="CL15">
            <v>0</v>
          </cell>
          <cell r="CM15">
            <v>0</v>
          </cell>
          <cell r="CN15">
            <v>0</v>
          </cell>
          <cell r="CO15">
            <v>0</v>
          </cell>
          <cell r="CP15">
            <v>0</v>
          </cell>
          <cell r="CQ15">
            <v>0</v>
          </cell>
          <cell r="CR15">
            <v>0</v>
          </cell>
          <cell r="CS15">
            <v>0</v>
          </cell>
          <cell r="CT15">
            <v>0</v>
          </cell>
          <cell r="CU15">
            <v>0</v>
          </cell>
          <cell r="CV15">
            <v>0</v>
          </cell>
          <cell r="CW15">
            <v>0</v>
          </cell>
          <cell r="CX15">
            <v>0</v>
          </cell>
          <cell r="CY15">
            <v>0</v>
          </cell>
          <cell r="CZ15">
            <v>0</v>
          </cell>
          <cell r="DA15">
            <v>0</v>
          </cell>
          <cell r="DB15">
            <v>0</v>
          </cell>
          <cell r="DC15">
            <v>0</v>
          </cell>
          <cell r="DD15">
            <v>0</v>
          </cell>
          <cell r="DE15">
            <v>0</v>
          </cell>
          <cell r="DF15">
            <v>0</v>
          </cell>
          <cell r="DG15">
            <v>0</v>
          </cell>
          <cell r="DH15">
            <v>0</v>
          </cell>
          <cell r="DI15">
            <v>0</v>
          </cell>
          <cell r="DJ15">
            <v>0</v>
          </cell>
          <cell r="DK15">
            <v>0</v>
          </cell>
          <cell r="DL15">
            <v>0</v>
          </cell>
          <cell r="DM15">
            <v>0</v>
          </cell>
          <cell r="DN15">
            <v>0</v>
          </cell>
          <cell r="DO15">
            <v>0</v>
          </cell>
          <cell r="DP15">
            <v>0</v>
          </cell>
          <cell r="DQ15">
            <v>0</v>
          </cell>
          <cell r="DR15">
            <v>0</v>
          </cell>
          <cell r="DS15">
            <v>0</v>
          </cell>
          <cell r="DT15">
            <v>0</v>
          </cell>
          <cell r="DU15">
            <v>0</v>
          </cell>
          <cell r="DV15">
            <v>0</v>
          </cell>
          <cell r="DW15">
            <v>0</v>
          </cell>
          <cell r="DX15">
            <v>0</v>
          </cell>
          <cell r="DY15">
            <v>0</v>
          </cell>
          <cell r="DZ15">
            <v>0</v>
          </cell>
          <cell r="EA15">
            <v>0</v>
          </cell>
          <cell r="EB15">
            <v>0</v>
          </cell>
          <cell r="EC15">
            <v>0</v>
          </cell>
          <cell r="ED15">
            <v>0</v>
          </cell>
          <cell r="EE15">
            <v>0</v>
          </cell>
          <cell r="EF15">
            <v>0</v>
          </cell>
          <cell r="EG15">
            <v>0</v>
          </cell>
          <cell r="EH15">
            <v>0</v>
          </cell>
          <cell r="EI15">
            <v>0</v>
          </cell>
          <cell r="EJ15">
            <v>0</v>
          </cell>
          <cell r="EK15">
            <v>0</v>
          </cell>
          <cell r="EL15">
            <v>0</v>
          </cell>
          <cell r="EM15">
            <v>0</v>
          </cell>
          <cell r="EN15">
            <v>0</v>
          </cell>
          <cell r="EO15">
            <v>0</v>
          </cell>
          <cell r="EP15">
            <v>0</v>
          </cell>
          <cell r="EQ15">
            <v>0</v>
          </cell>
          <cell r="ER15">
            <v>0</v>
          </cell>
          <cell r="ES15">
            <v>0</v>
          </cell>
          <cell r="ET15">
            <v>0</v>
          </cell>
          <cell r="EU15">
            <v>0</v>
          </cell>
          <cell r="EV15">
            <v>0</v>
          </cell>
          <cell r="EW15">
            <v>0</v>
          </cell>
          <cell r="EX15">
            <v>0</v>
          </cell>
          <cell r="EY15">
            <v>0</v>
          </cell>
          <cell r="EZ15">
            <v>0</v>
          </cell>
          <cell r="FA15">
            <v>0</v>
          </cell>
          <cell r="FB15">
            <v>0</v>
          </cell>
          <cell r="FC15">
            <v>0</v>
          </cell>
          <cell r="FD15">
            <v>0</v>
          </cell>
          <cell r="FE15">
            <v>0</v>
          </cell>
          <cell r="FF15">
            <v>0</v>
          </cell>
          <cell r="FG15">
            <v>0</v>
          </cell>
          <cell r="FH15">
            <v>0</v>
          </cell>
          <cell r="FI15">
            <v>0</v>
          </cell>
          <cell r="FJ15">
            <v>0</v>
          </cell>
          <cell r="FK15">
            <v>0</v>
          </cell>
          <cell r="FL15">
            <v>0</v>
          </cell>
          <cell r="FM15">
            <v>0</v>
          </cell>
          <cell r="FN15">
            <v>0</v>
          </cell>
          <cell r="FO15">
            <v>0</v>
          </cell>
          <cell r="FP15">
            <v>0</v>
          </cell>
          <cell r="FQ15">
            <v>0</v>
          </cell>
          <cell r="FR15">
            <v>0</v>
          </cell>
          <cell r="FS15">
            <v>0</v>
          </cell>
          <cell r="FT15">
            <v>0</v>
          </cell>
          <cell r="FU15">
            <v>0</v>
          </cell>
          <cell r="FV15">
            <v>0</v>
          </cell>
          <cell r="FW15">
            <v>0</v>
          </cell>
          <cell r="FX15">
            <v>0</v>
          </cell>
          <cell r="FY15">
            <v>0</v>
          </cell>
          <cell r="FZ15">
            <v>0</v>
          </cell>
          <cell r="GA15">
            <v>0</v>
          </cell>
          <cell r="GB15">
            <v>0</v>
          </cell>
          <cell r="GC15">
            <v>0</v>
          </cell>
          <cell r="GD15">
            <v>0</v>
          </cell>
          <cell r="GE15">
            <v>0</v>
          </cell>
          <cell r="GF15">
            <v>0</v>
          </cell>
          <cell r="GG15">
            <v>0</v>
          </cell>
          <cell r="GH15">
            <v>0</v>
          </cell>
          <cell r="GI15">
            <v>0</v>
          </cell>
          <cell r="GJ15">
            <v>0</v>
          </cell>
          <cell r="GK15">
            <v>0</v>
          </cell>
          <cell r="GL15">
            <v>0</v>
          </cell>
          <cell r="GM15">
            <v>0</v>
          </cell>
          <cell r="GN15">
            <v>0</v>
          </cell>
          <cell r="GO15">
            <v>0</v>
          </cell>
          <cell r="GP15">
            <v>0</v>
          </cell>
          <cell r="GQ15">
            <v>0</v>
          </cell>
          <cell r="GR15">
            <v>0</v>
          </cell>
          <cell r="GS15">
            <v>0</v>
          </cell>
          <cell r="GT15">
            <v>0</v>
          </cell>
          <cell r="GU15">
            <v>0</v>
          </cell>
          <cell r="GV15">
            <v>0</v>
          </cell>
          <cell r="GW15">
            <v>0</v>
          </cell>
          <cell r="GX15">
            <v>0</v>
          </cell>
          <cell r="GY15">
            <v>0</v>
          </cell>
          <cell r="GZ15">
            <v>0</v>
          </cell>
          <cell r="HA15">
            <v>0</v>
          </cell>
          <cell r="HB15">
            <v>0</v>
          </cell>
          <cell r="HC15">
            <v>0</v>
          </cell>
          <cell r="HD15">
            <v>0</v>
          </cell>
          <cell r="HE15">
            <v>0</v>
          </cell>
          <cell r="HF15">
            <v>0</v>
          </cell>
          <cell r="HG15">
            <v>0</v>
          </cell>
          <cell r="HH15">
            <v>0</v>
          </cell>
          <cell r="HI15">
            <v>0</v>
          </cell>
          <cell r="HJ15">
            <v>0</v>
          </cell>
          <cell r="HK15">
            <v>0</v>
          </cell>
          <cell r="HL15">
            <v>0</v>
          </cell>
          <cell r="HM15">
            <v>0</v>
          </cell>
          <cell r="HN15">
            <v>0</v>
          </cell>
          <cell r="HO15">
            <v>0</v>
          </cell>
          <cell r="HP15">
            <v>0</v>
          </cell>
          <cell r="HQ15">
            <v>0</v>
          </cell>
          <cell r="HR15">
            <v>0</v>
          </cell>
          <cell r="HS15">
            <v>0</v>
          </cell>
          <cell r="HT15">
            <v>0</v>
          </cell>
          <cell r="HU15">
            <v>0</v>
          </cell>
          <cell r="HV15">
            <v>0</v>
          </cell>
          <cell r="HW15">
            <v>0</v>
          </cell>
          <cell r="HX15">
            <v>0</v>
          </cell>
          <cell r="HY15">
            <v>0</v>
          </cell>
          <cell r="HZ15">
            <v>0</v>
          </cell>
          <cell r="IA15">
            <v>0</v>
          </cell>
          <cell r="IB15">
            <v>0</v>
          </cell>
          <cell r="IC15">
            <v>0</v>
          </cell>
          <cell r="ID15">
            <v>0</v>
          </cell>
          <cell r="IE15">
            <v>0</v>
          </cell>
          <cell r="IF15">
            <v>0</v>
          </cell>
          <cell r="IG15">
            <v>0</v>
          </cell>
          <cell r="IH15">
            <v>0</v>
          </cell>
          <cell r="II15">
            <v>0</v>
          </cell>
          <cell r="IJ15">
            <v>0</v>
          </cell>
          <cell r="IK15">
            <v>0</v>
          </cell>
          <cell r="IL15">
            <v>0</v>
          </cell>
          <cell r="IM15">
            <v>0</v>
          </cell>
          <cell r="IN15">
            <v>0</v>
          </cell>
          <cell r="IO15">
            <v>0</v>
          </cell>
          <cell r="IP15">
            <v>0</v>
          </cell>
          <cell r="IQ15">
            <v>0</v>
          </cell>
        </row>
        <row r="16">
          <cell r="B16">
            <v>0</v>
          </cell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0</v>
          </cell>
          <cell r="AJ16">
            <v>0</v>
          </cell>
          <cell r="AK16">
            <v>0</v>
          </cell>
          <cell r="AL16">
            <v>0</v>
          </cell>
          <cell r="AM16">
            <v>0</v>
          </cell>
          <cell r="AN16">
            <v>0</v>
          </cell>
          <cell r="AO16">
            <v>0</v>
          </cell>
          <cell r="AP16">
            <v>0</v>
          </cell>
          <cell r="AQ16">
            <v>0</v>
          </cell>
          <cell r="AR16">
            <v>0</v>
          </cell>
          <cell r="AS16">
            <v>0</v>
          </cell>
          <cell r="AT16">
            <v>0</v>
          </cell>
          <cell r="AU16">
            <v>0</v>
          </cell>
          <cell r="AV16">
            <v>0</v>
          </cell>
          <cell r="AW16">
            <v>0</v>
          </cell>
          <cell r="AX16">
            <v>0</v>
          </cell>
          <cell r="AY16">
            <v>0</v>
          </cell>
          <cell r="AZ16">
            <v>0</v>
          </cell>
          <cell r="BA16">
            <v>0</v>
          </cell>
          <cell r="BB16">
            <v>0</v>
          </cell>
          <cell r="BC16">
            <v>0</v>
          </cell>
          <cell r="BD16">
            <v>0</v>
          </cell>
          <cell r="BE16">
            <v>0</v>
          </cell>
          <cell r="BF16">
            <v>0</v>
          </cell>
          <cell r="BG16">
            <v>0</v>
          </cell>
          <cell r="BH16">
            <v>0</v>
          </cell>
          <cell r="BI16">
            <v>0</v>
          </cell>
          <cell r="BJ16">
            <v>0</v>
          </cell>
          <cell r="BK16">
            <v>0</v>
          </cell>
          <cell r="BL16">
            <v>0</v>
          </cell>
          <cell r="BM16">
            <v>0</v>
          </cell>
          <cell r="BN16">
            <v>0</v>
          </cell>
          <cell r="BO16">
            <v>0</v>
          </cell>
          <cell r="BP16">
            <v>0</v>
          </cell>
          <cell r="BQ16">
            <v>0</v>
          </cell>
          <cell r="BR16">
            <v>0</v>
          </cell>
          <cell r="BS16">
            <v>0</v>
          </cell>
          <cell r="BT16">
            <v>0</v>
          </cell>
          <cell r="BU16">
            <v>0</v>
          </cell>
          <cell r="BV16">
            <v>0</v>
          </cell>
          <cell r="BW16">
            <v>0</v>
          </cell>
          <cell r="BX16">
            <v>0</v>
          </cell>
          <cell r="BY16">
            <v>0</v>
          </cell>
          <cell r="BZ16">
            <v>0</v>
          </cell>
          <cell r="CA16">
            <v>0</v>
          </cell>
          <cell r="CB16">
            <v>0</v>
          </cell>
          <cell r="CC16">
            <v>0</v>
          </cell>
          <cell r="CD16">
            <v>0</v>
          </cell>
          <cell r="CE16">
            <v>0</v>
          </cell>
          <cell r="CF16">
            <v>0</v>
          </cell>
          <cell r="CG16">
            <v>0</v>
          </cell>
          <cell r="CH16">
            <v>0</v>
          </cell>
          <cell r="CI16">
            <v>0</v>
          </cell>
          <cell r="CJ16">
            <v>0</v>
          </cell>
          <cell r="CK16">
            <v>0</v>
          </cell>
          <cell r="CL16">
            <v>0</v>
          </cell>
          <cell r="CM16">
            <v>0</v>
          </cell>
          <cell r="CN16">
            <v>0</v>
          </cell>
          <cell r="CO16">
            <v>0</v>
          </cell>
          <cell r="CP16">
            <v>0</v>
          </cell>
          <cell r="CQ16">
            <v>0</v>
          </cell>
          <cell r="CR16">
            <v>0</v>
          </cell>
          <cell r="CS16">
            <v>0</v>
          </cell>
          <cell r="CT16">
            <v>0</v>
          </cell>
          <cell r="CU16">
            <v>0</v>
          </cell>
          <cell r="CV16">
            <v>0</v>
          </cell>
          <cell r="CW16">
            <v>0</v>
          </cell>
          <cell r="CX16">
            <v>0</v>
          </cell>
          <cell r="CY16">
            <v>0</v>
          </cell>
          <cell r="CZ16">
            <v>0</v>
          </cell>
          <cell r="DA16">
            <v>0</v>
          </cell>
          <cell r="DB16">
            <v>0</v>
          </cell>
          <cell r="DC16">
            <v>0</v>
          </cell>
          <cell r="DD16">
            <v>0</v>
          </cell>
          <cell r="DE16">
            <v>0</v>
          </cell>
          <cell r="DF16">
            <v>0</v>
          </cell>
          <cell r="DG16">
            <v>0</v>
          </cell>
          <cell r="DH16">
            <v>0</v>
          </cell>
          <cell r="DI16">
            <v>0</v>
          </cell>
          <cell r="DJ16">
            <v>0</v>
          </cell>
          <cell r="DK16">
            <v>0</v>
          </cell>
          <cell r="DL16">
            <v>0</v>
          </cell>
          <cell r="DM16">
            <v>0</v>
          </cell>
          <cell r="DN16">
            <v>0</v>
          </cell>
          <cell r="DO16">
            <v>0</v>
          </cell>
          <cell r="DP16">
            <v>0</v>
          </cell>
          <cell r="DQ16">
            <v>0</v>
          </cell>
          <cell r="DR16">
            <v>0</v>
          </cell>
          <cell r="DS16">
            <v>0</v>
          </cell>
          <cell r="DT16">
            <v>0</v>
          </cell>
          <cell r="DU16">
            <v>0</v>
          </cell>
          <cell r="DV16">
            <v>0</v>
          </cell>
          <cell r="DW16">
            <v>0</v>
          </cell>
          <cell r="DX16">
            <v>0</v>
          </cell>
          <cell r="DY16">
            <v>0</v>
          </cell>
          <cell r="DZ16">
            <v>0</v>
          </cell>
          <cell r="EA16">
            <v>0</v>
          </cell>
          <cell r="EB16">
            <v>0</v>
          </cell>
          <cell r="EC16">
            <v>0</v>
          </cell>
          <cell r="ED16">
            <v>0</v>
          </cell>
          <cell r="EE16">
            <v>0</v>
          </cell>
          <cell r="EF16">
            <v>0</v>
          </cell>
          <cell r="EG16">
            <v>0</v>
          </cell>
          <cell r="EH16">
            <v>0</v>
          </cell>
          <cell r="EI16">
            <v>0</v>
          </cell>
          <cell r="EJ16">
            <v>0</v>
          </cell>
          <cell r="EK16">
            <v>0</v>
          </cell>
          <cell r="EL16">
            <v>0</v>
          </cell>
          <cell r="EM16">
            <v>0</v>
          </cell>
          <cell r="EN16">
            <v>0</v>
          </cell>
          <cell r="EO16">
            <v>0</v>
          </cell>
          <cell r="EP16">
            <v>0</v>
          </cell>
          <cell r="EQ16">
            <v>0</v>
          </cell>
          <cell r="ER16">
            <v>0</v>
          </cell>
          <cell r="ES16">
            <v>0</v>
          </cell>
          <cell r="ET16">
            <v>0</v>
          </cell>
          <cell r="EU16">
            <v>0</v>
          </cell>
          <cell r="EV16">
            <v>0</v>
          </cell>
          <cell r="EW16">
            <v>0</v>
          </cell>
          <cell r="EX16">
            <v>0</v>
          </cell>
          <cell r="EY16">
            <v>0</v>
          </cell>
          <cell r="EZ16">
            <v>0</v>
          </cell>
          <cell r="FA16">
            <v>0</v>
          </cell>
          <cell r="FB16">
            <v>0</v>
          </cell>
          <cell r="FC16">
            <v>0</v>
          </cell>
          <cell r="FD16">
            <v>0</v>
          </cell>
          <cell r="FE16">
            <v>0</v>
          </cell>
          <cell r="FF16">
            <v>0</v>
          </cell>
          <cell r="FG16">
            <v>0</v>
          </cell>
          <cell r="FH16">
            <v>0</v>
          </cell>
          <cell r="FI16">
            <v>0</v>
          </cell>
          <cell r="FJ16">
            <v>0</v>
          </cell>
          <cell r="FK16">
            <v>0</v>
          </cell>
          <cell r="FL16">
            <v>0</v>
          </cell>
          <cell r="FM16">
            <v>0</v>
          </cell>
          <cell r="FN16">
            <v>0</v>
          </cell>
          <cell r="FO16">
            <v>0</v>
          </cell>
          <cell r="FP16">
            <v>0</v>
          </cell>
          <cell r="FQ16">
            <v>0</v>
          </cell>
          <cell r="FR16">
            <v>0</v>
          </cell>
          <cell r="FS16">
            <v>0</v>
          </cell>
          <cell r="FT16">
            <v>0</v>
          </cell>
          <cell r="FU16">
            <v>0</v>
          </cell>
          <cell r="FV16">
            <v>0</v>
          </cell>
          <cell r="FW16">
            <v>0</v>
          </cell>
          <cell r="FX16">
            <v>0</v>
          </cell>
          <cell r="FY16">
            <v>0</v>
          </cell>
          <cell r="FZ16">
            <v>0</v>
          </cell>
          <cell r="GA16">
            <v>0</v>
          </cell>
          <cell r="GB16">
            <v>0</v>
          </cell>
          <cell r="GC16">
            <v>0</v>
          </cell>
          <cell r="GD16">
            <v>0</v>
          </cell>
          <cell r="GE16">
            <v>0</v>
          </cell>
          <cell r="GF16">
            <v>0</v>
          </cell>
          <cell r="GG16">
            <v>0</v>
          </cell>
          <cell r="GH16">
            <v>0</v>
          </cell>
          <cell r="GI16">
            <v>0</v>
          </cell>
          <cell r="GJ16">
            <v>0</v>
          </cell>
          <cell r="GK16">
            <v>0</v>
          </cell>
          <cell r="GL16">
            <v>0</v>
          </cell>
          <cell r="GM16">
            <v>0</v>
          </cell>
          <cell r="GN16">
            <v>0</v>
          </cell>
          <cell r="GO16">
            <v>0</v>
          </cell>
          <cell r="GP16">
            <v>0</v>
          </cell>
          <cell r="GQ16">
            <v>0</v>
          </cell>
          <cell r="GR16">
            <v>0</v>
          </cell>
          <cell r="GS16">
            <v>0</v>
          </cell>
          <cell r="GT16">
            <v>0</v>
          </cell>
          <cell r="GU16">
            <v>0</v>
          </cell>
          <cell r="GV16">
            <v>0</v>
          </cell>
          <cell r="GW16">
            <v>0</v>
          </cell>
          <cell r="GX16">
            <v>0</v>
          </cell>
          <cell r="GY16">
            <v>0</v>
          </cell>
          <cell r="GZ16">
            <v>0</v>
          </cell>
          <cell r="HA16">
            <v>0</v>
          </cell>
          <cell r="HB16">
            <v>0</v>
          </cell>
          <cell r="HC16">
            <v>0</v>
          </cell>
          <cell r="HD16">
            <v>0</v>
          </cell>
          <cell r="HE16">
            <v>0</v>
          </cell>
          <cell r="HF16">
            <v>0</v>
          </cell>
          <cell r="HG16">
            <v>0</v>
          </cell>
          <cell r="HH16">
            <v>0</v>
          </cell>
          <cell r="HI16">
            <v>0</v>
          </cell>
          <cell r="HJ16">
            <v>0</v>
          </cell>
          <cell r="HK16">
            <v>0</v>
          </cell>
          <cell r="HL16">
            <v>0</v>
          </cell>
          <cell r="HM16">
            <v>0</v>
          </cell>
          <cell r="HN16">
            <v>0</v>
          </cell>
          <cell r="HO16">
            <v>0</v>
          </cell>
          <cell r="HP16">
            <v>0</v>
          </cell>
          <cell r="HQ16">
            <v>0</v>
          </cell>
          <cell r="HR16">
            <v>0</v>
          </cell>
          <cell r="HS16">
            <v>0</v>
          </cell>
          <cell r="HT16">
            <v>0</v>
          </cell>
          <cell r="HU16">
            <v>0</v>
          </cell>
          <cell r="HV16">
            <v>0</v>
          </cell>
          <cell r="HW16">
            <v>0</v>
          </cell>
          <cell r="HX16">
            <v>0</v>
          </cell>
          <cell r="HY16">
            <v>0</v>
          </cell>
          <cell r="HZ16">
            <v>0</v>
          </cell>
          <cell r="IA16">
            <v>0</v>
          </cell>
          <cell r="IB16">
            <v>0</v>
          </cell>
          <cell r="IC16">
            <v>0</v>
          </cell>
          <cell r="ID16">
            <v>0</v>
          </cell>
          <cell r="IE16">
            <v>0</v>
          </cell>
          <cell r="IF16">
            <v>0</v>
          </cell>
          <cell r="IG16">
            <v>0</v>
          </cell>
          <cell r="IH16">
            <v>0</v>
          </cell>
          <cell r="II16">
            <v>0</v>
          </cell>
          <cell r="IJ16">
            <v>0</v>
          </cell>
          <cell r="IK16">
            <v>0</v>
          </cell>
          <cell r="IL16">
            <v>0</v>
          </cell>
          <cell r="IM16">
            <v>0</v>
          </cell>
          <cell r="IN16">
            <v>0</v>
          </cell>
          <cell r="IO16">
            <v>0</v>
          </cell>
          <cell r="IP16">
            <v>0</v>
          </cell>
          <cell r="IQ16">
            <v>0</v>
          </cell>
        </row>
        <row r="17">
          <cell r="B17">
            <v>0</v>
          </cell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0</v>
          </cell>
          <cell r="AJ17">
            <v>0</v>
          </cell>
          <cell r="AK17">
            <v>0</v>
          </cell>
          <cell r="AL17">
            <v>0</v>
          </cell>
          <cell r="AM17">
            <v>0</v>
          </cell>
          <cell r="AN17">
            <v>0</v>
          </cell>
          <cell r="AO17">
            <v>0</v>
          </cell>
          <cell r="AP17">
            <v>0</v>
          </cell>
          <cell r="AQ17">
            <v>0</v>
          </cell>
          <cell r="AR17">
            <v>0</v>
          </cell>
          <cell r="AS17">
            <v>0</v>
          </cell>
          <cell r="AT17">
            <v>0</v>
          </cell>
          <cell r="AU17">
            <v>0</v>
          </cell>
          <cell r="AV17">
            <v>0</v>
          </cell>
          <cell r="AW17">
            <v>0</v>
          </cell>
          <cell r="AX17">
            <v>0</v>
          </cell>
          <cell r="AY17">
            <v>0</v>
          </cell>
          <cell r="AZ17">
            <v>0</v>
          </cell>
          <cell r="BA17">
            <v>0</v>
          </cell>
          <cell r="BB17">
            <v>0</v>
          </cell>
          <cell r="BC17">
            <v>0</v>
          </cell>
          <cell r="BD17">
            <v>0</v>
          </cell>
          <cell r="BE17">
            <v>0</v>
          </cell>
          <cell r="BF17">
            <v>0</v>
          </cell>
          <cell r="BG17">
            <v>0</v>
          </cell>
          <cell r="BH17">
            <v>0</v>
          </cell>
          <cell r="BI17">
            <v>0</v>
          </cell>
          <cell r="BJ17">
            <v>0</v>
          </cell>
          <cell r="BK17">
            <v>0</v>
          </cell>
          <cell r="BL17">
            <v>0</v>
          </cell>
          <cell r="BM17">
            <v>0</v>
          </cell>
          <cell r="BN17">
            <v>0</v>
          </cell>
          <cell r="BO17">
            <v>0</v>
          </cell>
          <cell r="BP17">
            <v>0</v>
          </cell>
          <cell r="BQ17">
            <v>0</v>
          </cell>
          <cell r="BR17">
            <v>0</v>
          </cell>
          <cell r="BS17">
            <v>0</v>
          </cell>
          <cell r="BT17">
            <v>0</v>
          </cell>
          <cell r="BU17">
            <v>0</v>
          </cell>
          <cell r="BV17">
            <v>0</v>
          </cell>
          <cell r="BW17">
            <v>0</v>
          </cell>
          <cell r="BX17">
            <v>0</v>
          </cell>
          <cell r="BY17">
            <v>0</v>
          </cell>
          <cell r="BZ17">
            <v>0</v>
          </cell>
          <cell r="CA17">
            <v>0</v>
          </cell>
          <cell r="CB17">
            <v>0</v>
          </cell>
          <cell r="CC17">
            <v>0</v>
          </cell>
          <cell r="CD17">
            <v>0</v>
          </cell>
          <cell r="CE17">
            <v>0</v>
          </cell>
          <cell r="CF17">
            <v>0</v>
          </cell>
          <cell r="CG17">
            <v>0</v>
          </cell>
          <cell r="CH17">
            <v>0</v>
          </cell>
          <cell r="CI17">
            <v>0</v>
          </cell>
          <cell r="CJ17">
            <v>0</v>
          </cell>
          <cell r="CK17">
            <v>0</v>
          </cell>
          <cell r="CL17">
            <v>0</v>
          </cell>
          <cell r="CM17">
            <v>0</v>
          </cell>
          <cell r="CN17">
            <v>0</v>
          </cell>
          <cell r="CO17">
            <v>0</v>
          </cell>
          <cell r="CP17">
            <v>0</v>
          </cell>
          <cell r="CQ17">
            <v>0</v>
          </cell>
          <cell r="CR17">
            <v>0</v>
          </cell>
          <cell r="CS17">
            <v>0</v>
          </cell>
          <cell r="CT17">
            <v>0</v>
          </cell>
          <cell r="CU17">
            <v>0</v>
          </cell>
          <cell r="CV17">
            <v>0</v>
          </cell>
          <cell r="CW17">
            <v>0</v>
          </cell>
          <cell r="CX17">
            <v>0</v>
          </cell>
          <cell r="CY17">
            <v>0</v>
          </cell>
          <cell r="CZ17">
            <v>0</v>
          </cell>
          <cell r="DA17">
            <v>0</v>
          </cell>
          <cell r="DB17">
            <v>0</v>
          </cell>
          <cell r="DC17">
            <v>0</v>
          </cell>
          <cell r="DD17">
            <v>0</v>
          </cell>
          <cell r="DE17">
            <v>0</v>
          </cell>
          <cell r="DF17">
            <v>0</v>
          </cell>
          <cell r="DG17">
            <v>0</v>
          </cell>
          <cell r="DH17">
            <v>0</v>
          </cell>
          <cell r="DI17">
            <v>0</v>
          </cell>
          <cell r="DJ17">
            <v>0</v>
          </cell>
          <cell r="DK17">
            <v>0</v>
          </cell>
          <cell r="DL17">
            <v>0</v>
          </cell>
          <cell r="DM17">
            <v>0</v>
          </cell>
          <cell r="DN17">
            <v>0</v>
          </cell>
          <cell r="DO17">
            <v>0</v>
          </cell>
          <cell r="DP17">
            <v>0</v>
          </cell>
          <cell r="DQ17">
            <v>0</v>
          </cell>
          <cell r="DR17">
            <v>0</v>
          </cell>
          <cell r="DS17">
            <v>0</v>
          </cell>
          <cell r="DT17">
            <v>0</v>
          </cell>
          <cell r="DU17">
            <v>0</v>
          </cell>
          <cell r="DV17">
            <v>0</v>
          </cell>
          <cell r="DW17">
            <v>0</v>
          </cell>
          <cell r="DX17">
            <v>0</v>
          </cell>
          <cell r="DY17">
            <v>0</v>
          </cell>
          <cell r="DZ17">
            <v>0</v>
          </cell>
          <cell r="EA17">
            <v>0</v>
          </cell>
          <cell r="EB17">
            <v>0</v>
          </cell>
          <cell r="EC17">
            <v>0</v>
          </cell>
          <cell r="ED17">
            <v>0</v>
          </cell>
          <cell r="EE17">
            <v>0</v>
          </cell>
          <cell r="EF17">
            <v>0</v>
          </cell>
          <cell r="EG17">
            <v>0</v>
          </cell>
          <cell r="EH17">
            <v>0</v>
          </cell>
          <cell r="EI17">
            <v>0</v>
          </cell>
          <cell r="EJ17">
            <v>0</v>
          </cell>
          <cell r="EK17">
            <v>0</v>
          </cell>
          <cell r="EL17">
            <v>0</v>
          </cell>
          <cell r="EM17">
            <v>0</v>
          </cell>
          <cell r="EN17">
            <v>0</v>
          </cell>
          <cell r="EO17">
            <v>0</v>
          </cell>
          <cell r="EP17">
            <v>0</v>
          </cell>
          <cell r="EQ17">
            <v>0</v>
          </cell>
          <cell r="ER17">
            <v>0</v>
          </cell>
          <cell r="ES17">
            <v>0</v>
          </cell>
          <cell r="ET17">
            <v>0</v>
          </cell>
          <cell r="EU17">
            <v>0</v>
          </cell>
          <cell r="EV17">
            <v>0</v>
          </cell>
          <cell r="EW17">
            <v>0</v>
          </cell>
          <cell r="EX17">
            <v>0</v>
          </cell>
          <cell r="EY17">
            <v>0</v>
          </cell>
          <cell r="EZ17">
            <v>0</v>
          </cell>
          <cell r="FA17">
            <v>0</v>
          </cell>
          <cell r="FB17">
            <v>0</v>
          </cell>
          <cell r="FC17">
            <v>0</v>
          </cell>
          <cell r="FD17">
            <v>0</v>
          </cell>
          <cell r="FE17">
            <v>0</v>
          </cell>
          <cell r="FF17">
            <v>0</v>
          </cell>
          <cell r="FG17">
            <v>0</v>
          </cell>
          <cell r="FH17">
            <v>0</v>
          </cell>
          <cell r="FI17">
            <v>0</v>
          </cell>
          <cell r="FJ17">
            <v>0</v>
          </cell>
          <cell r="FK17">
            <v>0</v>
          </cell>
          <cell r="FL17">
            <v>0</v>
          </cell>
          <cell r="FM17">
            <v>0</v>
          </cell>
          <cell r="FN17">
            <v>0</v>
          </cell>
          <cell r="FO17">
            <v>0</v>
          </cell>
          <cell r="FP17">
            <v>0</v>
          </cell>
          <cell r="FQ17">
            <v>0</v>
          </cell>
          <cell r="FR17">
            <v>0</v>
          </cell>
          <cell r="FS17">
            <v>0</v>
          </cell>
          <cell r="FT17">
            <v>0</v>
          </cell>
          <cell r="FU17">
            <v>0</v>
          </cell>
          <cell r="FV17">
            <v>0</v>
          </cell>
          <cell r="FW17">
            <v>0</v>
          </cell>
          <cell r="FX17">
            <v>0</v>
          </cell>
          <cell r="FY17">
            <v>0</v>
          </cell>
          <cell r="FZ17">
            <v>0</v>
          </cell>
          <cell r="GA17">
            <v>0</v>
          </cell>
          <cell r="GB17">
            <v>0</v>
          </cell>
          <cell r="GC17">
            <v>0</v>
          </cell>
          <cell r="GD17">
            <v>0</v>
          </cell>
          <cell r="GE17">
            <v>0</v>
          </cell>
          <cell r="GF17">
            <v>0</v>
          </cell>
          <cell r="GG17">
            <v>0</v>
          </cell>
          <cell r="GH17">
            <v>0</v>
          </cell>
          <cell r="GI17">
            <v>0</v>
          </cell>
          <cell r="GJ17">
            <v>0</v>
          </cell>
          <cell r="GK17">
            <v>0</v>
          </cell>
          <cell r="GL17">
            <v>0</v>
          </cell>
          <cell r="GM17">
            <v>0</v>
          </cell>
          <cell r="GN17">
            <v>0</v>
          </cell>
          <cell r="GO17">
            <v>0</v>
          </cell>
          <cell r="GP17">
            <v>0</v>
          </cell>
          <cell r="GQ17">
            <v>0</v>
          </cell>
          <cell r="GR17">
            <v>0</v>
          </cell>
          <cell r="GS17">
            <v>0</v>
          </cell>
          <cell r="GT17">
            <v>0</v>
          </cell>
          <cell r="GU17">
            <v>0</v>
          </cell>
          <cell r="GV17">
            <v>0</v>
          </cell>
          <cell r="GW17">
            <v>0</v>
          </cell>
          <cell r="GX17">
            <v>0</v>
          </cell>
          <cell r="GY17">
            <v>0</v>
          </cell>
          <cell r="GZ17">
            <v>0</v>
          </cell>
          <cell r="HA17">
            <v>0</v>
          </cell>
          <cell r="HB17">
            <v>0</v>
          </cell>
          <cell r="HC17">
            <v>0</v>
          </cell>
          <cell r="HD17">
            <v>0</v>
          </cell>
          <cell r="HE17">
            <v>0</v>
          </cell>
          <cell r="HF17">
            <v>0</v>
          </cell>
          <cell r="HG17">
            <v>0</v>
          </cell>
          <cell r="HH17">
            <v>0</v>
          </cell>
          <cell r="HI17">
            <v>0</v>
          </cell>
          <cell r="HJ17">
            <v>0</v>
          </cell>
          <cell r="HK17">
            <v>0</v>
          </cell>
          <cell r="HL17">
            <v>0</v>
          </cell>
          <cell r="HM17">
            <v>0</v>
          </cell>
          <cell r="HN17">
            <v>0</v>
          </cell>
          <cell r="HO17">
            <v>0</v>
          </cell>
          <cell r="HP17">
            <v>0</v>
          </cell>
          <cell r="HQ17">
            <v>0</v>
          </cell>
          <cell r="HR17">
            <v>0</v>
          </cell>
          <cell r="HS17">
            <v>0</v>
          </cell>
          <cell r="HT17">
            <v>0</v>
          </cell>
          <cell r="HU17">
            <v>0</v>
          </cell>
          <cell r="HV17">
            <v>0</v>
          </cell>
          <cell r="HW17">
            <v>0</v>
          </cell>
          <cell r="HX17">
            <v>0</v>
          </cell>
          <cell r="HY17">
            <v>0</v>
          </cell>
          <cell r="HZ17">
            <v>0</v>
          </cell>
          <cell r="IA17">
            <v>0</v>
          </cell>
          <cell r="IB17">
            <v>0</v>
          </cell>
          <cell r="IC17">
            <v>0</v>
          </cell>
          <cell r="ID17">
            <v>0</v>
          </cell>
          <cell r="IE17">
            <v>0</v>
          </cell>
          <cell r="IF17">
            <v>0</v>
          </cell>
          <cell r="IG17">
            <v>0</v>
          </cell>
          <cell r="IH17">
            <v>0</v>
          </cell>
          <cell r="II17">
            <v>0</v>
          </cell>
          <cell r="IJ17">
            <v>0</v>
          </cell>
          <cell r="IK17">
            <v>0</v>
          </cell>
          <cell r="IL17">
            <v>0</v>
          </cell>
          <cell r="IM17">
            <v>0</v>
          </cell>
          <cell r="IN17">
            <v>0</v>
          </cell>
          <cell r="IO17">
            <v>0</v>
          </cell>
          <cell r="IP17">
            <v>0</v>
          </cell>
          <cell r="IQ17">
            <v>0</v>
          </cell>
        </row>
        <row r="18">
          <cell r="B18">
            <v>0</v>
          </cell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0</v>
          </cell>
          <cell r="AJ18">
            <v>0</v>
          </cell>
          <cell r="AK18">
            <v>0</v>
          </cell>
          <cell r="AL18">
            <v>0</v>
          </cell>
          <cell r="AM18">
            <v>0</v>
          </cell>
          <cell r="AN18">
            <v>0</v>
          </cell>
          <cell r="AO18">
            <v>0</v>
          </cell>
          <cell r="AP18">
            <v>0</v>
          </cell>
          <cell r="AQ18">
            <v>0</v>
          </cell>
          <cell r="AR18">
            <v>0</v>
          </cell>
          <cell r="AS18">
            <v>0</v>
          </cell>
          <cell r="AT18">
            <v>0</v>
          </cell>
          <cell r="AU18">
            <v>0</v>
          </cell>
          <cell r="AV18">
            <v>0</v>
          </cell>
          <cell r="AW18">
            <v>0</v>
          </cell>
          <cell r="AX18">
            <v>0</v>
          </cell>
          <cell r="AY18">
            <v>0</v>
          </cell>
          <cell r="AZ18">
            <v>0</v>
          </cell>
          <cell r="BA18">
            <v>0</v>
          </cell>
          <cell r="BB18">
            <v>0</v>
          </cell>
          <cell r="BC18">
            <v>0</v>
          </cell>
          <cell r="BD18">
            <v>0</v>
          </cell>
          <cell r="BE18">
            <v>0</v>
          </cell>
          <cell r="BF18">
            <v>0</v>
          </cell>
          <cell r="BG18">
            <v>0</v>
          </cell>
          <cell r="BH18">
            <v>0</v>
          </cell>
          <cell r="BI18">
            <v>0</v>
          </cell>
          <cell r="BJ18">
            <v>0</v>
          </cell>
          <cell r="BK18">
            <v>0</v>
          </cell>
          <cell r="BL18">
            <v>0</v>
          </cell>
          <cell r="BM18">
            <v>0</v>
          </cell>
          <cell r="BN18">
            <v>0</v>
          </cell>
          <cell r="BO18">
            <v>0</v>
          </cell>
          <cell r="BP18">
            <v>0</v>
          </cell>
          <cell r="BQ18">
            <v>0</v>
          </cell>
          <cell r="BR18">
            <v>0</v>
          </cell>
          <cell r="BS18">
            <v>0</v>
          </cell>
          <cell r="BT18">
            <v>0</v>
          </cell>
          <cell r="BU18">
            <v>0</v>
          </cell>
          <cell r="BV18">
            <v>0</v>
          </cell>
          <cell r="BW18">
            <v>0</v>
          </cell>
          <cell r="BX18">
            <v>0</v>
          </cell>
          <cell r="BY18">
            <v>0</v>
          </cell>
          <cell r="BZ18">
            <v>0</v>
          </cell>
          <cell r="CA18">
            <v>0</v>
          </cell>
          <cell r="CB18">
            <v>0</v>
          </cell>
          <cell r="CC18">
            <v>0</v>
          </cell>
          <cell r="CD18">
            <v>0</v>
          </cell>
          <cell r="CE18">
            <v>0</v>
          </cell>
          <cell r="CF18">
            <v>0</v>
          </cell>
          <cell r="CG18">
            <v>0</v>
          </cell>
          <cell r="CH18">
            <v>0</v>
          </cell>
          <cell r="CI18">
            <v>0</v>
          </cell>
          <cell r="CJ18">
            <v>0</v>
          </cell>
          <cell r="CK18">
            <v>0</v>
          </cell>
          <cell r="CL18">
            <v>0</v>
          </cell>
          <cell r="CM18">
            <v>0</v>
          </cell>
          <cell r="CN18">
            <v>0</v>
          </cell>
          <cell r="CO18">
            <v>0</v>
          </cell>
          <cell r="CP18">
            <v>0</v>
          </cell>
          <cell r="CQ18">
            <v>0</v>
          </cell>
          <cell r="CR18">
            <v>0</v>
          </cell>
          <cell r="CS18">
            <v>0</v>
          </cell>
          <cell r="CT18">
            <v>0</v>
          </cell>
          <cell r="CU18">
            <v>0</v>
          </cell>
          <cell r="CV18">
            <v>0</v>
          </cell>
          <cell r="CW18">
            <v>0</v>
          </cell>
          <cell r="CX18">
            <v>0</v>
          </cell>
          <cell r="CY18">
            <v>0</v>
          </cell>
          <cell r="CZ18">
            <v>0</v>
          </cell>
          <cell r="DA18">
            <v>0</v>
          </cell>
          <cell r="DB18">
            <v>0</v>
          </cell>
          <cell r="DC18">
            <v>0</v>
          </cell>
          <cell r="DD18">
            <v>0</v>
          </cell>
          <cell r="DE18">
            <v>0</v>
          </cell>
          <cell r="DF18">
            <v>0</v>
          </cell>
          <cell r="DG18">
            <v>0</v>
          </cell>
          <cell r="DH18">
            <v>0</v>
          </cell>
          <cell r="DI18">
            <v>0</v>
          </cell>
          <cell r="DJ18">
            <v>0</v>
          </cell>
          <cell r="DK18">
            <v>0</v>
          </cell>
          <cell r="DL18">
            <v>0</v>
          </cell>
          <cell r="DM18">
            <v>0</v>
          </cell>
          <cell r="DN18">
            <v>0</v>
          </cell>
          <cell r="DO18">
            <v>0</v>
          </cell>
          <cell r="DP18">
            <v>0</v>
          </cell>
          <cell r="DQ18">
            <v>0</v>
          </cell>
          <cell r="DR18">
            <v>0</v>
          </cell>
          <cell r="DS18">
            <v>0</v>
          </cell>
          <cell r="DT18">
            <v>0</v>
          </cell>
          <cell r="DU18">
            <v>0</v>
          </cell>
          <cell r="DV18">
            <v>0</v>
          </cell>
          <cell r="DW18">
            <v>0</v>
          </cell>
          <cell r="DX18">
            <v>0</v>
          </cell>
          <cell r="DY18">
            <v>0</v>
          </cell>
          <cell r="DZ18">
            <v>0</v>
          </cell>
          <cell r="EA18">
            <v>0</v>
          </cell>
          <cell r="EB18">
            <v>0</v>
          </cell>
          <cell r="EC18">
            <v>0</v>
          </cell>
          <cell r="ED18">
            <v>0</v>
          </cell>
          <cell r="EE18">
            <v>0</v>
          </cell>
          <cell r="EF18">
            <v>0</v>
          </cell>
          <cell r="EG18">
            <v>0</v>
          </cell>
          <cell r="EH18">
            <v>0</v>
          </cell>
          <cell r="EI18">
            <v>0</v>
          </cell>
          <cell r="EJ18">
            <v>0</v>
          </cell>
          <cell r="EK18">
            <v>0</v>
          </cell>
          <cell r="EL18">
            <v>0</v>
          </cell>
          <cell r="EM18">
            <v>0</v>
          </cell>
          <cell r="EN18">
            <v>0</v>
          </cell>
          <cell r="EO18">
            <v>0</v>
          </cell>
          <cell r="EP18">
            <v>0</v>
          </cell>
          <cell r="EQ18">
            <v>0</v>
          </cell>
          <cell r="ER18">
            <v>0</v>
          </cell>
          <cell r="ES18">
            <v>0</v>
          </cell>
          <cell r="ET18">
            <v>0</v>
          </cell>
          <cell r="EU18">
            <v>0</v>
          </cell>
          <cell r="EV18">
            <v>0</v>
          </cell>
          <cell r="EW18">
            <v>0</v>
          </cell>
          <cell r="EX18">
            <v>0</v>
          </cell>
          <cell r="EY18">
            <v>0</v>
          </cell>
          <cell r="EZ18">
            <v>0</v>
          </cell>
          <cell r="FA18">
            <v>0</v>
          </cell>
          <cell r="FB18">
            <v>0</v>
          </cell>
          <cell r="FC18">
            <v>0</v>
          </cell>
          <cell r="FD18">
            <v>0</v>
          </cell>
          <cell r="FE18">
            <v>0</v>
          </cell>
          <cell r="FF18">
            <v>0</v>
          </cell>
          <cell r="FG18">
            <v>0</v>
          </cell>
          <cell r="FH18">
            <v>0</v>
          </cell>
          <cell r="FI18">
            <v>0</v>
          </cell>
          <cell r="FJ18">
            <v>0</v>
          </cell>
          <cell r="FK18">
            <v>0</v>
          </cell>
          <cell r="FL18">
            <v>0</v>
          </cell>
          <cell r="FM18">
            <v>0</v>
          </cell>
          <cell r="FN18">
            <v>0</v>
          </cell>
          <cell r="FO18">
            <v>0</v>
          </cell>
          <cell r="FP18">
            <v>0</v>
          </cell>
          <cell r="FQ18">
            <v>0</v>
          </cell>
          <cell r="FR18">
            <v>0</v>
          </cell>
          <cell r="FS18">
            <v>0</v>
          </cell>
          <cell r="FT18">
            <v>0</v>
          </cell>
          <cell r="FU18">
            <v>0</v>
          </cell>
          <cell r="FV18">
            <v>0</v>
          </cell>
          <cell r="FW18">
            <v>0</v>
          </cell>
          <cell r="FX18">
            <v>0</v>
          </cell>
          <cell r="FY18">
            <v>0</v>
          </cell>
          <cell r="FZ18">
            <v>0</v>
          </cell>
          <cell r="GA18">
            <v>0</v>
          </cell>
          <cell r="GB18">
            <v>0</v>
          </cell>
          <cell r="GC18">
            <v>0</v>
          </cell>
          <cell r="GD18">
            <v>0</v>
          </cell>
          <cell r="GE18">
            <v>0</v>
          </cell>
          <cell r="GF18">
            <v>0</v>
          </cell>
          <cell r="GG18">
            <v>0</v>
          </cell>
          <cell r="GH18">
            <v>0</v>
          </cell>
          <cell r="GI18">
            <v>0</v>
          </cell>
          <cell r="GJ18">
            <v>0</v>
          </cell>
          <cell r="GK18">
            <v>0</v>
          </cell>
          <cell r="GL18">
            <v>0</v>
          </cell>
          <cell r="GM18">
            <v>0</v>
          </cell>
          <cell r="GN18">
            <v>0</v>
          </cell>
          <cell r="GO18">
            <v>0</v>
          </cell>
          <cell r="GP18">
            <v>0</v>
          </cell>
          <cell r="GQ18">
            <v>0</v>
          </cell>
          <cell r="GR18">
            <v>0</v>
          </cell>
          <cell r="GS18">
            <v>0</v>
          </cell>
          <cell r="GT18">
            <v>0</v>
          </cell>
          <cell r="GU18">
            <v>0</v>
          </cell>
          <cell r="GV18">
            <v>0</v>
          </cell>
          <cell r="GW18">
            <v>0</v>
          </cell>
          <cell r="GX18">
            <v>0</v>
          </cell>
          <cell r="GY18">
            <v>0</v>
          </cell>
          <cell r="GZ18">
            <v>0</v>
          </cell>
          <cell r="HA18">
            <v>0</v>
          </cell>
          <cell r="HB18">
            <v>0</v>
          </cell>
          <cell r="HC18">
            <v>0</v>
          </cell>
          <cell r="HD18">
            <v>0</v>
          </cell>
          <cell r="HE18">
            <v>0</v>
          </cell>
          <cell r="HF18">
            <v>0</v>
          </cell>
          <cell r="HG18">
            <v>0</v>
          </cell>
          <cell r="HH18">
            <v>0</v>
          </cell>
          <cell r="HI18">
            <v>0</v>
          </cell>
          <cell r="HJ18">
            <v>0</v>
          </cell>
          <cell r="HK18">
            <v>0</v>
          </cell>
          <cell r="HL18">
            <v>0</v>
          </cell>
          <cell r="HM18">
            <v>0</v>
          </cell>
          <cell r="HN18">
            <v>0</v>
          </cell>
          <cell r="HO18">
            <v>0</v>
          </cell>
          <cell r="HP18">
            <v>0</v>
          </cell>
          <cell r="HQ18">
            <v>0</v>
          </cell>
          <cell r="HR18">
            <v>0</v>
          </cell>
          <cell r="HS18">
            <v>0</v>
          </cell>
          <cell r="HT18">
            <v>0</v>
          </cell>
          <cell r="HU18">
            <v>0</v>
          </cell>
          <cell r="HV18">
            <v>0</v>
          </cell>
          <cell r="HW18">
            <v>0</v>
          </cell>
          <cell r="HX18">
            <v>0</v>
          </cell>
          <cell r="HY18">
            <v>0</v>
          </cell>
          <cell r="HZ18">
            <v>0</v>
          </cell>
          <cell r="IA18">
            <v>0</v>
          </cell>
          <cell r="IB18">
            <v>0</v>
          </cell>
          <cell r="IC18">
            <v>0</v>
          </cell>
          <cell r="ID18">
            <v>0</v>
          </cell>
          <cell r="IE18">
            <v>0</v>
          </cell>
          <cell r="IF18">
            <v>0</v>
          </cell>
          <cell r="IG18">
            <v>0</v>
          </cell>
          <cell r="IH18">
            <v>0</v>
          </cell>
          <cell r="II18">
            <v>0</v>
          </cell>
          <cell r="IJ18">
            <v>0</v>
          </cell>
          <cell r="IK18">
            <v>0</v>
          </cell>
          <cell r="IL18">
            <v>0</v>
          </cell>
          <cell r="IM18">
            <v>0</v>
          </cell>
          <cell r="IN18">
            <v>0</v>
          </cell>
          <cell r="IO18">
            <v>0</v>
          </cell>
          <cell r="IP18">
            <v>0</v>
          </cell>
          <cell r="IQ18">
            <v>0</v>
          </cell>
        </row>
        <row r="19">
          <cell r="B19">
            <v>0</v>
          </cell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0</v>
          </cell>
          <cell r="AJ19">
            <v>0</v>
          </cell>
          <cell r="AK19">
            <v>0</v>
          </cell>
          <cell r="AL19">
            <v>0</v>
          </cell>
          <cell r="AM19">
            <v>0</v>
          </cell>
          <cell r="AN19">
            <v>0</v>
          </cell>
          <cell r="AO19">
            <v>0</v>
          </cell>
          <cell r="AP19">
            <v>0</v>
          </cell>
          <cell r="AQ19">
            <v>0</v>
          </cell>
          <cell r="AR19">
            <v>0</v>
          </cell>
          <cell r="AS19">
            <v>0</v>
          </cell>
          <cell r="AT19">
            <v>0</v>
          </cell>
          <cell r="AU19">
            <v>0</v>
          </cell>
          <cell r="AV19">
            <v>0</v>
          </cell>
          <cell r="AW19">
            <v>0</v>
          </cell>
          <cell r="AX19">
            <v>0</v>
          </cell>
          <cell r="AY19">
            <v>0</v>
          </cell>
          <cell r="AZ19">
            <v>0</v>
          </cell>
          <cell r="BA19">
            <v>0</v>
          </cell>
          <cell r="BB19">
            <v>0</v>
          </cell>
          <cell r="BC19">
            <v>0</v>
          </cell>
          <cell r="BD19">
            <v>0</v>
          </cell>
          <cell r="BE19">
            <v>0</v>
          </cell>
          <cell r="BF19">
            <v>0</v>
          </cell>
          <cell r="BG19">
            <v>0</v>
          </cell>
          <cell r="BH19">
            <v>0</v>
          </cell>
          <cell r="BI19">
            <v>0</v>
          </cell>
          <cell r="BJ19">
            <v>0</v>
          </cell>
          <cell r="BK19">
            <v>0</v>
          </cell>
          <cell r="BL19">
            <v>0</v>
          </cell>
          <cell r="BM19">
            <v>0</v>
          </cell>
          <cell r="BN19">
            <v>0</v>
          </cell>
          <cell r="BO19">
            <v>0</v>
          </cell>
          <cell r="BP19">
            <v>0</v>
          </cell>
          <cell r="BQ19">
            <v>0</v>
          </cell>
          <cell r="BR19">
            <v>0</v>
          </cell>
          <cell r="BS19">
            <v>0</v>
          </cell>
          <cell r="BT19">
            <v>0</v>
          </cell>
          <cell r="BU19">
            <v>0</v>
          </cell>
          <cell r="BV19">
            <v>0</v>
          </cell>
          <cell r="BW19">
            <v>0</v>
          </cell>
          <cell r="BX19">
            <v>0</v>
          </cell>
          <cell r="BY19">
            <v>0</v>
          </cell>
          <cell r="BZ19">
            <v>0</v>
          </cell>
          <cell r="CA19">
            <v>0</v>
          </cell>
          <cell r="CB19">
            <v>0</v>
          </cell>
          <cell r="CC19">
            <v>0</v>
          </cell>
          <cell r="CD19">
            <v>0</v>
          </cell>
          <cell r="CE19">
            <v>0</v>
          </cell>
          <cell r="CF19">
            <v>0</v>
          </cell>
          <cell r="CG19">
            <v>0</v>
          </cell>
          <cell r="CH19">
            <v>0</v>
          </cell>
          <cell r="CI19">
            <v>0</v>
          </cell>
          <cell r="CJ19">
            <v>0</v>
          </cell>
          <cell r="CK19">
            <v>0</v>
          </cell>
          <cell r="CL19">
            <v>0</v>
          </cell>
          <cell r="CM19">
            <v>0</v>
          </cell>
          <cell r="CN19">
            <v>0</v>
          </cell>
          <cell r="CO19">
            <v>0</v>
          </cell>
          <cell r="CP19">
            <v>0</v>
          </cell>
          <cell r="CQ19">
            <v>0</v>
          </cell>
          <cell r="CR19">
            <v>0</v>
          </cell>
          <cell r="CS19">
            <v>0</v>
          </cell>
          <cell r="CT19">
            <v>0</v>
          </cell>
          <cell r="CU19">
            <v>0</v>
          </cell>
          <cell r="CV19">
            <v>0</v>
          </cell>
          <cell r="CW19">
            <v>0</v>
          </cell>
          <cell r="CX19">
            <v>0</v>
          </cell>
          <cell r="CY19">
            <v>0</v>
          </cell>
          <cell r="CZ19">
            <v>0</v>
          </cell>
          <cell r="DA19">
            <v>0</v>
          </cell>
          <cell r="DB19">
            <v>0</v>
          </cell>
          <cell r="DC19">
            <v>0</v>
          </cell>
          <cell r="DD19">
            <v>0</v>
          </cell>
          <cell r="DE19">
            <v>0</v>
          </cell>
          <cell r="DF19">
            <v>0</v>
          </cell>
          <cell r="DG19">
            <v>0</v>
          </cell>
          <cell r="DH19">
            <v>0</v>
          </cell>
          <cell r="DI19">
            <v>0</v>
          </cell>
          <cell r="DJ19">
            <v>0</v>
          </cell>
          <cell r="DK19">
            <v>0</v>
          </cell>
          <cell r="DL19">
            <v>0</v>
          </cell>
          <cell r="DM19">
            <v>0</v>
          </cell>
          <cell r="DN19">
            <v>0</v>
          </cell>
          <cell r="DO19">
            <v>0</v>
          </cell>
          <cell r="DP19">
            <v>0</v>
          </cell>
          <cell r="DQ19">
            <v>0</v>
          </cell>
          <cell r="DR19">
            <v>0</v>
          </cell>
          <cell r="DS19">
            <v>0</v>
          </cell>
          <cell r="DT19">
            <v>0</v>
          </cell>
          <cell r="DU19">
            <v>0</v>
          </cell>
          <cell r="DV19">
            <v>0</v>
          </cell>
          <cell r="DW19">
            <v>0</v>
          </cell>
          <cell r="DX19">
            <v>0</v>
          </cell>
          <cell r="DY19">
            <v>0</v>
          </cell>
          <cell r="DZ19">
            <v>0</v>
          </cell>
          <cell r="EA19">
            <v>0</v>
          </cell>
          <cell r="EB19">
            <v>0</v>
          </cell>
          <cell r="EC19">
            <v>0</v>
          </cell>
          <cell r="ED19">
            <v>0</v>
          </cell>
          <cell r="EE19">
            <v>0</v>
          </cell>
          <cell r="EF19">
            <v>0</v>
          </cell>
          <cell r="EG19">
            <v>0</v>
          </cell>
          <cell r="EH19">
            <v>0</v>
          </cell>
          <cell r="EI19">
            <v>0</v>
          </cell>
          <cell r="EJ19">
            <v>0</v>
          </cell>
          <cell r="EK19">
            <v>0</v>
          </cell>
          <cell r="EL19">
            <v>0</v>
          </cell>
          <cell r="EM19">
            <v>0</v>
          </cell>
          <cell r="EN19">
            <v>0</v>
          </cell>
          <cell r="EO19">
            <v>0</v>
          </cell>
          <cell r="EP19">
            <v>0</v>
          </cell>
          <cell r="EQ19">
            <v>0</v>
          </cell>
          <cell r="ER19">
            <v>0</v>
          </cell>
          <cell r="ES19">
            <v>0</v>
          </cell>
          <cell r="ET19">
            <v>0</v>
          </cell>
          <cell r="EU19">
            <v>0</v>
          </cell>
          <cell r="EV19">
            <v>0</v>
          </cell>
          <cell r="EW19">
            <v>0</v>
          </cell>
          <cell r="EX19">
            <v>0</v>
          </cell>
          <cell r="EY19">
            <v>0</v>
          </cell>
          <cell r="EZ19">
            <v>0</v>
          </cell>
          <cell r="FA19">
            <v>0</v>
          </cell>
          <cell r="FB19">
            <v>0</v>
          </cell>
          <cell r="FC19">
            <v>0</v>
          </cell>
          <cell r="FD19">
            <v>0</v>
          </cell>
          <cell r="FE19">
            <v>0</v>
          </cell>
          <cell r="FF19">
            <v>0</v>
          </cell>
          <cell r="FG19">
            <v>0</v>
          </cell>
          <cell r="FH19">
            <v>0</v>
          </cell>
          <cell r="FI19">
            <v>0</v>
          </cell>
          <cell r="FJ19">
            <v>0</v>
          </cell>
          <cell r="FK19">
            <v>0</v>
          </cell>
          <cell r="FL19">
            <v>0</v>
          </cell>
          <cell r="FM19">
            <v>0</v>
          </cell>
          <cell r="FN19">
            <v>0</v>
          </cell>
          <cell r="FO19">
            <v>0</v>
          </cell>
          <cell r="FP19">
            <v>0</v>
          </cell>
          <cell r="FQ19">
            <v>0</v>
          </cell>
          <cell r="FR19">
            <v>0</v>
          </cell>
          <cell r="FS19">
            <v>0</v>
          </cell>
          <cell r="FT19">
            <v>0</v>
          </cell>
          <cell r="FU19">
            <v>0</v>
          </cell>
          <cell r="FV19">
            <v>0</v>
          </cell>
          <cell r="FW19">
            <v>0</v>
          </cell>
          <cell r="FX19">
            <v>0</v>
          </cell>
          <cell r="FY19">
            <v>0</v>
          </cell>
          <cell r="FZ19">
            <v>0</v>
          </cell>
          <cell r="GA19">
            <v>0</v>
          </cell>
          <cell r="GB19">
            <v>0</v>
          </cell>
          <cell r="GC19">
            <v>0</v>
          </cell>
          <cell r="GD19">
            <v>0</v>
          </cell>
          <cell r="GE19">
            <v>0</v>
          </cell>
          <cell r="GF19">
            <v>0</v>
          </cell>
          <cell r="GG19">
            <v>0</v>
          </cell>
          <cell r="GH19">
            <v>0</v>
          </cell>
          <cell r="GI19">
            <v>0</v>
          </cell>
          <cell r="GJ19">
            <v>0</v>
          </cell>
          <cell r="GK19">
            <v>0</v>
          </cell>
          <cell r="GL19">
            <v>0</v>
          </cell>
          <cell r="GM19">
            <v>0</v>
          </cell>
          <cell r="GN19">
            <v>0</v>
          </cell>
          <cell r="GO19">
            <v>0</v>
          </cell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GZ19">
            <v>0</v>
          </cell>
          <cell r="HA19">
            <v>0</v>
          </cell>
          <cell r="HB19">
            <v>0</v>
          </cell>
          <cell r="HC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  <cell r="HL19">
            <v>0</v>
          </cell>
          <cell r="HM19">
            <v>0</v>
          </cell>
          <cell r="HN19">
            <v>0</v>
          </cell>
          <cell r="HO19">
            <v>0</v>
          </cell>
          <cell r="HP19">
            <v>0</v>
          </cell>
          <cell r="HQ19">
            <v>0</v>
          </cell>
          <cell r="HR19">
            <v>0</v>
          </cell>
          <cell r="HS19">
            <v>0</v>
          </cell>
          <cell r="HT19">
            <v>0</v>
          </cell>
          <cell r="HU19">
            <v>0</v>
          </cell>
          <cell r="HV19">
            <v>0</v>
          </cell>
          <cell r="HW19">
            <v>0</v>
          </cell>
          <cell r="HX19">
            <v>0</v>
          </cell>
          <cell r="HY19">
            <v>0</v>
          </cell>
          <cell r="HZ19">
            <v>0</v>
          </cell>
          <cell r="IA19">
            <v>0</v>
          </cell>
          <cell r="IB19">
            <v>0</v>
          </cell>
          <cell r="IC19">
            <v>0</v>
          </cell>
          <cell r="ID19">
            <v>0</v>
          </cell>
          <cell r="IE19">
            <v>0</v>
          </cell>
          <cell r="IF19">
            <v>0</v>
          </cell>
          <cell r="IG19">
            <v>0</v>
          </cell>
          <cell r="IH19">
            <v>0</v>
          </cell>
          <cell r="II19">
            <v>0</v>
          </cell>
          <cell r="IJ19">
            <v>0</v>
          </cell>
          <cell r="IK19">
            <v>0</v>
          </cell>
          <cell r="IL19">
            <v>0</v>
          </cell>
          <cell r="IM19">
            <v>0</v>
          </cell>
          <cell r="IN19">
            <v>0</v>
          </cell>
          <cell r="IO19">
            <v>0</v>
          </cell>
          <cell r="IP19">
            <v>0</v>
          </cell>
          <cell r="IQ19">
            <v>0</v>
          </cell>
        </row>
        <row r="20">
          <cell r="B20">
            <v>0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N20">
            <v>0</v>
          </cell>
          <cell r="AO20">
            <v>0</v>
          </cell>
          <cell r="AP20">
            <v>0</v>
          </cell>
          <cell r="AQ20">
            <v>0</v>
          </cell>
          <cell r="AR20">
            <v>0</v>
          </cell>
          <cell r="AS20">
            <v>0</v>
          </cell>
          <cell r="AT20">
            <v>0</v>
          </cell>
          <cell r="AU20">
            <v>0</v>
          </cell>
          <cell r="AV20">
            <v>0</v>
          </cell>
          <cell r="AW20">
            <v>0</v>
          </cell>
          <cell r="AX20">
            <v>0</v>
          </cell>
          <cell r="AY20">
            <v>0</v>
          </cell>
          <cell r="AZ20">
            <v>0</v>
          </cell>
          <cell r="BA20">
            <v>0</v>
          </cell>
          <cell r="BB20">
            <v>0</v>
          </cell>
          <cell r="BC20">
            <v>0</v>
          </cell>
          <cell r="BD20">
            <v>0</v>
          </cell>
          <cell r="BE20">
            <v>0</v>
          </cell>
          <cell r="BF20">
            <v>0</v>
          </cell>
          <cell r="BG20">
            <v>0</v>
          </cell>
          <cell r="BH20">
            <v>0</v>
          </cell>
          <cell r="BI20">
            <v>0</v>
          </cell>
          <cell r="BJ20">
            <v>0</v>
          </cell>
          <cell r="BK20">
            <v>0</v>
          </cell>
          <cell r="BL20">
            <v>0</v>
          </cell>
          <cell r="BM20">
            <v>0</v>
          </cell>
          <cell r="BN20">
            <v>0</v>
          </cell>
          <cell r="BO20">
            <v>0</v>
          </cell>
          <cell r="BP20">
            <v>0</v>
          </cell>
          <cell r="BQ20">
            <v>0</v>
          </cell>
          <cell r="BR20">
            <v>0</v>
          </cell>
          <cell r="BS20">
            <v>0</v>
          </cell>
          <cell r="BT20">
            <v>0</v>
          </cell>
          <cell r="BU20">
            <v>0</v>
          </cell>
          <cell r="BV20">
            <v>0</v>
          </cell>
          <cell r="BW20">
            <v>0</v>
          </cell>
          <cell r="BX20">
            <v>0</v>
          </cell>
          <cell r="BY20">
            <v>0</v>
          </cell>
          <cell r="BZ20">
            <v>0</v>
          </cell>
          <cell r="CA20">
            <v>0</v>
          </cell>
          <cell r="CB20">
            <v>0</v>
          </cell>
          <cell r="CC20">
            <v>0</v>
          </cell>
          <cell r="CD20">
            <v>0</v>
          </cell>
          <cell r="CE20">
            <v>0</v>
          </cell>
          <cell r="CF20">
            <v>0</v>
          </cell>
          <cell r="CG20">
            <v>0</v>
          </cell>
          <cell r="CH20">
            <v>0</v>
          </cell>
          <cell r="CI20">
            <v>0</v>
          </cell>
          <cell r="CJ20">
            <v>0</v>
          </cell>
          <cell r="CK20">
            <v>0</v>
          </cell>
          <cell r="CL20">
            <v>0</v>
          </cell>
          <cell r="CM20">
            <v>0</v>
          </cell>
          <cell r="CN20">
            <v>0</v>
          </cell>
          <cell r="CO20">
            <v>0</v>
          </cell>
          <cell r="CP20">
            <v>0</v>
          </cell>
          <cell r="CQ20">
            <v>0</v>
          </cell>
          <cell r="CR20">
            <v>0</v>
          </cell>
          <cell r="CS20">
            <v>0</v>
          </cell>
          <cell r="CT20">
            <v>0</v>
          </cell>
          <cell r="CU20">
            <v>0</v>
          </cell>
          <cell r="CV20">
            <v>0</v>
          </cell>
          <cell r="CW20">
            <v>0</v>
          </cell>
          <cell r="CX20">
            <v>0</v>
          </cell>
          <cell r="CY20">
            <v>0</v>
          </cell>
          <cell r="CZ20">
            <v>0</v>
          </cell>
          <cell r="DA20">
            <v>0</v>
          </cell>
          <cell r="DB20">
            <v>0</v>
          </cell>
          <cell r="DC20">
            <v>0</v>
          </cell>
          <cell r="DD20">
            <v>0</v>
          </cell>
          <cell r="DE20">
            <v>0</v>
          </cell>
          <cell r="DF20">
            <v>0</v>
          </cell>
          <cell r="DG20">
            <v>0</v>
          </cell>
          <cell r="DH20">
            <v>0</v>
          </cell>
          <cell r="DI20">
            <v>0</v>
          </cell>
          <cell r="DJ20">
            <v>0</v>
          </cell>
          <cell r="DK20">
            <v>0</v>
          </cell>
          <cell r="DL20">
            <v>0</v>
          </cell>
          <cell r="DM20">
            <v>0</v>
          </cell>
          <cell r="DN20">
            <v>0</v>
          </cell>
          <cell r="DO20">
            <v>0</v>
          </cell>
          <cell r="DP20">
            <v>0</v>
          </cell>
          <cell r="DQ20">
            <v>0</v>
          </cell>
          <cell r="DR20">
            <v>0</v>
          </cell>
          <cell r="DS20">
            <v>0</v>
          </cell>
          <cell r="DT20">
            <v>0</v>
          </cell>
          <cell r="DU20">
            <v>0</v>
          </cell>
          <cell r="DV20">
            <v>0</v>
          </cell>
          <cell r="DW20">
            <v>0</v>
          </cell>
          <cell r="DX20">
            <v>0</v>
          </cell>
          <cell r="DY20">
            <v>0</v>
          </cell>
          <cell r="DZ20">
            <v>0</v>
          </cell>
          <cell r="EA20">
            <v>0</v>
          </cell>
          <cell r="EB20">
            <v>0</v>
          </cell>
          <cell r="EC20">
            <v>0</v>
          </cell>
          <cell r="ED20">
            <v>0</v>
          </cell>
          <cell r="EE20">
            <v>0</v>
          </cell>
          <cell r="EF20">
            <v>0</v>
          </cell>
          <cell r="EG20">
            <v>0</v>
          </cell>
          <cell r="EH20">
            <v>0</v>
          </cell>
          <cell r="EI20">
            <v>0</v>
          </cell>
          <cell r="EJ20">
            <v>0</v>
          </cell>
          <cell r="EK20">
            <v>0</v>
          </cell>
          <cell r="EL20">
            <v>0</v>
          </cell>
          <cell r="EM20">
            <v>0</v>
          </cell>
          <cell r="EN20">
            <v>0</v>
          </cell>
          <cell r="EO20">
            <v>0</v>
          </cell>
          <cell r="EP20">
            <v>0</v>
          </cell>
          <cell r="EQ20">
            <v>0</v>
          </cell>
          <cell r="ER20">
            <v>0</v>
          </cell>
          <cell r="ES20">
            <v>0</v>
          </cell>
          <cell r="ET20">
            <v>0</v>
          </cell>
          <cell r="EU20">
            <v>0</v>
          </cell>
          <cell r="EV20">
            <v>0</v>
          </cell>
          <cell r="EW20">
            <v>0</v>
          </cell>
          <cell r="EX20">
            <v>0</v>
          </cell>
          <cell r="EY20">
            <v>0</v>
          </cell>
          <cell r="EZ20">
            <v>0</v>
          </cell>
          <cell r="FA20">
            <v>0</v>
          </cell>
          <cell r="FB20">
            <v>0</v>
          </cell>
          <cell r="FC20">
            <v>0</v>
          </cell>
          <cell r="FD20">
            <v>0</v>
          </cell>
          <cell r="FE20">
            <v>0</v>
          </cell>
          <cell r="FF20">
            <v>0</v>
          </cell>
          <cell r="FG20">
            <v>0</v>
          </cell>
          <cell r="FH20">
            <v>0</v>
          </cell>
          <cell r="FI20">
            <v>0</v>
          </cell>
          <cell r="FJ20">
            <v>0</v>
          </cell>
          <cell r="FK20">
            <v>0</v>
          </cell>
          <cell r="FL20">
            <v>0</v>
          </cell>
          <cell r="FM20">
            <v>0</v>
          </cell>
          <cell r="FN20">
            <v>0</v>
          </cell>
          <cell r="FO20">
            <v>0</v>
          </cell>
          <cell r="FP20">
            <v>0</v>
          </cell>
          <cell r="FQ20">
            <v>0</v>
          </cell>
          <cell r="FR20">
            <v>0</v>
          </cell>
          <cell r="FS20">
            <v>0</v>
          </cell>
          <cell r="FT20">
            <v>0</v>
          </cell>
          <cell r="FU20">
            <v>0</v>
          </cell>
          <cell r="FV20">
            <v>0</v>
          </cell>
          <cell r="FW20">
            <v>0</v>
          </cell>
          <cell r="FX20">
            <v>0</v>
          </cell>
          <cell r="FY20">
            <v>0</v>
          </cell>
          <cell r="FZ20">
            <v>0</v>
          </cell>
          <cell r="GA20">
            <v>0</v>
          </cell>
          <cell r="GB20">
            <v>0</v>
          </cell>
          <cell r="GC20">
            <v>0</v>
          </cell>
          <cell r="GD20">
            <v>0</v>
          </cell>
          <cell r="GE20">
            <v>0</v>
          </cell>
          <cell r="GF20">
            <v>0</v>
          </cell>
          <cell r="GG20">
            <v>0</v>
          </cell>
          <cell r="GH20">
            <v>0</v>
          </cell>
          <cell r="GI20">
            <v>0</v>
          </cell>
          <cell r="GJ20">
            <v>0</v>
          </cell>
          <cell r="GK20">
            <v>0</v>
          </cell>
          <cell r="GL20">
            <v>0</v>
          </cell>
          <cell r="GM20">
            <v>0</v>
          </cell>
          <cell r="GN20">
            <v>0</v>
          </cell>
          <cell r="GO20">
            <v>0</v>
          </cell>
          <cell r="GP20">
            <v>0</v>
          </cell>
          <cell r="GQ20">
            <v>0</v>
          </cell>
          <cell r="GR20">
            <v>0</v>
          </cell>
          <cell r="GS20">
            <v>0</v>
          </cell>
          <cell r="GT20">
            <v>0</v>
          </cell>
          <cell r="GU20">
            <v>0</v>
          </cell>
          <cell r="GV20">
            <v>0</v>
          </cell>
          <cell r="GW20">
            <v>0</v>
          </cell>
          <cell r="GX20">
            <v>0</v>
          </cell>
          <cell r="GY20">
            <v>0</v>
          </cell>
          <cell r="GZ20">
            <v>0</v>
          </cell>
          <cell r="HA20">
            <v>0</v>
          </cell>
          <cell r="HB20">
            <v>0</v>
          </cell>
          <cell r="HC20">
            <v>0</v>
          </cell>
          <cell r="HD20">
            <v>0</v>
          </cell>
          <cell r="HE20">
            <v>0</v>
          </cell>
          <cell r="HF20">
            <v>0</v>
          </cell>
          <cell r="HG20">
            <v>0</v>
          </cell>
          <cell r="HH20">
            <v>0</v>
          </cell>
          <cell r="HI20">
            <v>0</v>
          </cell>
          <cell r="HJ20">
            <v>0</v>
          </cell>
          <cell r="HK20">
            <v>0</v>
          </cell>
          <cell r="HL20">
            <v>0</v>
          </cell>
          <cell r="HM20">
            <v>0</v>
          </cell>
          <cell r="HN20">
            <v>0</v>
          </cell>
          <cell r="HO20">
            <v>0</v>
          </cell>
          <cell r="HP20">
            <v>0</v>
          </cell>
          <cell r="HQ20">
            <v>0</v>
          </cell>
          <cell r="HR20">
            <v>0</v>
          </cell>
          <cell r="HS20">
            <v>0</v>
          </cell>
          <cell r="HT20">
            <v>0</v>
          </cell>
          <cell r="HU20">
            <v>0</v>
          </cell>
          <cell r="HV20">
            <v>0</v>
          </cell>
          <cell r="HW20">
            <v>0</v>
          </cell>
          <cell r="HX20">
            <v>0</v>
          </cell>
          <cell r="HY20">
            <v>0</v>
          </cell>
          <cell r="HZ20">
            <v>0</v>
          </cell>
          <cell r="IA20">
            <v>0</v>
          </cell>
          <cell r="IB20">
            <v>0</v>
          </cell>
          <cell r="IC20">
            <v>0</v>
          </cell>
          <cell r="ID20">
            <v>0</v>
          </cell>
          <cell r="IE20">
            <v>0</v>
          </cell>
          <cell r="IF20">
            <v>0</v>
          </cell>
          <cell r="IG20">
            <v>0</v>
          </cell>
          <cell r="IH20">
            <v>0</v>
          </cell>
          <cell r="II20">
            <v>0</v>
          </cell>
          <cell r="IJ20">
            <v>0</v>
          </cell>
          <cell r="IK20">
            <v>0</v>
          </cell>
          <cell r="IL20">
            <v>0</v>
          </cell>
          <cell r="IM20">
            <v>0</v>
          </cell>
          <cell r="IN20">
            <v>0</v>
          </cell>
          <cell r="IO20">
            <v>0</v>
          </cell>
          <cell r="IP20">
            <v>0</v>
          </cell>
          <cell r="IQ20">
            <v>0</v>
          </cell>
        </row>
        <row r="21">
          <cell r="B21">
            <v>0</v>
          </cell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0</v>
          </cell>
          <cell r="AJ21">
            <v>0</v>
          </cell>
          <cell r="AK21">
            <v>0</v>
          </cell>
          <cell r="AL21">
            <v>0</v>
          </cell>
          <cell r="AM21">
            <v>0</v>
          </cell>
          <cell r="AN21">
            <v>0</v>
          </cell>
          <cell r="AO21">
            <v>0</v>
          </cell>
          <cell r="AP21">
            <v>0</v>
          </cell>
          <cell r="AQ21">
            <v>0</v>
          </cell>
          <cell r="AR21">
            <v>0</v>
          </cell>
          <cell r="AS21">
            <v>0</v>
          </cell>
          <cell r="AT21">
            <v>0</v>
          </cell>
          <cell r="AU21">
            <v>0</v>
          </cell>
          <cell r="AV21">
            <v>0</v>
          </cell>
          <cell r="AW21">
            <v>0</v>
          </cell>
          <cell r="AX21">
            <v>0</v>
          </cell>
          <cell r="AY21">
            <v>0</v>
          </cell>
          <cell r="AZ21">
            <v>0</v>
          </cell>
          <cell r="BA21">
            <v>0</v>
          </cell>
          <cell r="BB21">
            <v>0</v>
          </cell>
          <cell r="BC21">
            <v>0</v>
          </cell>
          <cell r="BD21">
            <v>0</v>
          </cell>
          <cell r="BE21">
            <v>0</v>
          </cell>
          <cell r="BF21">
            <v>0</v>
          </cell>
          <cell r="BG21">
            <v>0</v>
          </cell>
          <cell r="BH21">
            <v>0</v>
          </cell>
          <cell r="BI21">
            <v>0</v>
          </cell>
          <cell r="BJ21">
            <v>0</v>
          </cell>
          <cell r="BK21">
            <v>0</v>
          </cell>
          <cell r="BL21">
            <v>0</v>
          </cell>
          <cell r="BM21">
            <v>0</v>
          </cell>
          <cell r="BN21">
            <v>0</v>
          </cell>
          <cell r="BO21">
            <v>0</v>
          </cell>
          <cell r="BP21">
            <v>0</v>
          </cell>
          <cell r="BQ21">
            <v>0</v>
          </cell>
          <cell r="BR21">
            <v>0</v>
          </cell>
          <cell r="BS21">
            <v>0</v>
          </cell>
          <cell r="BT21">
            <v>0</v>
          </cell>
          <cell r="BU21">
            <v>0</v>
          </cell>
          <cell r="BV21">
            <v>0</v>
          </cell>
          <cell r="BW21">
            <v>0</v>
          </cell>
          <cell r="BX21">
            <v>0</v>
          </cell>
          <cell r="BY21">
            <v>0</v>
          </cell>
          <cell r="BZ21">
            <v>0</v>
          </cell>
          <cell r="CA21">
            <v>0</v>
          </cell>
          <cell r="CB21">
            <v>0</v>
          </cell>
          <cell r="CC21">
            <v>0</v>
          </cell>
          <cell r="CD21">
            <v>0</v>
          </cell>
          <cell r="CE21">
            <v>0</v>
          </cell>
          <cell r="CF21">
            <v>0</v>
          </cell>
          <cell r="CG21">
            <v>0</v>
          </cell>
          <cell r="CH21">
            <v>0</v>
          </cell>
          <cell r="CI21">
            <v>0</v>
          </cell>
          <cell r="CJ21">
            <v>0</v>
          </cell>
          <cell r="CK21">
            <v>0</v>
          </cell>
          <cell r="CL21">
            <v>0</v>
          </cell>
          <cell r="CM21">
            <v>0</v>
          </cell>
          <cell r="CN21">
            <v>0</v>
          </cell>
          <cell r="CO21">
            <v>0</v>
          </cell>
          <cell r="CP21">
            <v>0</v>
          </cell>
          <cell r="CQ21">
            <v>0</v>
          </cell>
          <cell r="CR21">
            <v>0</v>
          </cell>
          <cell r="CS21">
            <v>0</v>
          </cell>
          <cell r="CT21">
            <v>0</v>
          </cell>
          <cell r="CU21">
            <v>0</v>
          </cell>
          <cell r="CV21">
            <v>0</v>
          </cell>
          <cell r="CW21">
            <v>0</v>
          </cell>
          <cell r="CX21">
            <v>0</v>
          </cell>
          <cell r="CY21">
            <v>0</v>
          </cell>
          <cell r="CZ21">
            <v>0</v>
          </cell>
          <cell r="DA21">
            <v>0</v>
          </cell>
          <cell r="DB21">
            <v>0</v>
          </cell>
          <cell r="DC21">
            <v>0</v>
          </cell>
          <cell r="DD21">
            <v>0</v>
          </cell>
          <cell r="DE21">
            <v>0</v>
          </cell>
          <cell r="DF21">
            <v>0</v>
          </cell>
          <cell r="DG21">
            <v>0</v>
          </cell>
          <cell r="DH21">
            <v>0</v>
          </cell>
          <cell r="DI21">
            <v>0</v>
          </cell>
          <cell r="DJ21">
            <v>0</v>
          </cell>
          <cell r="DK21">
            <v>0</v>
          </cell>
          <cell r="DL21">
            <v>0</v>
          </cell>
          <cell r="DM21">
            <v>0</v>
          </cell>
          <cell r="DN21">
            <v>0</v>
          </cell>
          <cell r="DO21">
            <v>0</v>
          </cell>
          <cell r="DP21">
            <v>0</v>
          </cell>
          <cell r="DQ21">
            <v>0</v>
          </cell>
          <cell r="DR21">
            <v>0</v>
          </cell>
          <cell r="DS21">
            <v>0</v>
          </cell>
          <cell r="DT21">
            <v>0</v>
          </cell>
          <cell r="DU21">
            <v>0</v>
          </cell>
          <cell r="DV21">
            <v>0</v>
          </cell>
          <cell r="DW21">
            <v>0</v>
          </cell>
          <cell r="DX21">
            <v>0</v>
          </cell>
          <cell r="DY21">
            <v>0</v>
          </cell>
          <cell r="DZ21">
            <v>0</v>
          </cell>
          <cell r="EA21">
            <v>0</v>
          </cell>
          <cell r="EB21">
            <v>0</v>
          </cell>
          <cell r="EC21">
            <v>0</v>
          </cell>
          <cell r="ED21">
            <v>0</v>
          </cell>
          <cell r="EE21">
            <v>0</v>
          </cell>
          <cell r="EF21">
            <v>0</v>
          </cell>
          <cell r="EG21">
            <v>0</v>
          </cell>
          <cell r="EH21">
            <v>0</v>
          </cell>
          <cell r="EI21">
            <v>0</v>
          </cell>
          <cell r="EJ21">
            <v>0</v>
          </cell>
          <cell r="EK21">
            <v>0</v>
          </cell>
          <cell r="EL21">
            <v>0</v>
          </cell>
          <cell r="EM21">
            <v>0</v>
          </cell>
          <cell r="EN21">
            <v>0</v>
          </cell>
          <cell r="EO21">
            <v>0</v>
          </cell>
          <cell r="EP21">
            <v>0</v>
          </cell>
          <cell r="EQ21">
            <v>0</v>
          </cell>
          <cell r="ER21">
            <v>0</v>
          </cell>
          <cell r="ES21">
            <v>0</v>
          </cell>
          <cell r="ET21">
            <v>0</v>
          </cell>
          <cell r="EU21">
            <v>0</v>
          </cell>
          <cell r="EV21">
            <v>0</v>
          </cell>
          <cell r="EW21">
            <v>0</v>
          </cell>
          <cell r="EX21">
            <v>0</v>
          </cell>
          <cell r="EY21">
            <v>0</v>
          </cell>
          <cell r="EZ21">
            <v>0</v>
          </cell>
          <cell r="FA21">
            <v>0</v>
          </cell>
          <cell r="FB21">
            <v>0</v>
          </cell>
          <cell r="FC21">
            <v>0</v>
          </cell>
          <cell r="FD21">
            <v>0</v>
          </cell>
          <cell r="FE21">
            <v>0</v>
          </cell>
          <cell r="FF21">
            <v>0</v>
          </cell>
          <cell r="FG21">
            <v>0</v>
          </cell>
          <cell r="FH21">
            <v>0</v>
          </cell>
          <cell r="FI21">
            <v>0</v>
          </cell>
          <cell r="FJ21">
            <v>0</v>
          </cell>
          <cell r="FK21">
            <v>0</v>
          </cell>
          <cell r="FL21">
            <v>0</v>
          </cell>
          <cell r="FM21">
            <v>0</v>
          </cell>
          <cell r="FN21">
            <v>0</v>
          </cell>
          <cell r="FO21">
            <v>0</v>
          </cell>
          <cell r="FP21">
            <v>0</v>
          </cell>
          <cell r="FQ21">
            <v>0</v>
          </cell>
          <cell r="FR21">
            <v>0</v>
          </cell>
          <cell r="FS21">
            <v>0</v>
          </cell>
          <cell r="FT21">
            <v>0</v>
          </cell>
          <cell r="FU21">
            <v>0</v>
          </cell>
          <cell r="FV21">
            <v>0</v>
          </cell>
          <cell r="FW21">
            <v>0</v>
          </cell>
          <cell r="FX21">
            <v>0</v>
          </cell>
          <cell r="FY21">
            <v>0</v>
          </cell>
          <cell r="FZ21">
            <v>0</v>
          </cell>
          <cell r="GA21">
            <v>0</v>
          </cell>
          <cell r="GB21">
            <v>0</v>
          </cell>
          <cell r="GC21">
            <v>0</v>
          </cell>
          <cell r="GD21">
            <v>0</v>
          </cell>
          <cell r="GE21">
            <v>0</v>
          </cell>
          <cell r="GF21">
            <v>0</v>
          </cell>
          <cell r="GG21">
            <v>0</v>
          </cell>
          <cell r="GH21">
            <v>0</v>
          </cell>
          <cell r="GI21">
            <v>0</v>
          </cell>
          <cell r="GJ21">
            <v>0</v>
          </cell>
          <cell r="GK21">
            <v>0</v>
          </cell>
          <cell r="GL21">
            <v>0</v>
          </cell>
          <cell r="GM21">
            <v>0</v>
          </cell>
          <cell r="GN21">
            <v>0</v>
          </cell>
          <cell r="GO21">
            <v>0</v>
          </cell>
          <cell r="GP21">
            <v>0</v>
          </cell>
          <cell r="GQ21">
            <v>0</v>
          </cell>
          <cell r="GR21">
            <v>0</v>
          </cell>
          <cell r="GS21">
            <v>0</v>
          </cell>
          <cell r="GT21">
            <v>0</v>
          </cell>
          <cell r="GU21">
            <v>0</v>
          </cell>
          <cell r="GV21">
            <v>0</v>
          </cell>
          <cell r="GW21">
            <v>0</v>
          </cell>
          <cell r="GX21">
            <v>0</v>
          </cell>
          <cell r="GY21">
            <v>0</v>
          </cell>
          <cell r="GZ21">
            <v>0</v>
          </cell>
          <cell r="HA21">
            <v>0</v>
          </cell>
          <cell r="HB21">
            <v>0</v>
          </cell>
          <cell r="HC21">
            <v>0</v>
          </cell>
          <cell r="HD21">
            <v>0</v>
          </cell>
          <cell r="HE21">
            <v>0</v>
          </cell>
          <cell r="HF21">
            <v>0</v>
          </cell>
          <cell r="HG21">
            <v>0</v>
          </cell>
          <cell r="HH21">
            <v>0</v>
          </cell>
          <cell r="HI21">
            <v>0</v>
          </cell>
          <cell r="HJ21">
            <v>0</v>
          </cell>
          <cell r="HK21">
            <v>0</v>
          </cell>
          <cell r="HL21">
            <v>0</v>
          </cell>
          <cell r="HM21">
            <v>0</v>
          </cell>
          <cell r="HN21">
            <v>0</v>
          </cell>
          <cell r="HO21">
            <v>0</v>
          </cell>
          <cell r="HP21">
            <v>0</v>
          </cell>
          <cell r="HQ21">
            <v>0</v>
          </cell>
          <cell r="HR21">
            <v>0</v>
          </cell>
          <cell r="HS21">
            <v>0</v>
          </cell>
          <cell r="HT21">
            <v>0</v>
          </cell>
          <cell r="HU21">
            <v>0</v>
          </cell>
          <cell r="HV21">
            <v>0</v>
          </cell>
          <cell r="HW21">
            <v>0</v>
          </cell>
          <cell r="HX21">
            <v>0</v>
          </cell>
          <cell r="HY21">
            <v>0</v>
          </cell>
          <cell r="HZ21">
            <v>0</v>
          </cell>
          <cell r="IA21">
            <v>0</v>
          </cell>
          <cell r="IB21">
            <v>0</v>
          </cell>
          <cell r="IC21">
            <v>0</v>
          </cell>
          <cell r="ID21">
            <v>0</v>
          </cell>
          <cell r="IE21">
            <v>0</v>
          </cell>
          <cell r="IF21">
            <v>0</v>
          </cell>
          <cell r="IG21">
            <v>0</v>
          </cell>
          <cell r="IH21">
            <v>0</v>
          </cell>
          <cell r="II21">
            <v>0</v>
          </cell>
          <cell r="IJ21">
            <v>0</v>
          </cell>
          <cell r="IK21">
            <v>0</v>
          </cell>
          <cell r="IL21">
            <v>0</v>
          </cell>
          <cell r="IM21">
            <v>0</v>
          </cell>
          <cell r="IN21">
            <v>0</v>
          </cell>
          <cell r="IO21">
            <v>0</v>
          </cell>
          <cell r="IP21">
            <v>0</v>
          </cell>
          <cell r="IQ21">
            <v>0</v>
          </cell>
        </row>
        <row r="22">
          <cell r="B22">
            <v>0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0</v>
          </cell>
          <cell r="AJ22">
            <v>0</v>
          </cell>
          <cell r="AK22">
            <v>0</v>
          </cell>
          <cell r="AL22">
            <v>0</v>
          </cell>
          <cell r="AM22">
            <v>0</v>
          </cell>
          <cell r="AN22">
            <v>0</v>
          </cell>
          <cell r="AO22">
            <v>0</v>
          </cell>
          <cell r="AP22">
            <v>0</v>
          </cell>
          <cell r="AQ22">
            <v>0</v>
          </cell>
          <cell r="AR22">
            <v>0</v>
          </cell>
          <cell r="AS22">
            <v>0</v>
          </cell>
          <cell r="AT22">
            <v>0</v>
          </cell>
          <cell r="AU22">
            <v>0</v>
          </cell>
          <cell r="AV22">
            <v>0</v>
          </cell>
          <cell r="AW22">
            <v>0</v>
          </cell>
          <cell r="AX22">
            <v>0</v>
          </cell>
          <cell r="AY22">
            <v>0</v>
          </cell>
          <cell r="AZ22">
            <v>0</v>
          </cell>
          <cell r="BA22">
            <v>0</v>
          </cell>
          <cell r="BB22">
            <v>0</v>
          </cell>
          <cell r="BC22">
            <v>0</v>
          </cell>
          <cell r="BD22">
            <v>0</v>
          </cell>
          <cell r="BE22">
            <v>0</v>
          </cell>
          <cell r="BF22">
            <v>0</v>
          </cell>
          <cell r="BG22">
            <v>0</v>
          </cell>
          <cell r="BH22">
            <v>0</v>
          </cell>
          <cell r="BI22">
            <v>0</v>
          </cell>
          <cell r="BJ22">
            <v>0</v>
          </cell>
          <cell r="BK22">
            <v>0</v>
          </cell>
          <cell r="BL22">
            <v>0</v>
          </cell>
          <cell r="BM22">
            <v>0</v>
          </cell>
          <cell r="BN22">
            <v>0</v>
          </cell>
          <cell r="BO22">
            <v>0</v>
          </cell>
          <cell r="BP22">
            <v>0</v>
          </cell>
          <cell r="BQ22">
            <v>0</v>
          </cell>
          <cell r="BR22">
            <v>0</v>
          </cell>
          <cell r="BS22">
            <v>0</v>
          </cell>
          <cell r="BT22">
            <v>0</v>
          </cell>
          <cell r="BU22">
            <v>0</v>
          </cell>
          <cell r="BV22">
            <v>0</v>
          </cell>
          <cell r="BW22">
            <v>0</v>
          </cell>
          <cell r="BX22">
            <v>0</v>
          </cell>
          <cell r="BY22">
            <v>0</v>
          </cell>
          <cell r="BZ22">
            <v>0</v>
          </cell>
          <cell r="CA22">
            <v>0</v>
          </cell>
          <cell r="CB22">
            <v>0</v>
          </cell>
          <cell r="CC22">
            <v>0</v>
          </cell>
          <cell r="CD22">
            <v>0</v>
          </cell>
          <cell r="CE22">
            <v>0</v>
          </cell>
          <cell r="CF22">
            <v>0</v>
          </cell>
          <cell r="CG22">
            <v>0</v>
          </cell>
          <cell r="CH22">
            <v>0</v>
          </cell>
          <cell r="CI22">
            <v>0</v>
          </cell>
          <cell r="CJ22">
            <v>0</v>
          </cell>
          <cell r="CK22">
            <v>0</v>
          </cell>
          <cell r="CL22">
            <v>0</v>
          </cell>
          <cell r="CM22">
            <v>0</v>
          </cell>
          <cell r="CN22">
            <v>0</v>
          </cell>
          <cell r="CO22">
            <v>0</v>
          </cell>
          <cell r="CP22">
            <v>0</v>
          </cell>
          <cell r="CQ22">
            <v>0</v>
          </cell>
          <cell r="CR22">
            <v>0</v>
          </cell>
          <cell r="CS22">
            <v>0</v>
          </cell>
          <cell r="CT22">
            <v>0</v>
          </cell>
          <cell r="CU22">
            <v>0</v>
          </cell>
          <cell r="CV22">
            <v>0</v>
          </cell>
          <cell r="CW22">
            <v>0</v>
          </cell>
          <cell r="CX22">
            <v>0</v>
          </cell>
          <cell r="CY22">
            <v>0</v>
          </cell>
          <cell r="CZ22">
            <v>0</v>
          </cell>
          <cell r="DA22">
            <v>0</v>
          </cell>
          <cell r="DB22">
            <v>0</v>
          </cell>
          <cell r="DC22">
            <v>0</v>
          </cell>
          <cell r="DD22">
            <v>0</v>
          </cell>
          <cell r="DE22">
            <v>0</v>
          </cell>
          <cell r="DF22">
            <v>0</v>
          </cell>
          <cell r="DG22">
            <v>0</v>
          </cell>
          <cell r="DH22">
            <v>0</v>
          </cell>
          <cell r="DI22">
            <v>0</v>
          </cell>
          <cell r="DJ22">
            <v>0</v>
          </cell>
          <cell r="DK22">
            <v>0</v>
          </cell>
          <cell r="DL22">
            <v>0</v>
          </cell>
          <cell r="DM22">
            <v>0</v>
          </cell>
          <cell r="DN22">
            <v>0</v>
          </cell>
          <cell r="DO22">
            <v>0</v>
          </cell>
          <cell r="DP22">
            <v>0</v>
          </cell>
          <cell r="DQ22">
            <v>0</v>
          </cell>
          <cell r="DR22">
            <v>0</v>
          </cell>
          <cell r="DS22">
            <v>0</v>
          </cell>
          <cell r="DT22">
            <v>0</v>
          </cell>
          <cell r="DU22">
            <v>0</v>
          </cell>
          <cell r="DV22">
            <v>0</v>
          </cell>
          <cell r="DW22">
            <v>0</v>
          </cell>
          <cell r="DX22">
            <v>0</v>
          </cell>
          <cell r="DY22">
            <v>0</v>
          </cell>
          <cell r="DZ22">
            <v>0</v>
          </cell>
          <cell r="EA22">
            <v>0</v>
          </cell>
          <cell r="EB22">
            <v>0</v>
          </cell>
          <cell r="EC22">
            <v>0</v>
          </cell>
          <cell r="ED22">
            <v>0</v>
          </cell>
          <cell r="EE22">
            <v>0</v>
          </cell>
          <cell r="EF22">
            <v>0</v>
          </cell>
          <cell r="EG22">
            <v>0</v>
          </cell>
          <cell r="EH22">
            <v>0</v>
          </cell>
          <cell r="EI22">
            <v>0</v>
          </cell>
          <cell r="EJ22">
            <v>0</v>
          </cell>
          <cell r="EK22">
            <v>0</v>
          </cell>
          <cell r="EL22">
            <v>0</v>
          </cell>
          <cell r="EM22">
            <v>0</v>
          </cell>
          <cell r="EN22">
            <v>0</v>
          </cell>
          <cell r="EO22">
            <v>0</v>
          </cell>
          <cell r="EP22">
            <v>0</v>
          </cell>
          <cell r="EQ22">
            <v>0</v>
          </cell>
          <cell r="ER22">
            <v>0</v>
          </cell>
          <cell r="ES22">
            <v>0</v>
          </cell>
          <cell r="ET22">
            <v>0</v>
          </cell>
          <cell r="EU22">
            <v>0</v>
          </cell>
          <cell r="EV22">
            <v>0</v>
          </cell>
          <cell r="EW22">
            <v>0</v>
          </cell>
          <cell r="EX22">
            <v>0</v>
          </cell>
          <cell r="EY22">
            <v>0</v>
          </cell>
          <cell r="EZ22">
            <v>0</v>
          </cell>
          <cell r="FA22">
            <v>0</v>
          </cell>
          <cell r="FB22">
            <v>0</v>
          </cell>
          <cell r="FC22">
            <v>0</v>
          </cell>
          <cell r="FD22">
            <v>0</v>
          </cell>
          <cell r="FE22">
            <v>0</v>
          </cell>
          <cell r="FF22">
            <v>0</v>
          </cell>
          <cell r="FG22">
            <v>0</v>
          </cell>
          <cell r="FH22">
            <v>0</v>
          </cell>
          <cell r="FI22">
            <v>0</v>
          </cell>
          <cell r="FJ22">
            <v>0</v>
          </cell>
          <cell r="FK22">
            <v>0</v>
          </cell>
          <cell r="FL22">
            <v>0</v>
          </cell>
          <cell r="FM22">
            <v>0</v>
          </cell>
          <cell r="FN22">
            <v>0</v>
          </cell>
          <cell r="FO22">
            <v>0</v>
          </cell>
          <cell r="FP22">
            <v>0</v>
          </cell>
          <cell r="FQ22">
            <v>0</v>
          </cell>
          <cell r="FR22">
            <v>0</v>
          </cell>
          <cell r="FS22">
            <v>0</v>
          </cell>
          <cell r="FT22">
            <v>0</v>
          </cell>
          <cell r="FU22">
            <v>0</v>
          </cell>
          <cell r="FV22">
            <v>0</v>
          </cell>
          <cell r="FW22">
            <v>0</v>
          </cell>
          <cell r="FX22">
            <v>0</v>
          </cell>
          <cell r="FY22">
            <v>0</v>
          </cell>
          <cell r="FZ22">
            <v>0</v>
          </cell>
          <cell r="GA22">
            <v>0</v>
          </cell>
          <cell r="GB22">
            <v>0</v>
          </cell>
          <cell r="GC22">
            <v>0</v>
          </cell>
          <cell r="GD22">
            <v>0</v>
          </cell>
          <cell r="GE22">
            <v>0</v>
          </cell>
          <cell r="GF22">
            <v>0</v>
          </cell>
          <cell r="GG22">
            <v>0</v>
          </cell>
          <cell r="GH22">
            <v>0</v>
          </cell>
          <cell r="GI22">
            <v>0</v>
          </cell>
          <cell r="GJ22">
            <v>0</v>
          </cell>
          <cell r="GK22">
            <v>0</v>
          </cell>
          <cell r="GL22">
            <v>0</v>
          </cell>
          <cell r="GM22">
            <v>0</v>
          </cell>
          <cell r="GN22">
            <v>0</v>
          </cell>
          <cell r="GO22">
            <v>0</v>
          </cell>
          <cell r="GP22">
            <v>0</v>
          </cell>
          <cell r="GQ22">
            <v>0</v>
          </cell>
          <cell r="GR22">
            <v>0</v>
          </cell>
          <cell r="GS22">
            <v>0</v>
          </cell>
          <cell r="GT22">
            <v>0</v>
          </cell>
          <cell r="GU22">
            <v>0</v>
          </cell>
          <cell r="GV22">
            <v>0</v>
          </cell>
          <cell r="GW22">
            <v>0</v>
          </cell>
          <cell r="GX22">
            <v>0</v>
          </cell>
          <cell r="GY22">
            <v>0</v>
          </cell>
          <cell r="GZ22">
            <v>0</v>
          </cell>
          <cell r="HA22">
            <v>0</v>
          </cell>
          <cell r="HB22">
            <v>0</v>
          </cell>
          <cell r="HC22">
            <v>0</v>
          </cell>
          <cell r="HD22">
            <v>0</v>
          </cell>
          <cell r="HE22">
            <v>0</v>
          </cell>
          <cell r="HF22">
            <v>0</v>
          </cell>
          <cell r="HG22">
            <v>0</v>
          </cell>
          <cell r="HH22">
            <v>0</v>
          </cell>
          <cell r="HI22">
            <v>0</v>
          </cell>
          <cell r="HJ22">
            <v>0</v>
          </cell>
          <cell r="HK22">
            <v>0</v>
          </cell>
          <cell r="HL22">
            <v>0</v>
          </cell>
          <cell r="HM22">
            <v>0</v>
          </cell>
          <cell r="HN22">
            <v>0</v>
          </cell>
          <cell r="HO22">
            <v>0</v>
          </cell>
          <cell r="HP22">
            <v>0</v>
          </cell>
          <cell r="HQ22">
            <v>0</v>
          </cell>
          <cell r="HR22">
            <v>0</v>
          </cell>
          <cell r="HS22">
            <v>0</v>
          </cell>
          <cell r="HT22">
            <v>0</v>
          </cell>
          <cell r="HU22">
            <v>0</v>
          </cell>
          <cell r="HV22">
            <v>0</v>
          </cell>
          <cell r="HW22">
            <v>0</v>
          </cell>
          <cell r="HX22">
            <v>0</v>
          </cell>
          <cell r="HY22">
            <v>0</v>
          </cell>
          <cell r="HZ22">
            <v>0</v>
          </cell>
          <cell r="IA22">
            <v>0</v>
          </cell>
          <cell r="IB22">
            <v>0</v>
          </cell>
          <cell r="IC22">
            <v>0</v>
          </cell>
          <cell r="ID22">
            <v>0</v>
          </cell>
          <cell r="IE22">
            <v>0</v>
          </cell>
          <cell r="IF22">
            <v>0</v>
          </cell>
          <cell r="IG22">
            <v>0</v>
          </cell>
          <cell r="IH22">
            <v>0</v>
          </cell>
          <cell r="II22">
            <v>0</v>
          </cell>
          <cell r="IJ22">
            <v>0</v>
          </cell>
          <cell r="IK22">
            <v>0</v>
          </cell>
          <cell r="IL22">
            <v>0</v>
          </cell>
          <cell r="IM22">
            <v>0</v>
          </cell>
          <cell r="IN22">
            <v>0</v>
          </cell>
          <cell r="IO22">
            <v>0</v>
          </cell>
          <cell r="IP22">
            <v>0</v>
          </cell>
          <cell r="IQ22">
            <v>0</v>
          </cell>
        </row>
        <row r="23">
          <cell r="B23">
            <v>40.563000000000002</v>
          </cell>
          <cell r="C23">
            <v>78.295000000000002</v>
          </cell>
          <cell r="D23">
            <v>49.719000000000001</v>
          </cell>
          <cell r="E23">
            <v>28.576000000000001</v>
          </cell>
          <cell r="F23">
            <v>9.859</v>
          </cell>
          <cell r="G23">
            <v>5.3890000000000002</v>
          </cell>
          <cell r="H23">
            <v>4.47</v>
          </cell>
          <cell r="I23">
            <v>142.36600000000001</v>
          </cell>
          <cell r="J23">
            <v>81.015000000000001</v>
          </cell>
          <cell r="K23">
            <v>61.35</v>
          </cell>
          <cell r="L23">
            <v>445.971</v>
          </cell>
          <cell r="M23">
            <v>274.375</v>
          </cell>
          <cell r="N23">
            <v>171.596</v>
          </cell>
          <cell r="O23">
            <v>19.404</v>
          </cell>
          <cell r="P23">
            <v>13.122999999999999</v>
          </cell>
          <cell r="Q23">
            <v>6.2809999999999997</v>
          </cell>
          <cell r="R23">
            <v>4.9729999999999999</v>
          </cell>
          <cell r="S23">
            <v>2.657</v>
          </cell>
          <cell r="T23">
            <v>2.3159999999999998</v>
          </cell>
          <cell r="U23">
            <v>2.8260000000000001</v>
          </cell>
          <cell r="V23">
            <v>2.5289999999999999</v>
          </cell>
          <cell r="W23">
            <v>0.29799999999999999</v>
          </cell>
          <cell r="X23">
            <v>11.603999999999999</v>
          </cell>
          <cell r="Y23">
            <v>7.9379999999999997</v>
          </cell>
          <cell r="Z23">
            <v>3.6669999999999998</v>
          </cell>
          <cell r="AA23">
            <v>426.56799999999998</v>
          </cell>
          <cell r="AB23">
            <v>261.25200000000001</v>
          </cell>
          <cell r="AC23">
            <v>165.315</v>
          </cell>
          <cell r="AD23">
            <v>47.264000000000003</v>
          </cell>
          <cell r="AE23">
            <v>30.896000000000001</v>
          </cell>
          <cell r="AF23">
            <v>16.367999999999999</v>
          </cell>
          <cell r="AG23">
            <v>9.2690000000000001</v>
          </cell>
          <cell r="AH23">
            <v>6.1959999999999997</v>
          </cell>
          <cell r="AI23">
            <v>3.073</v>
          </cell>
          <cell r="AJ23">
            <v>15.026</v>
          </cell>
          <cell r="AK23">
            <v>8.5670000000000002</v>
          </cell>
          <cell r="AL23">
            <v>6.4580000000000002</v>
          </cell>
          <cell r="AM23">
            <v>22.97</v>
          </cell>
          <cell r="AN23">
            <v>16.132999999999999</v>
          </cell>
          <cell r="AO23">
            <v>6.8369999999999997</v>
          </cell>
          <cell r="AP23">
            <v>379.303</v>
          </cell>
          <cell r="AQ23">
            <v>230.35599999999999</v>
          </cell>
          <cell r="AR23">
            <v>148.947</v>
          </cell>
          <cell r="AS23">
            <v>66.572999999999993</v>
          </cell>
          <cell r="AT23">
            <v>44.140999999999998</v>
          </cell>
          <cell r="AU23">
            <v>22.431999999999999</v>
          </cell>
          <cell r="AV23">
            <v>312.73099999999999</v>
          </cell>
          <cell r="AW23">
            <v>186.215</v>
          </cell>
          <cell r="AX23">
            <v>126.515</v>
          </cell>
          <cell r="AY23">
            <v>112.786</v>
          </cell>
          <cell r="AZ23">
            <v>63.737000000000002</v>
          </cell>
          <cell r="BA23">
            <v>49.05</v>
          </cell>
          <cell r="BB23">
            <v>199.94399999999999</v>
          </cell>
          <cell r="BC23">
            <v>122.479</v>
          </cell>
          <cell r="BD23">
            <v>77.465999999999994</v>
          </cell>
          <cell r="BE23">
            <v>6.7030000000000003</v>
          </cell>
          <cell r="BF23">
            <v>4.5339999999999998</v>
          </cell>
          <cell r="BG23">
            <v>2.169</v>
          </cell>
          <cell r="BH23">
            <v>439.26900000000001</v>
          </cell>
          <cell r="BI23">
            <v>269.84199999999998</v>
          </cell>
          <cell r="BJ23">
            <v>169.42699999999999</v>
          </cell>
          <cell r="BK23">
            <v>3415.384</v>
          </cell>
          <cell r="BL23">
            <v>1635.8489999999999</v>
          </cell>
          <cell r="BM23">
            <v>1779.5350000000001</v>
          </cell>
          <cell r="BN23">
            <v>143.72</v>
          </cell>
          <cell r="BO23">
            <v>91.155000000000001</v>
          </cell>
          <cell r="BP23">
            <v>52.564</v>
          </cell>
          <cell r="BQ23">
            <v>45.332000000000001</v>
          </cell>
          <cell r="BR23">
            <v>32.302</v>
          </cell>
          <cell r="BS23">
            <v>13.029</v>
          </cell>
          <cell r="BT23">
            <v>24.555</v>
          </cell>
          <cell r="BU23">
            <v>18.047999999999998</v>
          </cell>
          <cell r="BV23">
            <v>6.5069999999999997</v>
          </cell>
          <cell r="BW23">
            <v>20.776</v>
          </cell>
          <cell r="BX23">
            <v>14.254</v>
          </cell>
          <cell r="BY23">
            <v>6.5220000000000002</v>
          </cell>
          <cell r="BZ23">
            <v>4.5250000000000004</v>
          </cell>
          <cell r="CA23">
            <v>2.8370000000000002</v>
          </cell>
          <cell r="CB23">
            <v>1.6879999999999999</v>
          </cell>
          <cell r="CC23">
            <v>3.9870000000000001</v>
          </cell>
          <cell r="CD23">
            <v>2.1989999999999998</v>
          </cell>
          <cell r="CE23">
            <v>1.7889999999999999</v>
          </cell>
          <cell r="CF23">
            <v>94.400999999999996</v>
          </cell>
          <cell r="CG23">
            <v>56.654000000000003</v>
          </cell>
          <cell r="CH23">
            <v>37.746000000000002</v>
          </cell>
          <cell r="CI23">
            <v>63.127000000000002</v>
          </cell>
          <cell r="CJ23">
            <v>35.604999999999997</v>
          </cell>
          <cell r="CK23">
            <v>27.521999999999998</v>
          </cell>
          <cell r="CL23">
            <v>2.996</v>
          </cell>
          <cell r="CM23">
            <v>2.1560000000000001</v>
          </cell>
          <cell r="CN23">
            <v>0.84</v>
          </cell>
          <cell r="CO23">
            <v>0.504</v>
          </cell>
          <cell r="CP23">
            <v>0</v>
          </cell>
          <cell r="CQ23">
            <v>0.504</v>
          </cell>
          <cell r="CR23">
            <v>60.131999999999998</v>
          </cell>
          <cell r="CS23">
            <v>33.448999999999998</v>
          </cell>
          <cell r="CT23">
            <v>26.683</v>
          </cell>
          <cell r="CU23">
            <v>41.963000000000001</v>
          </cell>
          <cell r="CV23">
            <v>27.782</v>
          </cell>
          <cell r="CW23">
            <v>14.182</v>
          </cell>
          <cell r="CX23">
            <v>13.137</v>
          </cell>
          <cell r="CY23">
            <v>6.7229999999999999</v>
          </cell>
          <cell r="CZ23">
            <v>6.4139999999999997</v>
          </cell>
          <cell r="DA23">
            <v>3.7069999999999999</v>
          </cell>
          <cell r="DB23">
            <v>2.3780000000000001</v>
          </cell>
          <cell r="DC23">
            <v>1.329</v>
          </cell>
          <cell r="DD23">
            <v>0</v>
          </cell>
          <cell r="DE23">
            <v>0</v>
          </cell>
          <cell r="DF23">
            <v>0</v>
          </cell>
          <cell r="DG23">
            <v>38.256</v>
          </cell>
          <cell r="DH23">
            <v>25.404</v>
          </cell>
          <cell r="DI23">
            <v>12.852</v>
          </cell>
          <cell r="DJ23">
            <v>3789.6880000000001</v>
          </cell>
          <cell r="DK23">
            <v>2014.954</v>
          </cell>
          <cell r="DL23">
            <v>1774.7329999999999</v>
          </cell>
          <cell r="DM23">
            <v>698.93299999999999</v>
          </cell>
          <cell r="DN23">
            <v>362.87400000000002</v>
          </cell>
          <cell r="DO23">
            <v>336.05900000000003</v>
          </cell>
          <cell r="DP23">
            <v>185.411</v>
          </cell>
          <cell r="DQ23">
            <v>102.828</v>
          </cell>
          <cell r="DR23">
            <v>82.582999999999998</v>
          </cell>
          <cell r="DS23">
            <v>204.334</v>
          </cell>
          <cell r="DT23">
            <v>99.037000000000006</v>
          </cell>
          <cell r="DU23">
            <v>105.297</v>
          </cell>
          <cell r="DV23">
            <v>309.18799999999999</v>
          </cell>
          <cell r="DW23">
            <v>161.00899999999999</v>
          </cell>
          <cell r="DX23">
            <v>148.179</v>
          </cell>
          <cell r="DY23">
            <v>3090.7550000000001</v>
          </cell>
          <cell r="DZ23">
            <v>1652.0809999999999</v>
          </cell>
          <cell r="EA23">
            <v>1438.675</v>
          </cell>
          <cell r="EB23">
            <v>1250.5940000000001</v>
          </cell>
          <cell r="EC23">
            <v>655.03899999999999</v>
          </cell>
          <cell r="ED23">
            <v>595.55499999999995</v>
          </cell>
          <cell r="EE23">
            <v>355.36</v>
          </cell>
          <cell r="EF23">
            <v>180.43299999999999</v>
          </cell>
          <cell r="EG23">
            <v>174.92699999999999</v>
          </cell>
          <cell r="EH23">
            <v>371.238</v>
          </cell>
          <cell r="EI23">
            <v>193.024</v>
          </cell>
          <cell r="EJ23">
            <v>178.214</v>
          </cell>
          <cell r="EK23">
            <v>523.99599999999998</v>
          </cell>
          <cell r="EL23">
            <v>281.58199999999999</v>
          </cell>
          <cell r="EM23">
            <v>242.41399999999999</v>
          </cell>
          <cell r="EN23">
            <v>1840.1610000000001</v>
          </cell>
          <cell r="EO23">
            <v>997.04200000000003</v>
          </cell>
          <cell r="EP23">
            <v>843.11900000000003</v>
          </cell>
          <cell r="EQ23">
            <v>772.38</v>
          </cell>
          <cell r="ER23">
            <v>404.91899999999998</v>
          </cell>
          <cell r="ES23">
            <v>367.46</v>
          </cell>
          <cell r="ET23">
            <v>1067.7809999999999</v>
          </cell>
          <cell r="EU23">
            <v>592.12300000000005</v>
          </cell>
          <cell r="EV23">
            <v>475.65899999999999</v>
          </cell>
          <cell r="EW23">
            <v>643.68100000000004</v>
          </cell>
          <cell r="EX23">
            <v>331.995</v>
          </cell>
          <cell r="EY23">
            <v>311.68599999999998</v>
          </cell>
          <cell r="EZ23">
            <v>424.1</v>
          </cell>
          <cell r="FA23">
            <v>260.12700000000001</v>
          </cell>
          <cell r="FB23">
            <v>163.97300000000001</v>
          </cell>
          <cell r="FC23">
            <v>308.63299999999998</v>
          </cell>
          <cell r="FD23">
            <v>158.673</v>
          </cell>
          <cell r="FE23">
            <v>149.96</v>
          </cell>
          <cell r="FF23">
            <v>3481.0549999999998</v>
          </cell>
          <cell r="FG23">
            <v>1856.2819999999999</v>
          </cell>
          <cell r="FH23">
            <v>1624.7729999999999</v>
          </cell>
          <cell r="FI23">
            <v>6139.8450000000003</v>
          </cell>
          <cell r="FJ23">
            <v>3025.7849999999999</v>
          </cell>
          <cell r="FK23">
            <v>3114.0610000000001</v>
          </cell>
          <cell r="FL23">
            <v>932.851</v>
          </cell>
          <cell r="FM23">
            <v>461.40300000000002</v>
          </cell>
          <cell r="FN23">
            <v>471.44799999999998</v>
          </cell>
          <cell r="FO23">
            <v>651.57299999999998</v>
          </cell>
          <cell r="FP23">
            <v>326.14400000000001</v>
          </cell>
          <cell r="FQ23">
            <v>325.43</v>
          </cell>
          <cell r="FR23">
            <v>432.46300000000002</v>
          </cell>
          <cell r="FS23">
            <v>216.23699999999999</v>
          </cell>
          <cell r="FT23">
            <v>216.226</v>
          </cell>
          <cell r="FU23">
            <v>219.11</v>
          </cell>
          <cell r="FV23">
            <v>109.90600000000001</v>
          </cell>
          <cell r="FW23">
            <v>109.203</v>
          </cell>
          <cell r="FX23">
            <v>81.656000000000006</v>
          </cell>
          <cell r="FY23">
            <v>34.671999999999997</v>
          </cell>
          <cell r="FZ23">
            <v>46.984999999999999</v>
          </cell>
          <cell r="GA23">
            <v>89.853999999999999</v>
          </cell>
          <cell r="GB23">
            <v>45.649000000000001</v>
          </cell>
          <cell r="GC23">
            <v>44.204000000000001</v>
          </cell>
          <cell r="GD23">
            <v>191.423</v>
          </cell>
          <cell r="GE23">
            <v>89.61</v>
          </cell>
          <cell r="GF23">
            <v>101.81399999999999</v>
          </cell>
          <cell r="GG23">
            <v>377.23200000000003</v>
          </cell>
          <cell r="GH23">
            <v>170.79400000000001</v>
          </cell>
          <cell r="GI23">
            <v>206.43799999999999</v>
          </cell>
          <cell r="GJ23">
            <v>217.47300000000001</v>
          </cell>
          <cell r="GK23">
            <v>106.64700000000001</v>
          </cell>
          <cell r="GL23">
            <v>110.82599999999999</v>
          </cell>
          <cell r="GM23">
            <v>23.007000000000001</v>
          </cell>
          <cell r="GN23">
            <v>7.6509999999999998</v>
          </cell>
          <cell r="GO23">
            <v>15.356</v>
          </cell>
          <cell r="GP23">
            <v>159.75899999999999</v>
          </cell>
          <cell r="GQ23">
            <v>64.147000000000006</v>
          </cell>
          <cell r="GR23">
            <v>95.611999999999995</v>
          </cell>
          <cell r="GS23">
            <v>212.678</v>
          </cell>
          <cell r="GT23">
            <v>123.13800000000001</v>
          </cell>
          <cell r="GU23">
            <v>89.54</v>
          </cell>
          <cell r="GV23">
            <v>99.322000000000003</v>
          </cell>
          <cell r="GW23">
            <v>58.363</v>
          </cell>
          <cell r="GX23">
            <v>40.959000000000003</v>
          </cell>
          <cell r="GY23">
            <v>91.159000000000006</v>
          </cell>
          <cell r="GZ23">
            <v>52.024999999999999</v>
          </cell>
          <cell r="HA23">
            <v>39.134</v>
          </cell>
          <cell r="HB23">
            <v>13.678000000000001</v>
          </cell>
          <cell r="HC23">
            <v>7.9969999999999999</v>
          </cell>
          <cell r="HD23">
            <v>5.681</v>
          </cell>
          <cell r="HE23">
            <v>121.518</v>
          </cell>
          <cell r="HF23">
            <v>71.113</v>
          </cell>
          <cell r="HG23">
            <v>50.405999999999999</v>
          </cell>
          <cell r="HH23">
            <v>3052.6120000000001</v>
          </cell>
          <cell r="HI23">
            <v>1657.0340000000001</v>
          </cell>
          <cell r="HJ23">
            <v>1395.579</v>
          </cell>
          <cell r="HK23">
            <v>571.61800000000005</v>
          </cell>
          <cell r="HL23">
            <v>309.12200000000001</v>
          </cell>
          <cell r="HM23">
            <v>262.49599999999998</v>
          </cell>
          <cell r="HN23">
            <v>178.19800000000001</v>
          </cell>
          <cell r="HO23">
            <v>94.831000000000003</v>
          </cell>
          <cell r="HP23">
            <v>83.367999999999995</v>
          </cell>
          <cell r="HQ23">
            <v>162.94200000000001</v>
          </cell>
          <cell r="HR23">
            <v>93.516999999999996</v>
          </cell>
          <cell r="HS23">
            <v>69.424999999999997</v>
          </cell>
          <cell r="HT23">
            <v>230.47800000000001</v>
          </cell>
          <cell r="HU23">
            <v>120.77500000000001</v>
          </cell>
          <cell r="HV23">
            <v>109.703</v>
          </cell>
          <cell r="HW23">
            <v>2480.9940000000001</v>
          </cell>
          <cell r="HX23">
            <v>1347.912</v>
          </cell>
          <cell r="HY23">
            <v>1133.0820000000001</v>
          </cell>
          <cell r="HZ23">
            <v>1053.0550000000001</v>
          </cell>
          <cell r="IA23">
            <v>554.57899999999995</v>
          </cell>
          <cell r="IB23">
            <v>498.47500000000002</v>
          </cell>
          <cell r="IC23">
            <v>325.73099999999999</v>
          </cell>
          <cell r="ID23">
            <v>174.33500000000001</v>
          </cell>
          <cell r="IE23">
            <v>151.39599999999999</v>
          </cell>
          <cell r="IF23">
            <v>302.26600000000002</v>
          </cell>
          <cell r="IG23">
            <v>155.12100000000001</v>
          </cell>
          <cell r="IH23">
            <v>147.14500000000001</v>
          </cell>
          <cell r="II23">
            <v>425.05799999999999</v>
          </cell>
          <cell r="IJ23">
            <v>225.124</v>
          </cell>
          <cell r="IK23">
            <v>199.934</v>
          </cell>
          <cell r="IL23">
            <v>1427.9390000000001</v>
          </cell>
          <cell r="IM23">
            <v>793.33199999999999</v>
          </cell>
          <cell r="IN23">
            <v>634.60699999999997</v>
          </cell>
          <cell r="IO23">
            <v>621.06600000000003</v>
          </cell>
          <cell r="IP23">
            <v>328.08100000000002</v>
          </cell>
          <cell r="IQ23">
            <v>292.98599999999999</v>
          </cell>
        </row>
        <row r="24">
          <cell r="B24">
            <v>0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0</v>
          </cell>
          <cell r="AJ24">
            <v>0</v>
          </cell>
          <cell r="AK24">
            <v>0</v>
          </cell>
          <cell r="AL24">
            <v>0</v>
          </cell>
          <cell r="AM24">
            <v>0</v>
          </cell>
          <cell r="AN24">
            <v>0</v>
          </cell>
          <cell r="AO24">
            <v>0</v>
          </cell>
          <cell r="AP24">
            <v>0</v>
          </cell>
          <cell r="AQ24">
            <v>0</v>
          </cell>
          <cell r="AR24">
            <v>0</v>
          </cell>
          <cell r="AS24">
            <v>0</v>
          </cell>
          <cell r="AT24">
            <v>0</v>
          </cell>
          <cell r="AU24">
            <v>0</v>
          </cell>
          <cell r="AV24">
            <v>0</v>
          </cell>
          <cell r="AW24">
            <v>0</v>
          </cell>
          <cell r="AX24">
            <v>0</v>
          </cell>
          <cell r="AY24">
            <v>0</v>
          </cell>
          <cell r="AZ24">
            <v>0</v>
          </cell>
          <cell r="BA24">
            <v>0</v>
          </cell>
          <cell r="BB24">
            <v>0</v>
          </cell>
          <cell r="BC24">
            <v>0</v>
          </cell>
          <cell r="BD24">
            <v>0</v>
          </cell>
          <cell r="BE24">
            <v>0</v>
          </cell>
          <cell r="BF24">
            <v>0</v>
          </cell>
          <cell r="BG24">
            <v>0</v>
          </cell>
          <cell r="BH24">
            <v>0</v>
          </cell>
          <cell r="BI24">
            <v>0</v>
          </cell>
          <cell r="BJ24">
            <v>0</v>
          </cell>
          <cell r="BK24">
            <v>0</v>
          </cell>
          <cell r="BL24">
            <v>0</v>
          </cell>
          <cell r="BM24">
            <v>0</v>
          </cell>
          <cell r="BN24">
            <v>0</v>
          </cell>
          <cell r="BO24">
            <v>0</v>
          </cell>
          <cell r="BP24">
            <v>0</v>
          </cell>
          <cell r="BQ24">
            <v>0</v>
          </cell>
          <cell r="BR24">
            <v>0</v>
          </cell>
          <cell r="BS24">
            <v>0</v>
          </cell>
          <cell r="BT24">
            <v>0</v>
          </cell>
          <cell r="BU24">
            <v>0</v>
          </cell>
          <cell r="BV24">
            <v>0</v>
          </cell>
          <cell r="BW24">
            <v>0</v>
          </cell>
          <cell r="BX24">
            <v>0</v>
          </cell>
          <cell r="BY24">
            <v>0</v>
          </cell>
          <cell r="BZ24">
            <v>0</v>
          </cell>
          <cell r="CA24">
            <v>0</v>
          </cell>
          <cell r="CB24">
            <v>0</v>
          </cell>
          <cell r="CC24">
            <v>0</v>
          </cell>
          <cell r="CD24">
            <v>0</v>
          </cell>
          <cell r="CE24">
            <v>0</v>
          </cell>
          <cell r="CF24">
            <v>0</v>
          </cell>
          <cell r="CG24">
            <v>0</v>
          </cell>
          <cell r="CH24">
            <v>0</v>
          </cell>
          <cell r="CI24">
            <v>0</v>
          </cell>
          <cell r="CJ24">
            <v>0</v>
          </cell>
          <cell r="CK24">
            <v>0</v>
          </cell>
          <cell r="CL24">
            <v>0</v>
          </cell>
          <cell r="CM24">
            <v>0</v>
          </cell>
          <cell r="CN24">
            <v>0</v>
          </cell>
          <cell r="CO24">
            <v>0</v>
          </cell>
          <cell r="CP24">
            <v>0</v>
          </cell>
          <cell r="CQ24">
            <v>0</v>
          </cell>
          <cell r="CR24">
            <v>0</v>
          </cell>
          <cell r="CS24">
            <v>0</v>
          </cell>
          <cell r="CT24">
            <v>0</v>
          </cell>
          <cell r="CU24">
            <v>0</v>
          </cell>
          <cell r="CV24">
            <v>0</v>
          </cell>
          <cell r="CW24">
            <v>0</v>
          </cell>
          <cell r="CX24">
            <v>0</v>
          </cell>
          <cell r="CY24">
            <v>0</v>
          </cell>
          <cell r="CZ24">
            <v>0</v>
          </cell>
          <cell r="DA24">
            <v>0</v>
          </cell>
          <cell r="DB24">
            <v>0</v>
          </cell>
          <cell r="DC24">
            <v>0</v>
          </cell>
          <cell r="DD24">
            <v>0</v>
          </cell>
          <cell r="DE24">
            <v>0</v>
          </cell>
          <cell r="DF24">
            <v>0</v>
          </cell>
          <cell r="DG24">
            <v>0</v>
          </cell>
          <cell r="DH24">
            <v>0</v>
          </cell>
          <cell r="DI24">
            <v>0</v>
          </cell>
          <cell r="DJ24">
            <v>0</v>
          </cell>
          <cell r="DK24">
            <v>0</v>
          </cell>
          <cell r="DL24">
            <v>0</v>
          </cell>
          <cell r="DM24">
            <v>0</v>
          </cell>
          <cell r="DN24">
            <v>0</v>
          </cell>
          <cell r="DO24">
            <v>0</v>
          </cell>
          <cell r="DP24">
            <v>0</v>
          </cell>
          <cell r="DQ24">
            <v>0</v>
          </cell>
          <cell r="DR24">
            <v>0</v>
          </cell>
          <cell r="DS24">
            <v>0</v>
          </cell>
          <cell r="DT24">
            <v>0</v>
          </cell>
          <cell r="DU24">
            <v>0</v>
          </cell>
          <cell r="DV24">
            <v>0</v>
          </cell>
          <cell r="DW24">
            <v>0</v>
          </cell>
          <cell r="DX24">
            <v>0</v>
          </cell>
          <cell r="DY24">
            <v>0</v>
          </cell>
          <cell r="DZ24">
            <v>0</v>
          </cell>
          <cell r="EA24">
            <v>0</v>
          </cell>
          <cell r="EB24">
            <v>0</v>
          </cell>
          <cell r="EC24">
            <v>0</v>
          </cell>
          <cell r="ED24">
            <v>0</v>
          </cell>
          <cell r="EE24">
            <v>0</v>
          </cell>
          <cell r="EF24">
            <v>0</v>
          </cell>
          <cell r="EG24">
            <v>0</v>
          </cell>
          <cell r="EH24">
            <v>0</v>
          </cell>
          <cell r="EI24">
            <v>0</v>
          </cell>
          <cell r="EJ24">
            <v>0</v>
          </cell>
          <cell r="EK24">
            <v>0</v>
          </cell>
          <cell r="EL24">
            <v>0</v>
          </cell>
          <cell r="EM24">
            <v>0</v>
          </cell>
          <cell r="EN24">
            <v>0</v>
          </cell>
          <cell r="EO24">
            <v>0</v>
          </cell>
          <cell r="EP24">
            <v>0</v>
          </cell>
          <cell r="EQ24">
            <v>0</v>
          </cell>
          <cell r="ER24">
            <v>0</v>
          </cell>
          <cell r="ES24">
            <v>0</v>
          </cell>
          <cell r="ET24">
            <v>0</v>
          </cell>
          <cell r="EU24">
            <v>0</v>
          </cell>
          <cell r="EV24">
            <v>0</v>
          </cell>
          <cell r="EW24">
            <v>0</v>
          </cell>
          <cell r="EX24">
            <v>0</v>
          </cell>
          <cell r="EY24">
            <v>0</v>
          </cell>
          <cell r="EZ24">
            <v>0</v>
          </cell>
          <cell r="FA24">
            <v>0</v>
          </cell>
          <cell r="FB24">
            <v>0</v>
          </cell>
          <cell r="FC24">
            <v>0</v>
          </cell>
          <cell r="FD24">
            <v>0</v>
          </cell>
          <cell r="FE24">
            <v>0</v>
          </cell>
          <cell r="FF24">
            <v>0</v>
          </cell>
          <cell r="FG24">
            <v>0</v>
          </cell>
          <cell r="FH24">
            <v>0</v>
          </cell>
          <cell r="FI24">
            <v>0</v>
          </cell>
          <cell r="FJ24">
            <v>0</v>
          </cell>
          <cell r="FK24">
            <v>0</v>
          </cell>
          <cell r="FL24">
            <v>0</v>
          </cell>
          <cell r="FM24">
            <v>0</v>
          </cell>
          <cell r="FN24">
            <v>0</v>
          </cell>
          <cell r="FO24">
            <v>0</v>
          </cell>
          <cell r="FP24">
            <v>0</v>
          </cell>
          <cell r="FQ24">
            <v>0</v>
          </cell>
          <cell r="FR24">
            <v>0</v>
          </cell>
          <cell r="FS24">
            <v>0</v>
          </cell>
          <cell r="FT24">
            <v>0</v>
          </cell>
          <cell r="FU24">
            <v>0</v>
          </cell>
          <cell r="FV24">
            <v>0</v>
          </cell>
          <cell r="FW24">
            <v>0</v>
          </cell>
          <cell r="FX24">
            <v>0</v>
          </cell>
          <cell r="FY24">
            <v>0</v>
          </cell>
          <cell r="FZ24">
            <v>0</v>
          </cell>
          <cell r="GA24">
            <v>0</v>
          </cell>
          <cell r="GB24">
            <v>0</v>
          </cell>
          <cell r="GC24">
            <v>0</v>
          </cell>
          <cell r="GD24">
            <v>0</v>
          </cell>
          <cell r="GE24">
            <v>0</v>
          </cell>
          <cell r="GF24">
            <v>0</v>
          </cell>
          <cell r="GG24">
            <v>0</v>
          </cell>
          <cell r="GH24">
            <v>0</v>
          </cell>
          <cell r="GI24">
            <v>0</v>
          </cell>
          <cell r="GJ24">
            <v>0</v>
          </cell>
          <cell r="GK24">
            <v>0</v>
          </cell>
          <cell r="GL24">
            <v>0</v>
          </cell>
          <cell r="GM24">
            <v>0</v>
          </cell>
          <cell r="GN24">
            <v>0</v>
          </cell>
          <cell r="GO24">
            <v>0</v>
          </cell>
          <cell r="GP24">
            <v>0</v>
          </cell>
          <cell r="GQ24">
            <v>0</v>
          </cell>
          <cell r="GR24">
            <v>0</v>
          </cell>
          <cell r="GS24">
            <v>0</v>
          </cell>
          <cell r="GT24">
            <v>0</v>
          </cell>
          <cell r="GU24">
            <v>0</v>
          </cell>
          <cell r="GV24">
            <v>0</v>
          </cell>
          <cell r="GW24">
            <v>0</v>
          </cell>
          <cell r="GX24">
            <v>0</v>
          </cell>
          <cell r="GY24">
            <v>0</v>
          </cell>
          <cell r="GZ24">
            <v>0</v>
          </cell>
          <cell r="HA24">
            <v>0</v>
          </cell>
          <cell r="HB24">
            <v>0</v>
          </cell>
          <cell r="HC24">
            <v>0</v>
          </cell>
          <cell r="HD24">
            <v>0</v>
          </cell>
          <cell r="HE24">
            <v>0</v>
          </cell>
          <cell r="HF24">
            <v>0</v>
          </cell>
          <cell r="HG24">
            <v>0</v>
          </cell>
          <cell r="HH24">
            <v>0</v>
          </cell>
          <cell r="HI24">
            <v>0</v>
          </cell>
          <cell r="HJ24">
            <v>0</v>
          </cell>
          <cell r="HK24">
            <v>0</v>
          </cell>
          <cell r="HL24">
            <v>0</v>
          </cell>
          <cell r="HM24">
            <v>0</v>
          </cell>
          <cell r="HN24">
            <v>0</v>
          </cell>
          <cell r="HO24">
            <v>0</v>
          </cell>
          <cell r="HP24">
            <v>0</v>
          </cell>
          <cell r="HQ24">
            <v>0</v>
          </cell>
          <cell r="HR24">
            <v>0</v>
          </cell>
          <cell r="HS24">
            <v>0</v>
          </cell>
          <cell r="HT24">
            <v>0</v>
          </cell>
          <cell r="HU24">
            <v>0</v>
          </cell>
          <cell r="HV24">
            <v>0</v>
          </cell>
          <cell r="HW24">
            <v>0</v>
          </cell>
          <cell r="HX24">
            <v>0</v>
          </cell>
          <cell r="HY24">
            <v>0</v>
          </cell>
          <cell r="HZ24">
            <v>0</v>
          </cell>
          <cell r="IA24">
            <v>0</v>
          </cell>
          <cell r="IB24">
            <v>0</v>
          </cell>
          <cell r="IC24">
            <v>0</v>
          </cell>
          <cell r="ID24">
            <v>0</v>
          </cell>
          <cell r="IE24">
            <v>0</v>
          </cell>
          <cell r="IF24">
            <v>0</v>
          </cell>
          <cell r="IG24">
            <v>0</v>
          </cell>
          <cell r="IH24">
            <v>0</v>
          </cell>
          <cell r="II24">
            <v>0</v>
          </cell>
          <cell r="IJ24">
            <v>0</v>
          </cell>
          <cell r="IK24">
            <v>0</v>
          </cell>
          <cell r="IL24">
            <v>0</v>
          </cell>
          <cell r="IM24">
            <v>0</v>
          </cell>
          <cell r="IN24">
            <v>0</v>
          </cell>
          <cell r="IO24">
            <v>0</v>
          </cell>
          <cell r="IP24">
            <v>0</v>
          </cell>
          <cell r="IQ24">
            <v>0</v>
          </cell>
        </row>
        <row r="25">
          <cell r="B25">
            <v>0</v>
          </cell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0</v>
          </cell>
          <cell r="AJ25">
            <v>0</v>
          </cell>
          <cell r="AK25">
            <v>0</v>
          </cell>
          <cell r="AL25">
            <v>0</v>
          </cell>
          <cell r="AM25">
            <v>0</v>
          </cell>
          <cell r="AN25">
            <v>0</v>
          </cell>
          <cell r="AO25">
            <v>0</v>
          </cell>
          <cell r="AP25">
            <v>0</v>
          </cell>
          <cell r="AQ25">
            <v>0</v>
          </cell>
          <cell r="AR25">
            <v>0</v>
          </cell>
          <cell r="AS25">
            <v>0</v>
          </cell>
          <cell r="AT25">
            <v>0</v>
          </cell>
          <cell r="AU25">
            <v>0</v>
          </cell>
          <cell r="AV25">
            <v>0</v>
          </cell>
          <cell r="AW25">
            <v>0</v>
          </cell>
          <cell r="AX25">
            <v>0</v>
          </cell>
          <cell r="AY25">
            <v>0</v>
          </cell>
          <cell r="AZ25">
            <v>0</v>
          </cell>
          <cell r="BA25">
            <v>0</v>
          </cell>
          <cell r="BB25">
            <v>0</v>
          </cell>
          <cell r="BC25">
            <v>0</v>
          </cell>
          <cell r="BD25">
            <v>0</v>
          </cell>
          <cell r="BE25">
            <v>0</v>
          </cell>
          <cell r="BF25">
            <v>0</v>
          </cell>
          <cell r="BG25">
            <v>0</v>
          </cell>
          <cell r="BH25">
            <v>0</v>
          </cell>
          <cell r="BI25">
            <v>0</v>
          </cell>
          <cell r="BJ25">
            <v>0</v>
          </cell>
          <cell r="BK25">
            <v>0</v>
          </cell>
          <cell r="BL25">
            <v>0</v>
          </cell>
          <cell r="BM25">
            <v>0</v>
          </cell>
          <cell r="BN25">
            <v>0</v>
          </cell>
          <cell r="BO25">
            <v>0</v>
          </cell>
          <cell r="BP25">
            <v>0</v>
          </cell>
          <cell r="BQ25">
            <v>0</v>
          </cell>
          <cell r="BR25">
            <v>0</v>
          </cell>
          <cell r="BS25">
            <v>0</v>
          </cell>
          <cell r="BT25">
            <v>0</v>
          </cell>
          <cell r="BU25">
            <v>0</v>
          </cell>
          <cell r="BV25">
            <v>0</v>
          </cell>
          <cell r="BW25">
            <v>0</v>
          </cell>
          <cell r="BX25">
            <v>0</v>
          </cell>
          <cell r="BY25">
            <v>0</v>
          </cell>
          <cell r="BZ25">
            <v>0</v>
          </cell>
          <cell r="CA25">
            <v>0</v>
          </cell>
          <cell r="CB25">
            <v>0</v>
          </cell>
          <cell r="CC25">
            <v>0</v>
          </cell>
          <cell r="CD25">
            <v>0</v>
          </cell>
          <cell r="CE25">
            <v>0</v>
          </cell>
          <cell r="CF25">
            <v>0</v>
          </cell>
          <cell r="CG25">
            <v>0</v>
          </cell>
          <cell r="CH25">
            <v>0</v>
          </cell>
          <cell r="CI25">
            <v>0</v>
          </cell>
          <cell r="CJ25">
            <v>0</v>
          </cell>
          <cell r="CK25">
            <v>0</v>
          </cell>
          <cell r="CL25">
            <v>0</v>
          </cell>
          <cell r="CM25">
            <v>0</v>
          </cell>
          <cell r="CN25">
            <v>0</v>
          </cell>
          <cell r="CO25">
            <v>0</v>
          </cell>
          <cell r="CP25">
            <v>0</v>
          </cell>
          <cell r="CQ25">
            <v>0</v>
          </cell>
          <cell r="CR25">
            <v>0</v>
          </cell>
          <cell r="CS25">
            <v>0</v>
          </cell>
          <cell r="CT25">
            <v>0</v>
          </cell>
          <cell r="CU25">
            <v>0</v>
          </cell>
          <cell r="CV25">
            <v>0</v>
          </cell>
          <cell r="CW25">
            <v>0</v>
          </cell>
          <cell r="CX25">
            <v>0</v>
          </cell>
          <cell r="CY25">
            <v>0</v>
          </cell>
          <cell r="CZ25">
            <v>0</v>
          </cell>
          <cell r="DA25">
            <v>0</v>
          </cell>
          <cell r="DB25">
            <v>0</v>
          </cell>
          <cell r="DC25">
            <v>0</v>
          </cell>
          <cell r="DD25">
            <v>0</v>
          </cell>
          <cell r="DE25">
            <v>0</v>
          </cell>
          <cell r="DF25">
            <v>0</v>
          </cell>
          <cell r="DG25">
            <v>0</v>
          </cell>
          <cell r="DH25">
            <v>0</v>
          </cell>
          <cell r="DI25">
            <v>0</v>
          </cell>
          <cell r="DJ25">
            <v>0</v>
          </cell>
          <cell r="DK25">
            <v>0</v>
          </cell>
          <cell r="DL25">
            <v>0</v>
          </cell>
          <cell r="DM25">
            <v>0</v>
          </cell>
          <cell r="DN25">
            <v>0</v>
          </cell>
          <cell r="DO25">
            <v>0</v>
          </cell>
          <cell r="DP25">
            <v>0</v>
          </cell>
          <cell r="DQ25">
            <v>0</v>
          </cell>
          <cell r="DR25">
            <v>0</v>
          </cell>
          <cell r="DS25">
            <v>0</v>
          </cell>
          <cell r="DT25">
            <v>0</v>
          </cell>
          <cell r="DU25">
            <v>0</v>
          </cell>
          <cell r="DV25">
            <v>0</v>
          </cell>
          <cell r="DW25">
            <v>0</v>
          </cell>
          <cell r="DX25">
            <v>0</v>
          </cell>
          <cell r="DY25">
            <v>0</v>
          </cell>
          <cell r="DZ25">
            <v>0</v>
          </cell>
          <cell r="EA25">
            <v>0</v>
          </cell>
          <cell r="EB25">
            <v>0</v>
          </cell>
          <cell r="EC25">
            <v>0</v>
          </cell>
          <cell r="ED25">
            <v>0</v>
          </cell>
          <cell r="EE25">
            <v>0</v>
          </cell>
          <cell r="EF25">
            <v>0</v>
          </cell>
          <cell r="EG25">
            <v>0</v>
          </cell>
          <cell r="EH25">
            <v>0</v>
          </cell>
          <cell r="EI25">
            <v>0</v>
          </cell>
          <cell r="EJ25">
            <v>0</v>
          </cell>
          <cell r="EK25">
            <v>0</v>
          </cell>
          <cell r="EL25">
            <v>0</v>
          </cell>
          <cell r="EM25">
            <v>0</v>
          </cell>
          <cell r="EN25">
            <v>0</v>
          </cell>
          <cell r="EO25">
            <v>0</v>
          </cell>
          <cell r="EP25">
            <v>0</v>
          </cell>
          <cell r="EQ25">
            <v>0</v>
          </cell>
          <cell r="ER25">
            <v>0</v>
          </cell>
          <cell r="ES25">
            <v>0</v>
          </cell>
          <cell r="ET25">
            <v>0</v>
          </cell>
          <cell r="EU25">
            <v>0</v>
          </cell>
          <cell r="EV25">
            <v>0</v>
          </cell>
          <cell r="EW25">
            <v>0</v>
          </cell>
          <cell r="EX25">
            <v>0</v>
          </cell>
          <cell r="EY25">
            <v>0</v>
          </cell>
          <cell r="EZ25">
            <v>0</v>
          </cell>
          <cell r="FA25">
            <v>0</v>
          </cell>
          <cell r="FB25">
            <v>0</v>
          </cell>
          <cell r="FC25">
            <v>0</v>
          </cell>
          <cell r="FD25">
            <v>0</v>
          </cell>
          <cell r="FE25">
            <v>0</v>
          </cell>
          <cell r="FF25">
            <v>0</v>
          </cell>
          <cell r="FG25">
            <v>0</v>
          </cell>
          <cell r="FH25">
            <v>0</v>
          </cell>
          <cell r="FI25">
            <v>0</v>
          </cell>
          <cell r="FJ25">
            <v>0</v>
          </cell>
          <cell r="FK25">
            <v>0</v>
          </cell>
          <cell r="FL25">
            <v>0</v>
          </cell>
          <cell r="FM25">
            <v>0</v>
          </cell>
          <cell r="FN25">
            <v>0</v>
          </cell>
          <cell r="FO25">
            <v>0</v>
          </cell>
          <cell r="FP25">
            <v>0</v>
          </cell>
          <cell r="FQ25">
            <v>0</v>
          </cell>
          <cell r="FR25">
            <v>0</v>
          </cell>
          <cell r="FS25">
            <v>0</v>
          </cell>
          <cell r="FT25">
            <v>0</v>
          </cell>
          <cell r="FU25">
            <v>0</v>
          </cell>
          <cell r="FV25">
            <v>0</v>
          </cell>
          <cell r="FW25">
            <v>0</v>
          </cell>
          <cell r="FX25">
            <v>0</v>
          </cell>
          <cell r="FY25">
            <v>0</v>
          </cell>
          <cell r="FZ25">
            <v>0</v>
          </cell>
          <cell r="GA25">
            <v>0</v>
          </cell>
          <cell r="GB25">
            <v>0</v>
          </cell>
          <cell r="GC25">
            <v>0</v>
          </cell>
          <cell r="GD25">
            <v>0</v>
          </cell>
          <cell r="GE25">
            <v>0</v>
          </cell>
          <cell r="GF25">
            <v>0</v>
          </cell>
          <cell r="GG25">
            <v>0</v>
          </cell>
          <cell r="GH25">
            <v>0</v>
          </cell>
          <cell r="GI25">
            <v>0</v>
          </cell>
          <cell r="GJ25">
            <v>0</v>
          </cell>
          <cell r="GK25">
            <v>0</v>
          </cell>
          <cell r="GL25">
            <v>0</v>
          </cell>
          <cell r="GM25">
            <v>0</v>
          </cell>
          <cell r="GN25">
            <v>0</v>
          </cell>
          <cell r="GO25">
            <v>0</v>
          </cell>
          <cell r="GP25">
            <v>0</v>
          </cell>
          <cell r="GQ25">
            <v>0</v>
          </cell>
          <cell r="GR25">
            <v>0</v>
          </cell>
          <cell r="GS25">
            <v>0</v>
          </cell>
          <cell r="GT25">
            <v>0</v>
          </cell>
          <cell r="GU25">
            <v>0</v>
          </cell>
          <cell r="GV25">
            <v>0</v>
          </cell>
          <cell r="GW25">
            <v>0</v>
          </cell>
          <cell r="GX25">
            <v>0</v>
          </cell>
          <cell r="GY25">
            <v>0</v>
          </cell>
          <cell r="GZ25">
            <v>0</v>
          </cell>
          <cell r="HA25">
            <v>0</v>
          </cell>
          <cell r="HB25">
            <v>0</v>
          </cell>
          <cell r="HC25">
            <v>0</v>
          </cell>
          <cell r="HD25">
            <v>0</v>
          </cell>
          <cell r="HE25">
            <v>0</v>
          </cell>
          <cell r="HF25">
            <v>0</v>
          </cell>
          <cell r="HG25">
            <v>0</v>
          </cell>
          <cell r="HH25">
            <v>0</v>
          </cell>
          <cell r="HI25">
            <v>0</v>
          </cell>
          <cell r="HJ25">
            <v>0</v>
          </cell>
          <cell r="HK25">
            <v>0</v>
          </cell>
          <cell r="HL25">
            <v>0</v>
          </cell>
          <cell r="HM25">
            <v>0</v>
          </cell>
          <cell r="HN25">
            <v>0</v>
          </cell>
          <cell r="HO25">
            <v>0</v>
          </cell>
          <cell r="HP25">
            <v>0</v>
          </cell>
          <cell r="HQ25">
            <v>0</v>
          </cell>
          <cell r="HR25">
            <v>0</v>
          </cell>
          <cell r="HS25">
            <v>0</v>
          </cell>
          <cell r="HT25">
            <v>0</v>
          </cell>
          <cell r="HU25">
            <v>0</v>
          </cell>
          <cell r="HV25">
            <v>0</v>
          </cell>
          <cell r="HW25">
            <v>0</v>
          </cell>
          <cell r="HX25">
            <v>0</v>
          </cell>
          <cell r="HY25">
            <v>0</v>
          </cell>
          <cell r="HZ25">
            <v>0</v>
          </cell>
          <cell r="IA25">
            <v>0</v>
          </cell>
          <cell r="IB25">
            <v>0</v>
          </cell>
          <cell r="IC25">
            <v>0</v>
          </cell>
          <cell r="ID25">
            <v>0</v>
          </cell>
          <cell r="IE25">
            <v>0</v>
          </cell>
          <cell r="IF25">
            <v>0</v>
          </cell>
          <cell r="IG25">
            <v>0</v>
          </cell>
          <cell r="IH25">
            <v>0</v>
          </cell>
          <cell r="II25">
            <v>0</v>
          </cell>
          <cell r="IJ25">
            <v>0</v>
          </cell>
          <cell r="IK25">
            <v>0</v>
          </cell>
          <cell r="IL25">
            <v>0</v>
          </cell>
          <cell r="IM25">
            <v>0</v>
          </cell>
          <cell r="IN25">
            <v>0</v>
          </cell>
          <cell r="IO25">
            <v>0</v>
          </cell>
          <cell r="IP25">
            <v>0</v>
          </cell>
          <cell r="IQ25">
            <v>0</v>
          </cell>
        </row>
        <row r="26">
          <cell r="B26">
            <v>0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0</v>
          </cell>
          <cell r="AJ26">
            <v>0</v>
          </cell>
          <cell r="AK26">
            <v>0</v>
          </cell>
          <cell r="AL26">
            <v>0</v>
          </cell>
          <cell r="AM26">
            <v>0</v>
          </cell>
          <cell r="AN26">
            <v>0</v>
          </cell>
          <cell r="AO26">
            <v>0</v>
          </cell>
          <cell r="AP26">
            <v>0</v>
          </cell>
          <cell r="AQ26">
            <v>0</v>
          </cell>
          <cell r="AR26">
            <v>0</v>
          </cell>
          <cell r="AS26">
            <v>0</v>
          </cell>
          <cell r="AT26">
            <v>0</v>
          </cell>
          <cell r="AU26">
            <v>0</v>
          </cell>
          <cell r="AV26">
            <v>0</v>
          </cell>
          <cell r="AW26">
            <v>0</v>
          </cell>
          <cell r="AX26">
            <v>0</v>
          </cell>
          <cell r="AY26">
            <v>0</v>
          </cell>
          <cell r="AZ26">
            <v>0</v>
          </cell>
          <cell r="BA26">
            <v>0</v>
          </cell>
          <cell r="BB26">
            <v>0</v>
          </cell>
          <cell r="BC26">
            <v>0</v>
          </cell>
          <cell r="BD26">
            <v>0</v>
          </cell>
          <cell r="BE26">
            <v>0</v>
          </cell>
          <cell r="BF26">
            <v>0</v>
          </cell>
          <cell r="BG26">
            <v>0</v>
          </cell>
          <cell r="BH26">
            <v>0</v>
          </cell>
          <cell r="BI26">
            <v>0</v>
          </cell>
          <cell r="BJ26">
            <v>0</v>
          </cell>
          <cell r="BK26">
            <v>0</v>
          </cell>
          <cell r="BL26">
            <v>0</v>
          </cell>
          <cell r="BM26">
            <v>0</v>
          </cell>
          <cell r="BN26">
            <v>0</v>
          </cell>
          <cell r="BO26">
            <v>0</v>
          </cell>
          <cell r="BP26">
            <v>0</v>
          </cell>
          <cell r="BQ26">
            <v>0</v>
          </cell>
          <cell r="BR26">
            <v>0</v>
          </cell>
          <cell r="BS26">
            <v>0</v>
          </cell>
          <cell r="BT26">
            <v>0</v>
          </cell>
          <cell r="BU26">
            <v>0</v>
          </cell>
          <cell r="BV26">
            <v>0</v>
          </cell>
          <cell r="BW26">
            <v>0</v>
          </cell>
          <cell r="BX26">
            <v>0</v>
          </cell>
          <cell r="BY26">
            <v>0</v>
          </cell>
          <cell r="BZ26">
            <v>0</v>
          </cell>
          <cell r="CA26">
            <v>0</v>
          </cell>
          <cell r="CB26">
            <v>0</v>
          </cell>
          <cell r="CC26">
            <v>0</v>
          </cell>
          <cell r="CD26">
            <v>0</v>
          </cell>
          <cell r="CE26">
            <v>0</v>
          </cell>
          <cell r="CF26">
            <v>0</v>
          </cell>
          <cell r="CG26">
            <v>0</v>
          </cell>
          <cell r="CH26">
            <v>0</v>
          </cell>
          <cell r="CI26">
            <v>0</v>
          </cell>
          <cell r="CJ26">
            <v>0</v>
          </cell>
          <cell r="CK26">
            <v>0</v>
          </cell>
          <cell r="CL26">
            <v>0</v>
          </cell>
          <cell r="CM26">
            <v>0</v>
          </cell>
          <cell r="CN26">
            <v>0</v>
          </cell>
          <cell r="CO26">
            <v>0</v>
          </cell>
          <cell r="CP26">
            <v>0</v>
          </cell>
          <cell r="CQ26">
            <v>0</v>
          </cell>
          <cell r="CR26">
            <v>0</v>
          </cell>
          <cell r="CS26">
            <v>0</v>
          </cell>
          <cell r="CT26">
            <v>0</v>
          </cell>
          <cell r="CU26">
            <v>0</v>
          </cell>
          <cell r="CV26">
            <v>0</v>
          </cell>
          <cell r="CW26">
            <v>0</v>
          </cell>
          <cell r="CX26">
            <v>0</v>
          </cell>
          <cell r="CY26">
            <v>0</v>
          </cell>
          <cell r="CZ26">
            <v>0</v>
          </cell>
          <cell r="DA26">
            <v>0</v>
          </cell>
          <cell r="DB26">
            <v>0</v>
          </cell>
          <cell r="DC26">
            <v>0</v>
          </cell>
          <cell r="DD26">
            <v>0</v>
          </cell>
          <cell r="DE26">
            <v>0</v>
          </cell>
          <cell r="DF26">
            <v>0</v>
          </cell>
          <cell r="DG26">
            <v>0</v>
          </cell>
          <cell r="DH26">
            <v>0</v>
          </cell>
          <cell r="DI26">
            <v>0</v>
          </cell>
          <cell r="DJ26">
            <v>0</v>
          </cell>
          <cell r="DK26">
            <v>0</v>
          </cell>
          <cell r="DL26">
            <v>0</v>
          </cell>
          <cell r="DM26">
            <v>0</v>
          </cell>
          <cell r="DN26">
            <v>0</v>
          </cell>
          <cell r="DO26">
            <v>0</v>
          </cell>
          <cell r="DP26">
            <v>0</v>
          </cell>
          <cell r="DQ26">
            <v>0</v>
          </cell>
          <cell r="DR26">
            <v>0</v>
          </cell>
          <cell r="DS26">
            <v>0</v>
          </cell>
          <cell r="DT26">
            <v>0</v>
          </cell>
          <cell r="DU26">
            <v>0</v>
          </cell>
          <cell r="DV26">
            <v>0</v>
          </cell>
          <cell r="DW26">
            <v>0</v>
          </cell>
          <cell r="DX26">
            <v>0</v>
          </cell>
          <cell r="DY26">
            <v>0</v>
          </cell>
          <cell r="DZ26">
            <v>0</v>
          </cell>
          <cell r="EA26">
            <v>0</v>
          </cell>
          <cell r="EB26">
            <v>0</v>
          </cell>
          <cell r="EC26">
            <v>0</v>
          </cell>
          <cell r="ED26">
            <v>0</v>
          </cell>
          <cell r="EE26">
            <v>0</v>
          </cell>
          <cell r="EF26">
            <v>0</v>
          </cell>
          <cell r="EG26">
            <v>0</v>
          </cell>
          <cell r="EH26">
            <v>0</v>
          </cell>
          <cell r="EI26">
            <v>0</v>
          </cell>
          <cell r="EJ26">
            <v>0</v>
          </cell>
          <cell r="EK26">
            <v>0</v>
          </cell>
          <cell r="EL26">
            <v>0</v>
          </cell>
          <cell r="EM26">
            <v>0</v>
          </cell>
          <cell r="EN26">
            <v>0</v>
          </cell>
          <cell r="EO26">
            <v>0</v>
          </cell>
          <cell r="EP26">
            <v>0</v>
          </cell>
          <cell r="EQ26">
            <v>0</v>
          </cell>
          <cell r="ER26">
            <v>0</v>
          </cell>
          <cell r="ES26">
            <v>0</v>
          </cell>
          <cell r="ET26">
            <v>0</v>
          </cell>
          <cell r="EU26">
            <v>0</v>
          </cell>
          <cell r="EV26">
            <v>0</v>
          </cell>
          <cell r="EW26">
            <v>0</v>
          </cell>
          <cell r="EX26">
            <v>0</v>
          </cell>
          <cell r="EY26">
            <v>0</v>
          </cell>
          <cell r="EZ26">
            <v>0</v>
          </cell>
          <cell r="FA26">
            <v>0</v>
          </cell>
          <cell r="FB26">
            <v>0</v>
          </cell>
          <cell r="FC26">
            <v>0</v>
          </cell>
          <cell r="FD26">
            <v>0</v>
          </cell>
          <cell r="FE26">
            <v>0</v>
          </cell>
          <cell r="FF26">
            <v>0</v>
          </cell>
          <cell r="FG26">
            <v>0</v>
          </cell>
          <cell r="FH26">
            <v>0</v>
          </cell>
          <cell r="FI26">
            <v>0</v>
          </cell>
          <cell r="FJ26">
            <v>0</v>
          </cell>
          <cell r="FK26">
            <v>0</v>
          </cell>
          <cell r="FL26">
            <v>0</v>
          </cell>
          <cell r="FM26">
            <v>0</v>
          </cell>
          <cell r="FN26">
            <v>0</v>
          </cell>
          <cell r="FO26">
            <v>0</v>
          </cell>
          <cell r="FP26">
            <v>0</v>
          </cell>
          <cell r="FQ26">
            <v>0</v>
          </cell>
          <cell r="FR26">
            <v>0</v>
          </cell>
          <cell r="FS26">
            <v>0</v>
          </cell>
          <cell r="FT26">
            <v>0</v>
          </cell>
          <cell r="FU26">
            <v>0</v>
          </cell>
          <cell r="FV26">
            <v>0</v>
          </cell>
          <cell r="FW26">
            <v>0</v>
          </cell>
          <cell r="FX26">
            <v>0</v>
          </cell>
          <cell r="FY26">
            <v>0</v>
          </cell>
          <cell r="FZ26">
            <v>0</v>
          </cell>
          <cell r="GA26">
            <v>0</v>
          </cell>
          <cell r="GB26">
            <v>0</v>
          </cell>
          <cell r="GC26">
            <v>0</v>
          </cell>
          <cell r="GD26">
            <v>0</v>
          </cell>
          <cell r="GE26">
            <v>0</v>
          </cell>
          <cell r="GF26">
            <v>0</v>
          </cell>
          <cell r="GG26">
            <v>0</v>
          </cell>
          <cell r="GH26">
            <v>0</v>
          </cell>
          <cell r="GI26">
            <v>0</v>
          </cell>
          <cell r="GJ26">
            <v>0</v>
          </cell>
          <cell r="GK26">
            <v>0</v>
          </cell>
          <cell r="GL26">
            <v>0</v>
          </cell>
          <cell r="GM26">
            <v>0</v>
          </cell>
          <cell r="GN26">
            <v>0</v>
          </cell>
          <cell r="GO26">
            <v>0</v>
          </cell>
          <cell r="GP26">
            <v>0</v>
          </cell>
          <cell r="GQ26">
            <v>0</v>
          </cell>
          <cell r="GR26">
            <v>0</v>
          </cell>
          <cell r="GS26">
            <v>0</v>
          </cell>
          <cell r="GT26">
            <v>0</v>
          </cell>
          <cell r="GU26">
            <v>0</v>
          </cell>
          <cell r="GV26">
            <v>0</v>
          </cell>
          <cell r="GW26">
            <v>0</v>
          </cell>
          <cell r="GX26">
            <v>0</v>
          </cell>
          <cell r="GY26">
            <v>0</v>
          </cell>
          <cell r="GZ26">
            <v>0</v>
          </cell>
          <cell r="HA26">
            <v>0</v>
          </cell>
          <cell r="HB26">
            <v>0</v>
          </cell>
          <cell r="HC26">
            <v>0</v>
          </cell>
          <cell r="HD26">
            <v>0</v>
          </cell>
          <cell r="HE26">
            <v>0</v>
          </cell>
          <cell r="HF26">
            <v>0</v>
          </cell>
          <cell r="HG26">
            <v>0</v>
          </cell>
          <cell r="HH26">
            <v>0</v>
          </cell>
          <cell r="HI26">
            <v>0</v>
          </cell>
          <cell r="HJ26">
            <v>0</v>
          </cell>
          <cell r="HK26">
            <v>0</v>
          </cell>
          <cell r="HL26">
            <v>0</v>
          </cell>
          <cell r="HM26">
            <v>0</v>
          </cell>
          <cell r="HN26">
            <v>0</v>
          </cell>
          <cell r="HO26">
            <v>0</v>
          </cell>
          <cell r="HP26">
            <v>0</v>
          </cell>
          <cell r="HQ26">
            <v>0</v>
          </cell>
          <cell r="HR26">
            <v>0</v>
          </cell>
          <cell r="HS26">
            <v>0</v>
          </cell>
          <cell r="HT26">
            <v>0</v>
          </cell>
          <cell r="HU26">
            <v>0</v>
          </cell>
          <cell r="HV26">
            <v>0</v>
          </cell>
          <cell r="HW26">
            <v>0</v>
          </cell>
          <cell r="HX26">
            <v>0</v>
          </cell>
          <cell r="HY26">
            <v>0</v>
          </cell>
          <cell r="HZ26">
            <v>0</v>
          </cell>
          <cell r="IA26">
            <v>0</v>
          </cell>
          <cell r="IB26">
            <v>0</v>
          </cell>
          <cell r="IC26">
            <v>0</v>
          </cell>
          <cell r="ID26">
            <v>0</v>
          </cell>
          <cell r="IE26">
            <v>0</v>
          </cell>
          <cell r="IF26">
            <v>0</v>
          </cell>
          <cell r="IG26">
            <v>0</v>
          </cell>
          <cell r="IH26">
            <v>0</v>
          </cell>
          <cell r="II26">
            <v>0</v>
          </cell>
          <cell r="IJ26">
            <v>0</v>
          </cell>
          <cell r="IK26">
            <v>0</v>
          </cell>
          <cell r="IL26">
            <v>0</v>
          </cell>
          <cell r="IM26">
            <v>0</v>
          </cell>
          <cell r="IN26">
            <v>0</v>
          </cell>
          <cell r="IO26">
            <v>0</v>
          </cell>
          <cell r="IP26">
            <v>0</v>
          </cell>
          <cell r="IQ26">
            <v>0</v>
          </cell>
        </row>
        <row r="27">
          <cell r="B27">
            <v>0</v>
          </cell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0</v>
          </cell>
          <cell r="AJ27">
            <v>0</v>
          </cell>
          <cell r="AK27">
            <v>0</v>
          </cell>
          <cell r="AL27">
            <v>0</v>
          </cell>
          <cell r="AM27">
            <v>0</v>
          </cell>
          <cell r="AN27">
            <v>0</v>
          </cell>
          <cell r="AO27">
            <v>0</v>
          </cell>
          <cell r="AP27">
            <v>0</v>
          </cell>
          <cell r="AQ27">
            <v>0</v>
          </cell>
          <cell r="AR27">
            <v>0</v>
          </cell>
          <cell r="AS27">
            <v>0</v>
          </cell>
          <cell r="AT27">
            <v>0</v>
          </cell>
          <cell r="AU27">
            <v>0</v>
          </cell>
          <cell r="AV27">
            <v>0</v>
          </cell>
          <cell r="AW27">
            <v>0</v>
          </cell>
          <cell r="AX27">
            <v>0</v>
          </cell>
          <cell r="AY27">
            <v>0</v>
          </cell>
          <cell r="AZ27">
            <v>0</v>
          </cell>
          <cell r="BA27">
            <v>0</v>
          </cell>
          <cell r="BB27">
            <v>0</v>
          </cell>
          <cell r="BC27">
            <v>0</v>
          </cell>
          <cell r="BD27">
            <v>0</v>
          </cell>
          <cell r="BE27">
            <v>0</v>
          </cell>
          <cell r="BF27">
            <v>0</v>
          </cell>
          <cell r="BG27">
            <v>0</v>
          </cell>
          <cell r="BH27">
            <v>0</v>
          </cell>
          <cell r="BI27">
            <v>0</v>
          </cell>
          <cell r="BJ27">
            <v>0</v>
          </cell>
          <cell r="BK27">
            <v>0</v>
          </cell>
          <cell r="BL27">
            <v>0</v>
          </cell>
          <cell r="BM27">
            <v>0</v>
          </cell>
          <cell r="BN27">
            <v>0</v>
          </cell>
          <cell r="BO27">
            <v>0</v>
          </cell>
          <cell r="BP27">
            <v>0</v>
          </cell>
          <cell r="BQ27">
            <v>0</v>
          </cell>
          <cell r="BR27">
            <v>0</v>
          </cell>
          <cell r="BS27">
            <v>0</v>
          </cell>
          <cell r="BT27">
            <v>0</v>
          </cell>
          <cell r="BU27">
            <v>0</v>
          </cell>
          <cell r="BV27">
            <v>0</v>
          </cell>
          <cell r="BW27">
            <v>0</v>
          </cell>
          <cell r="BX27">
            <v>0</v>
          </cell>
          <cell r="BY27">
            <v>0</v>
          </cell>
          <cell r="BZ27">
            <v>0</v>
          </cell>
          <cell r="CA27">
            <v>0</v>
          </cell>
          <cell r="CB27">
            <v>0</v>
          </cell>
          <cell r="CC27">
            <v>0</v>
          </cell>
          <cell r="CD27">
            <v>0</v>
          </cell>
          <cell r="CE27">
            <v>0</v>
          </cell>
          <cell r="CF27">
            <v>0</v>
          </cell>
          <cell r="CG27">
            <v>0</v>
          </cell>
          <cell r="CH27">
            <v>0</v>
          </cell>
          <cell r="CI27">
            <v>0</v>
          </cell>
          <cell r="CJ27">
            <v>0</v>
          </cell>
          <cell r="CK27">
            <v>0</v>
          </cell>
          <cell r="CL27">
            <v>0</v>
          </cell>
          <cell r="CM27">
            <v>0</v>
          </cell>
          <cell r="CN27">
            <v>0</v>
          </cell>
          <cell r="CO27">
            <v>0</v>
          </cell>
          <cell r="CP27">
            <v>0</v>
          </cell>
          <cell r="CQ27">
            <v>0</v>
          </cell>
          <cell r="CR27">
            <v>0</v>
          </cell>
          <cell r="CS27">
            <v>0</v>
          </cell>
          <cell r="CT27">
            <v>0</v>
          </cell>
          <cell r="CU27">
            <v>0</v>
          </cell>
          <cell r="CV27">
            <v>0</v>
          </cell>
          <cell r="CW27">
            <v>0</v>
          </cell>
          <cell r="CX27">
            <v>0</v>
          </cell>
          <cell r="CY27">
            <v>0</v>
          </cell>
          <cell r="CZ27">
            <v>0</v>
          </cell>
          <cell r="DA27">
            <v>0</v>
          </cell>
          <cell r="DB27">
            <v>0</v>
          </cell>
          <cell r="DC27">
            <v>0</v>
          </cell>
          <cell r="DD27">
            <v>0</v>
          </cell>
          <cell r="DE27">
            <v>0</v>
          </cell>
          <cell r="DF27">
            <v>0</v>
          </cell>
          <cell r="DG27">
            <v>0</v>
          </cell>
          <cell r="DH27">
            <v>0</v>
          </cell>
          <cell r="DI27">
            <v>0</v>
          </cell>
          <cell r="DJ27">
            <v>0</v>
          </cell>
          <cell r="DK27">
            <v>0</v>
          </cell>
          <cell r="DL27">
            <v>0</v>
          </cell>
          <cell r="DM27">
            <v>0</v>
          </cell>
          <cell r="DN27">
            <v>0</v>
          </cell>
          <cell r="DO27">
            <v>0</v>
          </cell>
          <cell r="DP27">
            <v>0</v>
          </cell>
          <cell r="DQ27">
            <v>0</v>
          </cell>
          <cell r="DR27">
            <v>0</v>
          </cell>
          <cell r="DS27">
            <v>0</v>
          </cell>
          <cell r="DT27">
            <v>0</v>
          </cell>
          <cell r="DU27">
            <v>0</v>
          </cell>
          <cell r="DV27">
            <v>0</v>
          </cell>
          <cell r="DW27">
            <v>0</v>
          </cell>
          <cell r="DX27">
            <v>0</v>
          </cell>
          <cell r="DY27">
            <v>0</v>
          </cell>
          <cell r="DZ27">
            <v>0</v>
          </cell>
          <cell r="EA27">
            <v>0</v>
          </cell>
          <cell r="EB27">
            <v>0</v>
          </cell>
          <cell r="EC27">
            <v>0</v>
          </cell>
          <cell r="ED27">
            <v>0</v>
          </cell>
          <cell r="EE27">
            <v>0</v>
          </cell>
          <cell r="EF27">
            <v>0</v>
          </cell>
          <cell r="EG27">
            <v>0</v>
          </cell>
          <cell r="EH27">
            <v>0</v>
          </cell>
          <cell r="EI27">
            <v>0</v>
          </cell>
          <cell r="EJ27">
            <v>0</v>
          </cell>
          <cell r="EK27">
            <v>0</v>
          </cell>
          <cell r="EL27">
            <v>0</v>
          </cell>
          <cell r="EM27">
            <v>0</v>
          </cell>
          <cell r="EN27">
            <v>0</v>
          </cell>
          <cell r="EO27">
            <v>0</v>
          </cell>
          <cell r="EP27">
            <v>0</v>
          </cell>
          <cell r="EQ27">
            <v>0</v>
          </cell>
          <cell r="ER27">
            <v>0</v>
          </cell>
          <cell r="ES27">
            <v>0</v>
          </cell>
          <cell r="ET27">
            <v>0</v>
          </cell>
          <cell r="EU27">
            <v>0</v>
          </cell>
          <cell r="EV27">
            <v>0</v>
          </cell>
          <cell r="EW27">
            <v>0</v>
          </cell>
          <cell r="EX27">
            <v>0</v>
          </cell>
          <cell r="EY27">
            <v>0</v>
          </cell>
          <cell r="EZ27">
            <v>0</v>
          </cell>
          <cell r="FA27">
            <v>0</v>
          </cell>
          <cell r="FB27">
            <v>0</v>
          </cell>
          <cell r="FC27">
            <v>0</v>
          </cell>
          <cell r="FD27">
            <v>0</v>
          </cell>
          <cell r="FE27">
            <v>0</v>
          </cell>
          <cell r="FF27">
            <v>0</v>
          </cell>
          <cell r="FG27">
            <v>0</v>
          </cell>
          <cell r="FH27">
            <v>0</v>
          </cell>
          <cell r="FI27">
            <v>0</v>
          </cell>
          <cell r="FJ27">
            <v>0</v>
          </cell>
          <cell r="FK27">
            <v>0</v>
          </cell>
          <cell r="FL27">
            <v>0</v>
          </cell>
          <cell r="FM27">
            <v>0</v>
          </cell>
          <cell r="FN27">
            <v>0</v>
          </cell>
          <cell r="FO27">
            <v>0</v>
          </cell>
          <cell r="FP27">
            <v>0</v>
          </cell>
          <cell r="FQ27">
            <v>0</v>
          </cell>
          <cell r="FR27">
            <v>0</v>
          </cell>
          <cell r="FS27">
            <v>0</v>
          </cell>
          <cell r="FT27">
            <v>0</v>
          </cell>
          <cell r="FU27">
            <v>0</v>
          </cell>
          <cell r="FV27">
            <v>0</v>
          </cell>
          <cell r="FW27">
            <v>0</v>
          </cell>
          <cell r="FX27">
            <v>0</v>
          </cell>
          <cell r="FY27">
            <v>0</v>
          </cell>
          <cell r="FZ27">
            <v>0</v>
          </cell>
          <cell r="GA27">
            <v>0</v>
          </cell>
          <cell r="GB27">
            <v>0</v>
          </cell>
          <cell r="GC27">
            <v>0</v>
          </cell>
          <cell r="GD27">
            <v>0</v>
          </cell>
          <cell r="GE27">
            <v>0</v>
          </cell>
          <cell r="GF27">
            <v>0</v>
          </cell>
          <cell r="GG27">
            <v>0</v>
          </cell>
          <cell r="GH27">
            <v>0</v>
          </cell>
          <cell r="GI27">
            <v>0</v>
          </cell>
          <cell r="GJ27">
            <v>0</v>
          </cell>
          <cell r="GK27">
            <v>0</v>
          </cell>
          <cell r="GL27">
            <v>0</v>
          </cell>
          <cell r="GM27">
            <v>0</v>
          </cell>
          <cell r="GN27">
            <v>0</v>
          </cell>
          <cell r="GO27">
            <v>0</v>
          </cell>
          <cell r="GP27">
            <v>0</v>
          </cell>
          <cell r="GQ27">
            <v>0</v>
          </cell>
          <cell r="GR27">
            <v>0</v>
          </cell>
          <cell r="GS27">
            <v>0</v>
          </cell>
          <cell r="GT27">
            <v>0</v>
          </cell>
          <cell r="GU27">
            <v>0</v>
          </cell>
          <cell r="GV27">
            <v>0</v>
          </cell>
          <cell r="GW27">
            <v>0</v>
          </cell>
          <cell r="GX27">
            <v>0</v>
          </cell>
          <cell r="GY27">
            <v>0</v>
          </cell>
          <cell r="GZ27">
            <v>0</v>
          </cell>
          <cell r="HA27">
            <v>0</v>
          </cell>
          <cell r="HB27">
            <v>0</v>
          </cell>
          <cell r="HC27">
            <v>0</v>
          </cell>
          <cell r="HD27">
            <v>0</v>
          </cell>
          <cell r="HE27">
            <v>0</v>
          </cell>
          <cell r="HF27">
            <v>0</v>
          </cell>
          <cell r="HG27">
            <v>0</v>
          </cell>
          <cell r="HH27">
            <v>0</v>
          </cell>
          <cell r="HI27">
            <v>0</v>
          </cell>
          <cell r="HJ27">
            <v>0</v>
          </cell>
          <cell r="HK27">
            <v>0</v>
          </cell>
          <cell r="HL27">
            <v>0</v>
          </cell>
          <cell r="HM27">
            <v>0</v>
          </cell>
          <cell r="HN27">
            <v>0</v>
          </cell>
          <cell r="HO27">
            <v>0</v>
          </cell>
          <cell r="HP27">
            <v>0</v>
          </cell>
          <cell r="HQ27">
            <v>0</v>
          </cell>
          <cell r="HR27">
            <v>0</v>
          </cell>
          <cell r="HS27">
            <v>0</v>
          </cell>
          <cell r="HT27">
            <v>0</v>
          </cell>
          <cell r="HU27">
            <v>0</v>
          </cell>
          <cell r="HV27">
            <v>0</v>
          </cell>
          <cell r="HW27">
            <v>0</v>
          </cell>
          <cell r="HX27">
            <v>0</v>
          </cell>
          <cell r="HY27">
            <v>0</v>
          </cell>
          <cell r="HZ27">
            <v>0</v>
          </cell>
          <cell r="IA27">
            <v>0</v>
          </cell>
          <cell r="IB27">
            <v>0</v>
          </cell>
          <cell r="IC27">
            <v>0</v>
          </cell>
          <cell r="ID27">
            <v>0</v>
          </cell>
          <cell r="IE27">
            <v>0</v>
          </cell>
          <cell r="IF27">
            <v>0</v>
          </cell>
          <cell r="IG27">
            <v>0</v>
          </cell>
          <cell r="IH27">
            <v>0</v>
          </cell>
          <cell r="II27">
            <v>0</v>
          </cell>
          <cell r="IJ27">
            <v>0</v>
          </cell>
          <cell r="IK27">
            <v>0</v>
          </cell>
          <cell r="IL27">
            <v>0</v>
          </cell>
          <cell r="IM27">
            <v>0</v>
          </cell>
          <cell r="IN27">
            <v>0</v>
          </cell>
          <cell r="IO27">
            <v>0</v>
          </cell>
          <cell r="IP27">
            <v>0</v>
          </cell>
          <cell r="IQ27">
            <v>0</v>
          </cell>
        </row>
        <row r="28">
          <cell r="B28">
            <v>0</v>
          </cell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L28">
            <v>0</v>
          </cell>
          <cell r="AM28">
            <v>0</v>
          </cell>
          <cell r="AN28">
            <v>0</v>
          </cell>
          <cell r="AO28">
            <v>0</v>
          </cell>
          <cell r="AP28">
            <v>0</v>
          </cell>
          <cell r="AQ28">
            <v>0</v>
          </cell>
          <cell r="AR28">
            <v>0</v>
          </cell>
          <cell r="AS28">
            <v>0</v>
          </cell>
          <cell r="AT28">
            <v>0</v>
          </cell>
          <cell r="AU28">
            <v>0</v>
          </cell>
          <cell r="AV28">
            <v>0</v>
          </cell>
          <cell r="AW28">
            <v>0</v>
          </cell>
          <cell r="AX28">
            <v>0</v>
          </cell>
          <cell r="AY28">
            <v>0</v>
          </cell>
          <cell r="AZ28">
            <v>0</v>
          </cell>
          <cell r="BA28">
            <v>0</v>
          </cell>
          <cell r="BB28">
            <v>0</v>
          </cell>
          <cell r="BC28">
            <v>0</v>
          </cell>
          <cell r="BD28">
            <v>0</v>
          </cell>
          <cell r="BE28">
            <v>0</v>
          </cell>
          <cell r="BF28">
            <v>0</v>
          </cell>
          <cell r="BG28">
            <v>0</v>
          </cell>
          <cell r="BH28">
            <v>0</v>
          </cell>
          <cell r="BI28">
            <v>0</v>
          </cell>
          <cell r="BJ28">
            <v>0</v>
          </cell>
          <cell r="BK28">
            <v>0</v>
          </cell>
          <cell r="BL28">
            <v>0</v>
          </cell>
          <cell r="BM28">
            <v>0</v>
          </cell>
          <cell r="BN28">
            <v>0</v>
          </cell>
          <cell r="BO28">
            <v>0</v>
          </cell>
          <cell r="BP28">
            <v>0</v>
          </cell>
          <cell r="BQ28">
            <v>0</v>
          </cell>
          <cell r="BR28">
            <v>0</v>
          </cell>
          <cell r="BS28">
            <v>0</v>
          </cell>
          <cell r="BT28">
            <v>0</v>
          </cell>
          <cell r="BU28">
            <v>0</v>
          </cell>
          <cell r="BV28">
            <v>0</v>
          </cell>
          <cell r="BW28">
            <v>0</v>
          </cell>
          <cell r="BX28">
            <v>0</v>
          </cell>
          <cell r="BY28">
            <v>0</v>
          </cell>
          <cell r="BZ28">
            <v>0</v>
          </cell>
          <cell r="CA28">
            <v>0</v>
          </cell>
          <cell r="CB28">
            <v>0</v>
          </cell>
          <cell r="CC28">
            <v>0</v>
          </cell>
          <cell r="CD28">
            <v>0</v>
          </cell>
          <cell r="CE28">
            <v>0</v>
          </cell>
          <cell r="CF28">
            <v>0</v>
          </cell>
          <cell r="CG28">
            <v>0</v>
          </cell>
          <cell r="CH28">
            <v>0</v>
          </cell>
          <cell r="CI28">
            <v>0</v>
          </cell>
          <cell r="CJ28">
            <v>0</v>
          </cell>
          <cell r="CK28">
            <v>0</v>
          </cell>
          <cell r="CL28">
            <v>0</v>
          </cell>
          <cell r="CM28">
            <v>0</v>
          </cell>
          <cell r="CN28">
            <v>0</v>
          </cell>
          <cell r="CO28">
            <v>0</v>
          </cell>
          <cell r="CP28">
            <v>0</v>
          </cell>
          <cell r="CQ28">
            <v>0</v>
          </cell>
          <cell r="CR28">
            <v>0</v>
          </cell>
          <cell r="CS28">
            <v>0</v>
          </cell>
          <cell r="CT28">
            <v>0</v>
          </cell>
          <cell r="CU28">
            <v>0</v>
          </cell>
          <cell r="CV28">
            <v>0</v>
          </cell>
          <cell r="CW28">
            <v>0</v>
          </cell>
          <cell r="CX28">
            <v>0</v>
          </cell>
          <cell r="CY28">
            <v>0</v>
          </cell>
          <cell r="CZ28">
            <v>0</v>
          </cell>
          <cell r="DA28">
            <v>0</v>
          </cell>
          <cell r="DB28">
            <v>0</v>
          </cell>
          <cell r="DC28">
            <v>0</v>
          </cell>
          <cell r="DD28">
            <v>0</v>
          </cell>
          <cell r="DE28">
            <v>0</v>
          </cell>
          <cell r="DF28">
            <v>0</v>
          </cell>
          <cell r="DG28">
            <v>0</v>
          </cell>
          <cell r="DH28">
            <v>0</v>
          </cell>
          <cell r="DI28">
            <v>0</v>
          </cell>
          <cell r="DJ28">
            <v>0</v>
          </cell>
          <cell r="DK28">
            <v>0</v>
          </cell>
          <cell r="DL28">
            <v>0</v>
          </cell>
          <cell r="DM28">
            <v>0</v>
          </cell>
          <cell r="DN28">
            <v>0</v>
          </cell>
          <cell r="DO28">
            <v>0</v>
          </cell>
          <cell r="DP28">
            <v>0</v>
          </cell>
          <cell r="DQ28">
            <v>0</v>
          </cell>
          <cell r="DR28">
            <v>0</v>
          </cell>
          <cell r="DS28">
            <v>0</v>
          </cell>
          <cell r="DT28">
            <v>0</v>
          </cell>
          <cell r="DU28">
            <v>0</v>
          </cell>
          <cell r="DV28">
            <v>0</v>
          </cell>
          <cell r="DW28">
            <v>0</v>
          </cell>
          <cell r="DX28">
            <v>0</v>
          </cell>
          <cell r="DY28">
            <v>0</v>
          </cell>
          <cell r="DZ28">
            <v>0</v>
          </cell>
          <cell r="EA28">
            <v>0</v>
          </cell>
          <cell r="EB28">
            <v>0</v>
          </cell>
          <cell r="EC28">
            <v>0</v>
          </cell>
          <cell r="ED28">
            <v>0</v>
          </cell>
          <cell r="EE28">
            <v>0</v>
          </cell>
          <cell r="EF28">
            <v>0</v>
          </cell>
          <cell r="EG28">
            <v>0</v>
          </cell>
          <cell r="EH28">
            <v>0</v>
          </cell>
          <cell r="EI28">
            <v>0</v>
          </cell>
          <cell r="EJ28">
            <v>0</v>
          </cell>
          <cell r="EK28">
            <v>0</v>
          </cell>
          <cell r="EL28">
            <v>0</v>
          </cell>
          <cell r="EM28">
            <v>0</v>
          </cell>
          <cell r="EN28">
            <v>0</v>
          </cell>
          <cell r="EO28">
            <v>0</v>
          </cell>
          <cell r="EP28">
            <v>0</v>
          </cell>
          <cell r="EQ28">
            <v>0</v>
          </cell>
          <cell r="ER28">
            <v>0</v>
          </cell>
          <cell r="ES28">
            <v>0</v>
          </cell>
          <cell r="ET28">
            <v>0</v>
          </cell>
          <cell r="EU28">
            <v>0</v>
          </cell>
          <cell r="EV28">
            <v>0</v>
          </cell>
          <cell r="EW28">
            <v>0</v>
          </cell>
          <cell r="EX28">
            <v>0</v>
          </cell>
          <cell r="EY28">
            <v>0</v>
          </cell>
          <cell r="EZ28">
            <v>0</v>
          </cell>
          <cell r="FA28">
            <v>0</v>
          </cell>
          <cell r="FB28">
            <v>0</v>
          </cell>
          <cell r="FC28">
            <v>0</v>
          </cell>
          <cell r="FD28">
            <v>0</v>
          </cell>
          <cell r="FE28">
            <v>0</v>
          </cell>
          <cell r="FF28">
            <v>0</v>
          </cell>
          <cell r="FG28">
            <v>0</v>
          </cell>
          <cell r="FH28">
            <v>0</v>
          </cell>
          <cell r="FI28">
            <v>0</v>
          </cell>
          <cell r="FJ28">
            <v>0</v>
          </cell>
          <cell r="FK28">
            <v>0</v>
          </cell>
          <cell r="FL28">
            <v>0</v>
          </cell>
          <cell r="FM28">
            <v>0</v>
          </cell>
          <cell r="FN28">
            <v>0</v>
          </cell>
          <cell r="FO28">
            <v>0</v>
          </cell>
          <cell r="FP28">
            <v>0</v>
          </cell>
          <cell r="FQ28">
            <v>0</v>
          </cell>
          <cell r="FR28">
            <v>0</v>
          </cell>
          <cell r="FS28">
            <v>0</v>
          </cell>
          <cell r="FT28">
            <v>0</v>
          </cell>
          <cell r="FU28">
            <v>0</v>
          </cell>
          <cell r="FV28">
            <v>0</v>
          </cell>
          <cell r="FW28">
            <v>0</v>
          </cell>
          <cell r="FX28">
            <v>0</v>
          </cell>
          <cell r="FY28">
            <v>0</v>
          </cell>
          <cell r="FZ28">
            <v>0</v>
          </cell>
          <cell r="GA28">
            <v>0</v>
          </cell>
          <cell r="GB28">
            <v>0</v>
          </cell>
          <cell r="GC28">
            <v>0</v>
          </cell>
          <cell r="GD28">
            <v>0</v>
          </cell>
          <cell r="GE28">
            <v>0</v>
          </cell>
          <cell r="GF28">
            <v>0</v>
          </cell>
          <cell r="GG28">
            <v>0</v>
          </cell>
          <cell r="GH28">
            <v>0</v>
          </cell>
          <cell r="GI28">
            <v>0</v>
          </cell>
          <cell r="GJ28">
            <v>0</v>
          </cell>
          <cell r="GK28">
            <v>0</v>
          </cell>
          <cell r="GL28">
            <v>0</v>
          </cell>
          <cell r="GM28">
            <v>0</v>
          </cell>
          <cell r="GN28">
            <v>0</v>
          </cell>
          <cell r="GO28">
            <v>0</v>
          </cell>
          <cell r="GP28">
            <v>0</v>
          </cell>
          <cell r="GQ28">
            <v>0</v>
          </cell>
          <cell r="GR28">
            <v>0</v>
          </cell>
          <cell r="GS28">
            <v>0</v>
          </cell>
          <cell r="GT28">
            <v>0</v>
          </cell>
          <cell r="GU28">
            <v>0</v>
          </cell>
          <cell r="GV28">
            <v>0</v>
          </cell>
          <cell r="GW28">
            <v>0</v>
          </cell>
          <cell r="GX28">
            <v>0</v>
          </cell>
          <cell r="GY28">
            <v>0</v>
          </cell>
          <cell r="GZ28">
            <v>0</v>
          </cell>
          <cell r="HA28">
            <v>0</v>
          </cell>
          <cell r="HB28">
            <v>0</v>
          </cell>
          <cell r="HC28">
            <v>0</v>
          </cell>
          <cell r="HD28">
            <v>0</v>
          </cell>
          <cell r="HE28">
            <v>0</v>
          </cell>
          <cell r="HF28">
            <v>0</v>
          </cell>
          <cell r="HG28">
            <v>0</v>
          </cell>
          <cell r="HH28">
            <v>0</v>
          </cell>
          <cell r="HI28">
            <v>0</v>
          </cell>
          <cell r="HJ28">
            <v>0</v>
          </cell>
          <cell r="HK28">
            <v>0</v>
          </cell>
          <cell r="HL28">
            <v>0</v>
          </cell>
          <cell r="HM28">
            <v>0</v>
          </cell>
          <cell r="HN28">
            <v>0</v>
          </cell>
          <cell r="HO28">
            <v>0</v>
          </cell>
          <cell r="HP28">
            <v>0</v>
          </cell>
          <cell r="HQ28">
            <v>0</v>
          </cell>
          <cell r="HR28">
            <v>0</v>
          </cell>
          <cell r="HS28">
            <v>0</v>
          </cell>
          <cell r="HT28">
            <v>0</v>
          </cell>
          <cell r="HU28">
            <v>0</v>
          </cell>
          <cell r="HV28">
            <v>0</v>
          </cell>
          <cell r="HW28">
            <v>0</v>
          </cell>
          <cell r="HX28">
            <v>0</v>
          </cell>
          <cell r="HY28">
            <v>0</v>
          </cell>
          <cell r="HZ28">
            <v>0</v>
          </cell>
          <cell r="IA28">
            <v>0</v>
          </cell>
          <cell r="IB28">
            <v>0</v>
          </cell>
          <cell r="IC28">
            <v>0</v>
          </cell>
          <cell r="ID28">
            <v>0</v>
          </cell>
          <cell r="IE28">
            <v>0</v>
          </cell>
          <cell r="IF28">
            <v>0</v>
          </cell>
          <cell r="IG28">
            <v>0</v>
          </cell>
          <cell r="IH28">
            <v>0</v>
          </cell>
          <cell r="II28">
            <v>0</v>
          </cell>
          <cell r="IJ28">
            <v>0</v>
          </cell>
          <cell r="IK28">
            <v>0</v>
          </cell>
          <cell r="IL28">
            <v>0</v>
          </cell>
          <cell r="IM28">
            <v>0</v>
          </cell>
          <cell r="IN28">
            <v>0</v>
          </cell>
          <cell r="IO28">
            <v>0</v>
          </cell>
          <cell r="IP28">
            <v>0</v>
          </cell>
          <cell r="IQ28">
            <v>0</v>
          </cell>
        </row>
        <row r="29">
          <cell r="B29">
            <v>0</v>
          </cell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0</v>
          </cell>
          <cell r="AJ29">
            <v>0</v>
          </cell>
          <cell r="AK29">
            <v>0</v>
          </cell>
          <cell r="AL29">
            <v>0</v>
          </cell>
          <cell r="AM29">
            <v>0</v>
          </cell>
          <cell r="AN29">
            <v>0</v>
          </cell>
          <cell r="AO29">
            <v>0</v>
          </cell>
          <cell r="AP29">
            <v>0</v>
          </cell>
          <cell r="AQ29">
            <v>0</v>
          </cell>
          <cell r="AR29">
            <v>0</v>
          </cell>
          <cell r="AS29">
            <v>0</v>
          </cell>
          <cell r="AT29">
            <v>0</v>
          </cell>
          <cell r="AU29">
            <v>0</v>
          </cell>
          <cell r="AV29">
            <v>0</v>
          </cell>
          <cell r="AW29">
            <v>0</v>
          </cell>
          <cell r="AX29">
            <v>0</v>
          </cell>
          <cell r="AY29">
            <v>0</v>
          </cell>
          <cell r="AZ29">
            <v>0</v>
          </cell>
          <cell r="BA29">
            <v>0</v>
          </cell>
          <cell r="BB29">
            <v>0</v>
          </cell>
          <cell r="BC29">
            <v>0</v>
          </cell>
          <cell r="BD29">
            <v>0</v>
          </cell>
          <cell r="BE29">
            <v>0</v>
          </cell>
          <cell r="BF29">
            <v>0</v>
          </cell>
          <cell r="BG29">
            <v>0</v>
          </cell>
          <cell r="BH29">
            <v>0</v>
          </cell>
          <cell r="BI29">
            <v>0</v>
          </cell>
          <cell r="BJ29">
            <v>0</v>
          </cell>
          <cell r="BK29">
            <v>0</v>
          </cell>
          <cell r="BL29">
            <v>0</v>
          </cell>
          <cell r="BM29">
            <v>0</v>
          </cell>
          <cell r="BN29">
            <v>0</v>
          </cell>
          <cell r="BO29">
            <v>0</v>
          </cell>
          <cell r="BP29">
            <v>0</v>
          </cell>
          <cell r="BQ29">
            <v>0</v>
          </cell>
          <cell r="BR29">
            <v>0</v>
          </cell>
          <cell r="BS29">
            <v>0</v>
          </cell>
          <cell r="BT29">
            <v>0</v>
          </cell>
          <cell r="BU29">
            <v>0</v>
          </cell>
          <cell r="BV29">
            <v>0</v>
          </cell>
          <cell r="BW29">
            <v>0</v>
          </cell>
          <cell r="BX29">
            <v>0</v>
          </cell>
          <cell r="BY29">
            <v>0</v>
          </cell>
          <cell r="BZ29">
            <v>0</v>
          </cell>
          <cell r="CA29">
            <v>0</v>
          </cell>
          <cell r="CB29">
            <v>0</v>
          </cell>
          <cell r="CC29">
            <v>0</v>
          </cell>
          <cell r="CD29">
            <v>0</v>
          </cell>
          <cell r="CE29">
            <v>0</v>
          </cell>
          <cell r="CF29">
            <v>0</v>
          </cell>
          <cell r="CG29">
            <v>0</v>
          </cell>
          <cell r="CH29">
            <v>0</v>
          </cell>
          <cell r="CI29">
            <v>0</v>
          </cell>
          <cell r="CJ29">
            <v>0</v>
          </cell>
          <cell r="CK29">
            <v>0</v>
          </cell>
          <cell r="CL29">
            <v>0</v>
          </cell>
          <cell r="CM29">
            <v>0</v>
          </cell>
          <cell r="CN29">
            <v>0</v>
          </cell>
          <cell r="CO29">
            <v>0</v>
          </cell>
          <cell r="CP29">
            <v>0</v>
          </cell>
          <cell r="CQ29">
            <v>0</v>
          </cell>
          <cell r="CR29">
            <v>0</v>
          </cell>
          <cell r="CS29">
            <v>0</v>
          </cell>
          <cell r="CT29">
            <v>0</v>
          </cell>
          <cell r="CU29">
            <v>0</v>
          </cell>
          <cell r="CV29">
            <v>0</v>
          </cell>
          <cell r="CW29">
            <v>0</v>
          </cell>
          <cell r="CX29">
            <v>0</v>
          </cell>
          <cell r="CY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  <cell r="DD29">
            <v>0</v>
          </cell>
          <cell r="DE29">
            <v>0</v>
          </cell>
          <cell r="DF29">
            <v>0</v>
          </cell>
          <cell r="DG29">
            <v>0</v>
          </cell>
          <cell r="DH29">
            <v>0</v>
          </cell>
          <cell r="DI29">
            <v>0</v>
          </cell>
          <cell r="DJ29">
            <v>0</v>
          </cell>
          <cell r="DK29">
            <v>0</v>
          </cell>
          <cell r="DL29">
            <v>0</v>
          </cell>
          <cell r="DM29">
            <v>0</v>
          </cell>
          <cell r="DN29">
            <v>0</v>
          </cell>
          <cell r="DO29">
            <v>0</v>
          </cell>
          <cell r="DP29">
            <v>0</v>
          </cell>
          <cell r="DQ29">
            <v>0</v>
          </cell>
          <cell r="DR29">
            <v>0</v>
          </cell>
          <cell r="DS29">
            <v>0</v>
          </cell>
          <cell r="DT29">
            <v>0</v>
          </cell>
          <cell r="DU29">
            <v>0</v>
          </cell>
          <cell r="DV29">
            <v>0</v>
          </cell>
          <cell r="DW29">
            <v>0</v>
          </cell>
          <cell r="DX29">
            <v>0</v>
          </cell>
          <cell r="DY29">
            <v>0</v>
          </cell>
          <cell r="DZ29">
            <v>0</v>
          </cell>
          <cell r="EA29">
            <v>0</v>
          </cell>
          <cell r="EB29">
            <v>0</v>
          </cell>
          <cell r="EC29">
            <v>0</v>
          </cell>
          <cell r="ED29">
            <v>0</v>
          </cell>
          <cell r="EE29">
            <v>0</v>
          </cell>
          <cell r="EF29">
            <v>0</v>
          </cell>
          <cell r="EG29">
            <v>0</v>
          </cell>
          <cell r="EH29">
            <v>0</v>
          </cell>
          <cell r="EI29">
            <v>0</v>
          </cell>
          <cell r="EJ29">
            <v>0</v>
          </cell>
          <cell r="EK29">
            <v>0</v>
          </cell>
          <cell r="EL29">
            <v>0</v>
          </cell>
          <cell r="EM29">
            <v>0</v>
          </cell>
          <cell r="EN29">
            <v>0</v>
          </cell>
          <cell r="EO29">
            <v>0</v>
          </cell>
          <cell r="EP29">
            <v>0</v>
          </cell>
          <cell r="EQ29">
            <v>0</v>
          </cell>
          <cell r="ER29">
            <v>0</v>
          </cell>
          <cell r="ES29">
            <v>0</v>
          </cell>
          <cell r="ET29">
            <v>0</v>
          </cell>
          <cell r="EU29">
            <v>0</v>
          </cell>
          <cell r="EV29">
            <v>0</v>
          </cell>
          <cell r="EW29">
            <v>0</v>
          </cell>
          <cell r="EX29">
            <v>0</v>
          </cell>
          <cell r="EY29">
            <v>0</v>
          </cell>
          <cell r="EZ29">
            <v>0</v>
          </cell>
          <cell r="FA29">
            <v>0</v>
          </cell>
          <cell r="FB29">
            <v>0</v>
          </cell>
          <cell r="FC29">
            <v>0</v>
          </cell>
          <cell r="FD29">
            <v>0</v>
          </cell>
          <cell r="FE29">
            <v>0</v>
          </cell>
          <cell r="FF29">
            <v>0</v>
          </cell>
          <cell r="FG29">
            <v>0</v>
          </cell>
          <cell r="FH29">
            <v>0</v>
          </cell>
          <cell r="FI29">
            <v>0</v>
          </cell>
          <cell r="FJ29">
            <v>0</v>
          </cell>
          <cell r="FK29">
            <v>0</v>
          </cell>
          <cell r="FL29">
            <v>0</v>
          </cell>
          <cell r="FM29">
            <v>0</v>
          </cell>
          <cell r="FN29">
            <v>0</v>
          </cell>
          <cell r="FO29">
            <v>0</v>
          </cell>
          <cell r="FP29">
            <v>0</v>
          </cell>
          <cell r="FQ29">
            <v>0</v>
          </cell>
          <cell r="FR29">
            <v>0</v>
          </cell>
          <cell r="FS29">
            <v>0</v>
          </cell>
          <cell r="FT29">
            <v>0</v>
          </cell>
          <cell r="FU29">
            <v>0</v>
          </cell>
          <cell r="FV29">
            <v>0</v>
          </cell>
          <cell r="FW29">
            <v>0</v>
          </cell>
          <cell r="FX29">
            <v>0</v>
          </cell>
          <cell r="FY29">
            <v>0</v>
          </cell>
          <cell r="FZ29">
            <v>0</v>
          </cell>
          <cell r="GA29">
            <v>0</v>
          </cell>
          <cell r="GB29">
            <v>0</v>
          </cell>
          <cell r="GC29">
            <v>0</v>
          </cell>
          <cell r="GD29">
            <v>0</v>
          </cell>
          <cell r="GE29">
            <v>0</v>
          </cell>
          <cell r="GF29">
            <v>0</v>
          </cell>
          <cell r="GG29">
            <v>0</v>
          </cell>
          <cell r="GH29">
            <v>0</v>
          </cell>
          <cell r="GI29">
            <v>0</v>
          </cell>
          <cell r="GJ29">
            <v>0</v>
          </cell>
          <cell r="GK29">
            <v>0</v>
          </cell>
          <cell r="GL29">
            <v>0</v>
          </cell>
          <cell r="GM29">
            <v>0</v>
          </cell>
          <cell r="GN29">
            <v>0</v>
          </cell>
          <cell r="GO29">
            <v>0</v>
          </cell>
          <cell r="GP29">
            <v>0</v>
          </cell>
          <cell r="GQ29">
            <v>0</v>
          </cell>
          <cell r="GR29">
            <v>0</v>
          </cell>
          <cell r="GS29">
            <v>0</v>
          </cell>
          <cell r="GT29">
            <v>0</v>
          </cell>
          <cell r="GU29">
            <v>0</v>
          </cell>
          <cell r="GV29">
            <v>0</v>
          </cell>
          <cell r="GW29">
            <v>0</v>
          </cell>
          <cell r="GX29">
            <v>0</v>
          </cell>
          <cell r="GY29">
            <v>0</v>
          </cell>
          <cell r="GZ29">
            <v>0</v>
          </cell>
          <cell r="HA29">
            <v>0</v>
          </cell>
          <cell r="HB29">
            <v>0</v>
          </cell>
          <cell r="HC29">
            <v>0</v>
          </cell>
          <cell r="HD29">
            <v>0</v>
          </cell>
          <cell r="HE29">
            <v>0</v>
          </cell>
          <cell r="HF29">
            <v>0</v>
          </cell>
          <cell r="HG29">
            <v>0</v>
          </cell>
          <cell r="HH29">
            <v>0</v>
          </cell>
          <cell r="HI29">
            <v>0</v>
          </cell>
          <cell r="HJ29">
            <v>0</v>
          </cell>
          <cell r="HK29">
            <v>0</v>
          </cell>
          <cell r="HL29">
            <v>0</v>
          </cell>
          <cell r="HM29">
            <v>0</v>
          </cell>
          <cell r="HN29">
            <v>0</v>
          </cell>
          <cell r="HO29">
            <v>0</v>
          </cell>
          <cell r="HP29">
            <v>0</v>
          </cell>
          <cell r="HQ29">
            <v>0</v>
          </cell>
          <cell r="HR29">
            <v>0</v>
          </cell>
          <cell r="HS29">
            <v>0</v>
          </cell>
          <cell r="HT29">
            <v>0</v>
          </cell>
          <cell r="HU29">
            <v>0</v>
          </cell>
          <cell r="HV29">
            <v>0</v>
          </cell>
          <cell r="HW29">
            <v>0</v>
          </cell>
          <cell r="HX29">
            <v>0</v>
          </cell>
          <cell r="HY29">
            <v>0</v>
          </cell>
          <cell r="HZ29">
            <v>0</v>
          </cell>
          <cell r="IA29">
            <v>0</v>
          </cell>
          <cell r="IB29">
            <v>0</v>
          </cell>
          <cell r="IC29">
            <v>0</v>
          </cell>
          <cell r="ID29">
            <v>0</v>
          </cell>
          <cell r="IE29">
            <v>0</v>
          </cell>
          <cell r="IF29">
            <v>0</v>
          </cell>
          <cell r="IG29">
            <v>0</v>
          </cell>
          <cell r="IH29">
            <v>0</v>
          </cell>
          <cell r="II29">
            <v>0</v>
          </cell>
          <cell r="IJ29">
            <v>0</v>
          </cell>
          <cell r="IK29">
            <v>0</v>
          </cell>
          <cell r="IL29">
            <v>0</v>
          </cell>
          <cell r="IM29">
            <v>0</v>
          </cell>
          <cell r="IN29">
            <v>0</v>
          </cell>
          <cell r="IO29">
            <v>0</v>
          </cell>
          <cell r="IP29">
            <v>0</v>
          </cell>
          <cell r="IQ29">
            <v>0</v>
          </cell>
        </row>
        <row r="30">
          <cell r="B30">
            <v>0</v>
          </cell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0</v>
          </cell>
          <cell r="AC30">
            <v>0</v>
          </cell>
          <cell r="AD30">
            <v>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  <cell r="AS30">
            <v>0</v>
          </cell>
          <cell r="AT30">
            <v>0</v>
          </cell>
          <cell r="AU30">
            <v>0</v>
          </cell>
          <cell r="AV30">
            <v>0</v>
          </cell>
          <cell r="AW30">
            <v>0</v>
          </cell>
          <cell r="AX30">
            <v>0</v>
          </cell>
          <cell r="AY30">
            <v>0</v>
          </cell>
          <cell r="AZ30">
            <v>0</v>
          </cell>
          <cell r="BA30">
            <v>0</v>
          </cell>
          <cell r="BB30">
            <v>0</v>
          </cell>
          <cell r="BC30">
            <v>0</v>
          </cell>
          <cell r="BD30">
            <v>0</v>
          </cell>
          <cell r="BE30">
            <v>0</v>
          </cell>
          <cell r="BF30">
            <v>0</v>
          </cell>
          <cell r="BG30">
            <v>0</v>
          </cell>
          <cell r="BH30">
            <v>0</v>
          </cell>
          <cell r="BI30">
            <v>0</v>
          </cell>
          <cell r="BJ30">
            <v>0</v>
          </cell>
          <cell r="BK30">
            <v>0</v>
          </cell>
          <cell r="BL30">
            <v>0</v>
          </cell>
          <cell r="BM30">
            <v>0</v>
          </cell>
          <cell r="BN30">
            <v>0</v>
          </cell>
          <cell r="BO30">
            <v>0</v>
          </cell>
          <cell r="BP30">
            <v>0</v>
          </cell>
          <cell r="BQ30">
            <v>0</v>
          </cell>
          <cell r="BR30">
            <v>0</v>
          </cell>
          <cell r="BS30">
            <v>0</v>
          </cell>
          <cell r="BT30">
            <v>0</v>
          </cell>
          <cell r="BU30">
            <v>0</v>
          </cell>
          <cell r="BV30">
            <v>0</v>
          </cell>
          <cell r="BW30">
            <v>0</v>
          </cell>
          <cell r="BX30">
            <v>0</v>
          </cell>
          <cell r="BY30">
            <v>0</v>
          </cell>
          <cell r="BZ30">
            <v>0</v>
          </cell>
          <cell r="CA30">
            <v>0</v>
          </cell>
          <cell r="CB30">
            <v>0</v>
          </cell>
          <cell r="CC30">
            <v>0</v>
          </cell>
          <cell r="CD30">
            <v>0</v>
          </cell>
          <cell r="CE30">
            <v>0</v>
          </cell>
          <cell r="CF30">
            <v>0</v>
          </cell>
          <cell r="CG30">
            <v>0</v>
          </cell>
          <cell r="CH30">
            <v>0</v>
          </cell>
          <cell r="CI30">
            <v>0</v>
          </cell>
          <cell r="CJ30">
            <v>0</v>
          </cell>
          <cell r="CK30">
            <v>0</v>
          </cell>
          <cell r="CL30">
            <v>0</v>
          </cell>
          <cell r="CM30">
            <v>0</v>
          </cell>
          <cell r="CN30">
            <v>0</v>
          </cell>
          <cell r="CO30">
            <v>0</v>
          </cell>
          <cell r="CP30">
            <v>0</v>
          </cell>
          <cell r="CQ30">
            <v>0</v>
          </cell>
          <cell r="CR30">
            <v>0</v>
          </cell>
          <cell r="CS30">
            <v>0</v>
          </cell>
          <cell r="CT30">
            <v>0</v>
          </cell>
          <cell r="CU30">
            <v>0</v>
          </cell>
          <cell r="CV30">
            <v>0</v>
          </cell>
          <cell r="CW30">
            <v>0</v>
          </cell>
          <cell r="CX30">
            <v>0</v>
          </cell>
          <cell r="CY30">
            <v>0</v>
          </cell>
          <cell r="CZ30">
            <v>0</v>
          </cell>
          <cell r="DA30">
            <v>0</v>
          </cell>
          <cell r="DB30">
            <v>0</v>
          </cell>
          <cell r="DC30">
            <v>0</v>
          </cell>
          <cell r="DD30">
            <v>0</v>
          </cell>
          <cell r="DE30">
            <v>0</v>
          </cell>
          <cell r="DF30">
            <v>0</v>
          </cell>
          <cell r="DG30">
            <v>0</v>
          </cell>
          <cell r="DH30">
            <v>0</v>
          </cell>
          <cell r="DI30">
            <v>0</v>
          </cell>
          <cell r="DJ30">
            <v>0</v>
          </cell>
          <cell r="DK30">
            <v>0</v>
          </cell>
          <cell r="DL30">
            <v>0</v>
          </cell>
          <cell r="DM30">
            <v>0</v>
          </cell>
          <cell r="DN30">
            <v>0</v>
          </cell>
          <cell r="DO30">
            <v>0</v>
          </cell>
          <cell r="DP30">
            <v>0</v>
          </cell>
          <cell r="DQ30">
            <v>0</v>
          </cell>
          <cell r="DR30">
            <v>0</v>
          </cell>
          <cell r="DS30">
            <v>0</v>
          </cell>
          <cell r="DT30">
            <v>0</v>
          </cell>
          <cell r="DU30">
            <v>0</v>
          </cell>
          <cell r="DV30">
            <v>0</v>
          </cell>
          <cell r="DW30">
            <v>0</v>
          </cell>
          <cell r="DX30">
            <v>0</v>
          </cell>
          <cell r="DY30">
            <v>0</v>
          </cell>
          <cell r="DZ30">
            <v>0</v>
          </cell>
          <cell r="EA30">
            <v>0</v>
          </cell>
          <cell r="EB30">
            <v>0</v>
          </cell>
          <cell r="EC30">
            <v>0</v>
          </cell>
          <cell r="ED30">
            <v>0</v>
          </cell>
          <cell r="EE30">
            <v>0</v>
          </cell>
          <cell r="EF30">
            <v>0</v>
          </cell>
          <cell r="EG30">
            <v>0</v>
          </cell>
          <cell r="EH30">
            <v>0</v>
          </cell>
          <cell r="EI30">
            <v>0</v>
          </cell>
          <cell r="EJ30">
            <v>0</v>
          </cell>
          <cell r="EK30">
            <v>0</v>
          </cell>
          <cell r="EL30">
            <v>0</v>
          </cell>
          <cell r="EM30">
            <v>0</v>
          </cell>
          <cell r="EN30">
            <v>0</v>
          </cell>
          <cell r="EO30">
            <v>0</v>
          </cell>
          <cell r="EP30">
            <v>0</v>
          </cell>
          <cell r="EQ30">
            <v>0</v>
          </cell>
          <cell r="ER30">
            <v>0</v>
          </cell>
          <cell r="ES30">
            <v>0</v>
          </cell>
          <cell r="ET30">
            <v>0</v>
          </cell>
          <cell r="EU30">
            <v>0</v>
          </cell>
          <cell r="EV30">
            <v>0</v>
          </cell>
          <cell r="EW30">
            <v>0</v>
          </cell>
          <cell r="EX30">
            <v>0</v>
          </cell>
          <cell r="EY30">
            <v>0</v>
          </cell>
          <cell r="EZ30">
            <v>0</v>
          </cell>
          <cell r="FA30">
            <v>0</v>
          </cell>
          <cell r="FB30">
            <v>0</v>
          </cell>
          <cell r="FC30">
            <v>0</v>
          </cell>
          <cell r="FD30">
            <v>0</v>
          </cell>
          <cell r="FE30">
            <v>0</v>
          </cell>
          <cell r="FF30">
            <v>0</v>
          </cell>
          <cell r="FG30">
            <v>0</v>
          </cell>
          <cell r="FH30">
            <v>0</v>
          </cell>
          <cell r="FI30">
            <v>0</v>
          </cell>
          <cell r="FJ30">
            <v>0</v>
          </cell>
          <cell r="FK30">
            <v>0</v>
          </cell>
          <cell r="FL30">
            <v>0</v>
          </cell>
          <cell r="FM30">
            <v>0</v>
          </cell>
          <cell r="FN30">
            <v>0</v>
          </cell>
          <cell r="FO30">
            <v>0</v>
          </cell>
          <cell r="FP30">
            <v>0</v>
          </cell>
          <cell r="FQ30">
            <v>0</v>
          </cell>
          <cell r="FR30">
            <v>0</v>
          </cell>
          <cell r="FS30">
            <v>0</v>
          </cell>
          <cell r="FT30">
            <v>0</v>
          </cell>
          <cell r="FU30">
            <v>0</v>
          </cell>
          <cell r="FV30">
            <v>0</v>
          </cell>
          <cell r="FW30">
            <v>0</v>
          </cell>
          <cell r="FX30">
            <v>0</v>
          </cell>
          <cell r="FY30">
            <v>0</v>
          </cell>
          <cell r="FZ30">
            <v>0</v>
          </cell>
          <cell r="GA30">
            <v>0</v>
          </cell>
          <cell r="GB30">
            <v>0</v>
          </cell>
          <cell r="GC30">
            <v>0</v>
          </cell>
          <cell r="GD30">
            <v>0</v>
          </cell>
          <cell r="GE30">
            <v>0</v>
          </cell>
          <cell r="GF30">
            <v>0</v>
          </cell>
          <cell r="GG30">
            <v>0</v>
          </cell>
          <cell r="GH30">
            <v>0</v>
          </cell>
          <cell r="GI30">
            <v>0</v>
          </cell>
          <cell r="GJ30">
            <v>0</v>
          </cell>
          <cell r="GK30">
            <v>0</v>
          </cell>
          <cell r="GL30">
            <v>0</v>
          </cell>
          <cell r="GM30">
            <v>0</v>
          </cell>
          <cell r="GN30">
            <v>0</v>
          </cell>
          <cell r="GO30">
            <v>0</v>
          </cell>
          <cell r="GP30">
            <v>0</v>
          </cell>
          <cell r="GQ30">
            <v>0</v>
          </cell>
          <cell r="GR30">
            <v>0</v>
          </cell>
          <cell r="GS30">
            <v>0</v>
          </cell>
          <cell r="GT30">
            <v>0</v>
          </cell>
          <cell r="GU30">
            <v>0</v>
          </cell>
          <cell r="GV30">
            <v>0</v>
          </cell>
          <cell r="GW30">
            <v>0</v>
          </cell>
          <cell r="GX30">
            <v>0</v>
          </cell>
          <cell r="GY30">
            <v>0</v>
          </cell>
          <cell r="GZ30">
            <v>0</v>
          </cell>
          <cell r="HA30">
            <v>0</v>
          </cell>
          <cell r="HB30">
            <v>0</v>
          </cell>
          <cell r="HC30">
            <v>0</v>
          </cell>
          <cell r="HD30">
            <v>0</v>
          </cell>
          <cell r="HE30">
            <v>0</v>
          </cell>
          <cell r="HF30">
            <v>0</v>
          </cell>
          <cell r="HG30">
            <v>0</v>
          </cell>
          <cell r="HH30">
            <v>0</v>
          </cell>
          <cell r="HI30">
            <v>0</v>
          </cell>
          <cell r="HJ30">
            <v>0</v>
          </cell>
          <cell r="HK30">
            <v>0</v>
          </cell>
          <cell r="HL30">
            <v>0</v>
          </cell>
          <cell r="HM30">
            <v>0</v>
          </cell>
          <cell r="HN30">
            <v>0</v>
          </cell>
          <cell r="HO30">
            <v>0</v>
          </cell>
          <cell r="HP30">
            <v>0</v>
          </cell>
          <cell r="HQ30">
            <v>0</v>
          </cell>
          <cell r="HR30">
            <v>0</v>
          </cell>
          <cell r="HS30">
            <v>0</v>
          </cell>
          <cell r="HT30">
            <v>0</v>
          </cell>
          <cell r="HU30">
            <v>0</v>
          </cell>
          <cell r="HV30">
            <v>0</v>
          </cell>
          <cell r="HW30">
            <v>0</v>
          </cell>
          <cell r="HX30">
            <v>0</v>
          </cell>
          <cell r="HY30">
            <v>0</v>
          </cell>
          <cell r="HZ30">
            <v>0</v>
          </cell>
          <cell r="IA30">
            <v>0</v>
          </cell>
          <cell r="IB30">
            <v>0</v>
          </cell>
          <cell r="IC30">
            <v>0</v>
          </cell>
          <cell r="ID30">
            <v>0</v>
          </cell>
          <cell r="IE30">
            <v>0</v>
          </cell>
          <cell r="IF30">
            <v>0</v>
          </cell>
          <cell r="IG30">
            <v>0</v>
          </cell>
          <cell r="IH30">
            <v>0</v>
          </cell>
          <cell r="II30">
            <v>0</v>
          </cell>
          <cell r="IJ30">
            <v>0</v>
          </cell>
          <cell r="IK30">
            <v>0</v>
          </cell>
          <cell r="IL30">
            <v>0</v>
          </cell>
          <cell r="IM30">
            <v>0</v>
          </cell>
          <cell r="IN30">
            <v>0</v>
          </cell>
          <cell r="IO30">
            <v>0</v>
          </cell>
          <cell r="IP30">
            <v>0</v>
          </cell>
          <cell r="IQ30">
            <v>0</v>
          </cell>
        </row>
        <row r="31">
          <cell r="B31">
            <v>0</v>
          </cell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0</v>
          </cell>
          <cell r="AJ31">
            <v>0</v>
          </cell>
          <cell r="AK31">
            <v>0</v>
          </cell>
          <cell r="AL31">
            <v>0</v>
          </cell>
          <cell r="AM31">
            <v>0</v>
          </cell>
          <cell r="AN31">
            <v>0</v>
          </cell>
          <cell r="AO31">
            <v>0</v>
          </cell>
          <cell r="AP31">
            <v>0</v>
          </cell>
          <cell r="AQ31">
            <v>0</v>
          </cell>
          <cell r="AR31">
            <v>0</v>
          </cell>
          <cell r="AS31">
            <v>0</v>
          </cell>
          <cell r="AT31">
            <v>0</v>
          </cell>
          <cell r="AU31">
            <v>0</v>
          </cell>
          <cell r="AV31">
            <v>0</v>
          </cell>
          <cell r="AW31">
            <v>0</v>
          </cell>
          <cell r="AX31">
            <v>0</v>
          </cell>
          <cell r="AY31">
            <v>0</v>
          </cell>
          <cell r="AZ31">
            <v>0</v>
          </cell>
          <cell r="BA31">
            <v>0</v>
          </cell>
          <cell r="BB31">
            <v>0</v>
          </cell>
          <cell r="BC31">
            <v>0</v>
          </cell>
          <cell r="BD31">
            <v>0</v>
          </cell>
          <cell r="BE31">
            <v>0</v>
          </cell>
          <cell r="BF31">
            <v>0</v>
          </cell>
          <cell r="BG31">
            <v>0</v>
          </cell>
          <cell r="BH31">
            <v>0</v>
          </cell>
          <cell r="BI31">
            <v>0</v>
          </cell>
          <cell r="BJ31">
            <v>0</v>
          </cell>
          <cell r="BK31">
            <v>0</v>
          </cell>
          <cell r="BL31">
            <v>0</v>
          </cell>
          <cell r="BM31">
            <v>0</v>
          </cell>
          <cell r="BN31">
            <v>0</v>
          </cell>
          <cell r="BO31">
            <v>0</v>
          </cell>
          <cell r="BP31">
            <v>0</v>
          </cell>
          <cell r="BQ31">
            <v>0</v>
          </cell>
          <cell r="BR31">
            <v>0</v>
          </cell>
          <cell r="BS31">
            <v>0</v>
          </cell>
          <cell r="BT31">
            <v>0</v>
          </cell>
          <cell r="BU31">
            <v>0</v>
          </cell>
          <cell r="BV31">
            <v>0</v>
          </cell>
          <cell r="BW31">
            <v>0</v>
          </cell>
          <cell r="BX31">
            <v>0</v>
          </cell>
          <cell r="BY31">
            <v>0</v>
          </cell>
          <cell r="BZ31">
            <v>0</v>
          </cell>
          <cell r="CA31">
            <v>0</v>
          </cell>
          <cell r="CB31">
            <v>0</v>
          </cell>
          <cell r="CC31">
            <v>0</v>
          </cell>
          <cell r="CD31">
            <v>0</v>
          </cell>
          <cell r="CE31">
            <v>0</v>
          </cell>
          <cell r="CF31">
            <v>0</v>
          </cell>
          <cell r="CG31">
            <v>0</v>
          </cell>
          <cell r="CH31">
            <v>0</v>
          </cell>
          <cell r="CI31">
            <v>0</v>
          </cell>
          <cell r="CJ31">
            <v>0</v>
          </cell>
          <cell r="CK31">
            <v>0</v>
          </cell>
          <cell r="CL31">
            <v>0</v>
          </cell>
          <cell r="CM31">
            <v>0</v>
          </cell>
          <cell r="CN31">
            <v>0</v>
          </cell>
          <cell r="CO31">
            <v>0</v>
          </cell>
          <cell r="CP31">
            <v>0</v>
          </cell>
          <cell r="CQ31">
            <v>0</v>
          </cell>
          <cell r="CR31">
            <v>0</v>
          </cell>
          <cell r="CS31">
            <v>0</v>
          </cell>
          <cell r="CT31">
            <v>0</v>
          </cell>
          <cell r="CU31">
            <v>0</v>
          </cell>
          <cell r="CV31">
            <v>0</v>
          </cell>
          <cell r="CW31">
            <v>0</v>
          </cell>
          <cell r="CX31">
            <v>0</v>
          </cell>
          <cell r="CY31">
            <v>0</v>
          </cell>
          <cell r="CZ31">
            <v>0</v>
          </cell>
          <cell r="DA31">
            <v>0</v>
          </cell>
          <cell r="DB31">
            <v>0</v>
          </cell>
          <cell r="DC31">
            <v>0</v>
          </cell>
          <cell r="DD31">
            <v>0</v>
          </cell>
          <cell r="DE31">
            <v>0</v>
          </cell>
          <cell r="DF31">
            <v>0</v>
          </cell>
          <cell r="DG31">
            <v>0</v>
          </cell>
          <cell r="DH31">
            <v>0</v>
          </cell>
          <cell r="DI31">
            <v>0</v>
          </cell>
          <cell r="DJ31">
            <v>0</v>
          </cell>
          <cell r="DK31">
            <v>0</v>
          </cell>
          <cell r="DL31">
            <v>0</v>
          </cell>
          <cell r="DM31">
            <v>0</v>
          </cell>
          <cell r="DN31">
            <v>0</v>
          </cell>
          <cell r="DO31">
            <v>0</v>
          </cell>
          <cell r="DP31">
            <v>0</v>
          </cell>
          <cell r="DQ31">
            <v>0</v>
          </cell>
          <cell r="DR31">
            <v>0</v>
          </cell>
          <cell r="DS31">
            <v>0</v>
          </cell>
          <cell r="DT31">
            <v>0</v>
          </cell>
          <cell r="DU31">
            <v>0</v>
          </cell>
          <cell r="DV31">
            <v>0</v>
          </cell>
          <cell r="DW31">
            <v>0</v>
          </cell>
          <cell r="DX31">
            <v>0</v>
          </cell>
          <cell r="DY31">
            <v>0</v>
          </cell>
          <cell r="DZ31">
            <v>0</v>
          </cell>
          <cell r="EA31">
            <v>0</v>
          </cell>
          <cell r="EB31">
            <v>0</v>
          </cell>
          <cell r="EC31">
            <v>0</v>
          </cell>
          <cell r="ED31">
            <v>0</v>
          </cell>
          <cell r="EE31">
            <v>0</v>
          </cell>
          <cell r="EF31">
            <v>0</v>
          </cell>
          <cell r="EG31">
            <v>0</v>
          </cell>
          <cell r="EH31">
            <v>0</v>
          </cell>
          <cell r="EI31">
            <v>0</v>
          </cell>
          <cell r="EJ31">
            <v>0</v>
          </cell>
          <cell r="EK31">
            <v>0</v>
          </cell>
          <cell r="EL31">
            <v>0</v>
          </cell>
          <cell r="EM31">
            <v>0</v>
          </cell>
          <cell r="EN31">
            <v>0</v>
          </cell>
          <cell r="EO31">
            <v>0</v>
          </cell>
          <cell r="EP31">
            <v>0</v>
          </cell>
          <cell r="EQ31">
            <v>0</v>
          </cell>
          <cell r="ER31">
            <v>0</v>
          </cell>
          <cell r="ES31">
            <v>0</v>
          </cell>
          <cell r="ET31">
            <v>0</v>
          </cell>
          <cell r="EU31">
            <v>0</v>
          </cell>
          <cell r="EV31">
            <v>0</v>
          </cell>
          <cell r="EW31">
            <v>0</v>
          </cell>
          <cell r="EX31">
            <v>0</v>
          </cell>
          <cell r="EY31">
            <v>0</v>
          </cell>
          <cell r="EZ31">
            <v>0</v>
          </cell>
          <cell r="FA31">
            <v>0</v>
          </cell>
          <cell r="FB31">
            <v>0</v>
          </cell>
          <cell r="FC31">
            <v>0</v>
          </cell>
          <cell r="FD31">
            <v>0</v>
          </cell>
          <cell r="FE31">
            <v>0</v>
          </cell>
          <cell r="FF31">
            <v>0</v>
          </cell>
          <cell r="FG31">
            <v>0</v>
          </cell>
          <cell r="FH31">
            <v>0</v>
          </cell>
          <cell r="FI31">
            <v>0</v>
          </cell>
          <cell r="FJ31">
            <v>0</v>
          </cell>
          <cell r="FK31">
            <v>0</v>
          </cell>
          <cell r="FL31">
            <v>0</v>
          </cell>
          <cell r="FM31">
            <v>0</v>
          </cell>
          <cell r="FN31">
            <v>0</v>
          </cell>
          <cell r="FO31">
            <v>0</v>
          </cell>
          <cell r="FP31">
            <v>0</v>
          </cell>
          <cell r="FQ31">
            <v>0</v>
          </cell>
          <cell r="FR31">
            <v>0</v>
          </cell>
          <cell r="FS31">
            <v>0</v>
          </cell>
          <cell r="FT31">
            <v>0</v>
          </cell>
          <cell r="FU31">
            <v>0</v>
          </cell>
          <cell r="FV31">
            <v>0</v>
          </cell>
          <cell r="FW31">
            <v>0</v>
          </cell>
          <cell r="FX31">
            <v>0</v>
          </cell>
          <cell r="FY31">
            <v>0</v>
          </cell>
          <cell r="FZ31">
            <v>0</v>
          </cell>
          <cell r="GA31">
            <v>0</v>
          </cell>
          <cell r="GB31">
            <v>0</v>
          </cell>
          <cell r="GC31">
            <v>0</v>
          </cell>
          <cell r="GD31">
            <v>0</v>
          </cell>
          <cell r="GE31">
            <v>0</v>
          </cell>
          <cell r="GF31">
            <v>0</v>
          </cell>
          <cell r="GG31">
            <v>0</v>
          </cell>
          <cell r="GH31">
            <v>0</v>
          </cell>
          <cell r="GI31">
            <v>0</v>
          </cell>
          <cell r="GJ31">
            <v>0</v>
          </cell>
          <cell r="GK31">
            <v>0</v>
          </cell>
          <cell r="GL31">
            <v>0</v>
          </cell>
          <cell r="GM31">
            <v>0</v>
          </cell>
          <cell r="GN31">
            <v>0</v>
          </cell>
          <cell r="GO31">
            <v>0</v>
          </cell>
          <cell r="GP31">
            <v>0</v>
          </cell>
          <cell r="GQ31">
            <v>0</v>
          </cell>
          <cell r="GR31">
            <v>0</v>
          </cell>
          <cell r="GS31">
            <v>0</v>
          </cell>
          <cell r="GT31">
            <v>0</v>
          </cell>
          <cell r="GU31">
            <v>0</v>
          </cell>
          <cell r="GV31">
            <v>0</v>
          </cell>
          <cell r="GW31">
            <v>0</v>
          </cell>
          <cell r="GX31">
            <v>0</v>
          </cell>
          <cell r="GY31">
            <v>0</v>
          </cell>
          <cell r="GZ31">
            <v>0</v>
          </cell>
          <cell r="HA31">
            <v>0</v>
          </cell>
          <cell r="HB31">
            <v>0</v>
          </cell>
          <cell r="HC31">
            <v>0</v>
          </cell>
          <cell r="HD31">
            <v>0</v>
          </cell>
          <cell r="HE31">
            <v>0</v>
          </cell>
          <cell r="HF31">
            <v>0</v>
          </cell>
          <cell r="HG31">
            <v>0</v>
          </cell>
          <cell r="HH31">
            <v>0</v>
          </cell>
          <cell r="HI31">
            <v>0</v>
          </cell>
          <cell r="HJ31">
            <v>0</v>
          </cell>
          <cell r="HK31">
            <v>0</v>
          </cell>
          <cell r="HL31">
            <v>0</v>
          </cell>
          <cell r="HM31">
            <v>0</v>
          </cell>
          <cell r="HN31">
            <v>0</v>
          </cell>
          <cell r="HO31">
            <v>0</v>
          </cell>
          <cell r="HP31">
            <v>0</v>
          </cell>
          <cell r="HQ31">
            <v>0</v>
          </cell>
          <cell r="HR31">
            <v>0</v>
          </cell>
          <cell r="HS31">
            <v>0</v>
          </cell>
          <cell r="HT31">
            <v>0</v>
          </cell>
          <cell r="HU31">
            <v>0</v>
          </cell>
          <cell r="HV31">
            <v>0</v>
          </cell>
          <cell r="HW31">
            <v>0</v>
          </cell>
          <cell r="HX31">
            <v>0</v>
          </cell>
          <cell r="HY31">
            <v>0</v>
          </cell>
          <cell r="HZ31">
            <v>0</v>
          </cell>
          <cell r="IA31">
            <v>0</v>
          </cell>
          <cell r="IB31">
            <v>0</v>
          </cell>
          <cell r="IC31">
            <v>0</v>
          </cell>
          <cell r="ID31">
            <v>0</v>
          </cell>
          <cell r="IE31">
            <v>0</v>
          </cell>
          <cell r="IF31">
            <v>0</v>
          </cell>
          <cell r="IG31">
            <v>0</v>
          </cell>
          <cell r="IH31">
            <v>0</v>
          </cell>
          <cell r="II31">
            <v>0</v>
          </cell>
          <cell r="IJ31">
            <v>0</v>
          </cell>
          <cell r="IK31">
            <v>0</v>
          </cell>
          <cell r="IL31">
            <v>0</v>
          </cell>
          <cell r="IM31">
            <v>0</v>
          </cell>
          <cell r="IN31">
            <v>0</v>
          </cell>
          <cell r="IO31">
            <v>0</v>
          </cell>
          <cell r="IP31">
            <v>0</v>
          </cell>
          <cell r="IQ31">
            <v>0</v>
          </cell>
        </row>
        <row r="32">
          <cell r="B32">
            <v>0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0</v>
          </cell>
          <cell r="AQ32">
            <v>0</v>
          </cell>
          <cell r="AR32">
            <v>0</v>
          </cell>
          <cell r="AS32">
            <v>0</v>
          </cell>
          <cell r="AT32">
            <v>0</v>
          </cell>
          <cell r="AU32">
            <v>0</v>
          </cell>
          <cell r="AV32">
            <v>0</v>
          </cell>
          <cell r="AW32">
            <v>0</v>
          </cell>
          <cell r="AX32">
            <v>0</v>
          </cell>
          <cell r="AY32">
            <v>0</v>
          </cell>
          <cell r="AZ32">
            <v>0</v>
          </cell>
          <cell r="BA32">
            <v>0</v>
          </cell>
          <cell r="BB32">
            <v>0</v>
          </cell>
          <cell r="BC32">
            <v>0</v>
          </cell>
          <cell r="BD32">
            <v>0</v>
          </cell>
          <cell r="BE32">
            <v>0</v>
          </cell>
          <cell r="BF32">
            <v>0</v>
          </cell>
          <cell r="BG32">
            <v>0</v>
          </cell>
          <cell r="BH32">
            <v>0</v>
          </cell>
          <cell r="BI32">
            <v>0</v>
          </cell>
          <cell r="BJ32">
            <v>0</v>
          </cell>
          <cell r="BK32">
            <v>0</v>
          </cell>
          <cell r="BL32">
            <v>0</v>
          </cell>
          <cell r="BM32">
            <v>0</v>
          </cell>
          <cell r="BN32">
            <v>0</v>
          </cell>
          <cell r="BO32">
            <v>0</v>
          </cell>
          <cell r="BP32">
            <v>0</v>
          </cell>
          <cell r="BQ32">
            <v>0</v>
          </cell>
          <cell r="BR32">
            <v>0</v>
          </cell>
          <cell r="BS32">
            <v>0</v>
          </cell>
          <cell r="BT32">
            <v>0</v>
          </cell>
          <cell r="BU32">
            <v>0</v>
          </cell>
          <cell r="BV32">
            <v>0</v>
          </cell>
          <cell r="BW32">
            <v>0</v>
          </cell>
          <cell r="BX32">
            <v>0</v>
          </cell>
          <cell r="BY32">
            <v>0</v>
          </cell>
          <cell r="BZ32">
            <v>0</v>
          </cell>
          <cell r="CA32">
            <v>0</v>
          </cell>
          <cell r="CB32">
            <v>0</v>
          </cell>
          <cell r="CC32">
            <v>0</v>
          </cell>
          <cell r="CD32">
            <v>0</v>
          </cell>
          <cell r="CE32">
            <v>0</v>
          </cell>
          <cell r="CF32">
            <v>0</v>
          </cell>
          <cell r="CG32">
            <v>0</v>
          </cell>
          <cell r="CH32">
            <v>0</v>
          </cell>
          <cell r="CI32">
            <v>0</v>
          </cell>
          <cell r="CJ32">
            <v>0</v>
          </cell>
          <cell r="CK32">
            <v>0</v>
          </cell>
          <cell r="CL32">
            <v>0</v>
          </cell>
          <cell r="CM32">
            <v>0</v>
          </cell>
          <cell r="CN32">
            <v>0</v>
          </cell>
          <cell r="CO32">
            <v>0</v>
          </cell>
          <cell r="CP32">
            <v>0</v>
          </cell>
          <cell r="CQ32">
            <v>0</v>
          </cell>
          <cell r="CR32">
            <v>0</v>
          </cell>
          <cell r="CS32">
            <v>0</v>
          </cell>
          <cell r="CT32">
            <v>0</v>
          </cell>
          <cell r="CU32">
            <v>0</v>
          </cell>
          <cell r="CV32">
            <v>0</v>
          </cell>
          <cell r="CW32">
            <v>0</v>
          </cell>
          <cell r="CX32">
            <v>0</v>
          </cell>
          <cell r="CY32">
            <v>0</v>
          </cell>
          <cell r="CZ32">
            <v>0</v>
          </cell>
          <cell r="DA32">
            <v>0</v>
          </cell>
          <cell r="DB32">
            <v>0</v>
          </cell>
          <cell r="DC32">
            <v>0</v>
          </cell>
          <cell r="DD32">
            <v>0</v>
          </cell>
          <cell r="DE32">
            <v>0</v>
          </cell>
          <cell r="DF32">
            <v>0</v>
          </cell>
          <cell r="DG32">
            <v>0</v>
          </cell>
          <cell r="DH32">
            <v>0</v>
          </cell>
          <cell r="DI32">
            <v>0</v>
          </cell>
          <cell r="DJ32">
            <v>0</v>
          </cell>
          <cell r="DK32">
            <v>0</v>
          </cell>
          <cell r="DL32">
            <v>0</v>
          </cell>
          <cell r="DM32">
            <v>0</v>
          </cell>
          <cell r="DN32">
            <v>0</v>
          </cell>
          <cell r="DO32">
            <v>0</v>
          </cell>
          <cell r="DP32">
            <v>0</v>
          </cell>
          <cell r="DQ32">
            <v>0</v>
          </cell>
          <cell r="DR32">
            <v>0</v>
          </cell>
          <cell r="DS32">
            <v>0</v>
          </cell>
          <cell r="DT32">
            <v>0</v>
          </cell>
          <cell r="DU32">
            <v>0</v>
          </cell>
          <cell r="DV32">
            <v>0</v>
          </cell>
          <cell r="DW32">
            <v>0</v>
          </cell>
          <cell r="DX32">
            <v>0</v>
          </cell>
          <cell r="DY32">
            <v>0</v>
          </cell>
          <cell r="DZ32">
            <v>0</v>
          </cell>
          <cell r="EA32">
            <v>0</v>
          </cell>
          <cell r="EB32">
            <v>0</v>
          </cell>
          <cell r="EC32">
            <v>0</v>
          </cell>
          <cell r="ED32">
            <v>0</v>
          </cell>
          <cell r="EE32">
            <v>0</v>
          </cell>
          <cell r="EF32">
            <v>0</v>
          </cell>
          <cell r="EG32">
            <v>0</v>
          </cell>
          <cell r="EH32">
            <v>0</v>
          </cell>
          <cell r="EI32">
            <v>0</v>
          </cell>
          <cell r="EJ32">
            <v>0</v>
          </cell>
          <cell r="EK32">
            <v>0</v>
          </cell>
          <cell r="EL32">
            <v>0</v>
          </cell>
          <cell r="EM32">
            <v>0</v>
          </cell>
          <cell r="EN32">
            <v>0</v>
          </cell>
          <cell r="EO32">
            <v>0</v>
          </cell>
          <cell r="EP32">
            <v>0</v>
          </cell>
          <cell r="EQ32">
            <v>0</v>
          </cell>
          <cell r="ER32">
            <v>0</v>
          </cell>
          <cell r="ES32">
            <v>0</v>
          </cell>
          <cell r="ET32">
            <v>0</v>
          </cell>
          <cell r="EU32">
            <v>0</v>
          </cell>
          <cell r="EV32">
            <v>0</v>
          </cell>
          <cell r="EW32">
            <v>0</v>
          </cell>
          <cell r="EX32">
            <v>0</v>
          </cell>
          <cell r="EY32">
            <v>0</v>
          </cell>
          <cell r="EZ32">
            <v>0</v>
          </cell>
          <cell r="FA32">
            <v>0</v>
          </cell>
          <cell r="FB32">
            <v>0</v>
          </cell>
          <cell r="FC32">
            <v>0</v>
          </cell>
          <cell r="FD32">
            <v>0</v>
          </cell>
          <cell r="FE32">
            <v>0</v>
          </cell>
          <cell r="FF32">
            <v>0</v>
          </cell>
          <cell r="FG32">
            <v>0</v>
          </cell>
          <cell r="FH32">
            <v>0</v>
          </cell>
          <cell r="FI32">
            <v>0</v>
          </cell>
          <cell r="FJ32">
            <v>0</v>
          </cell>
          <cell r="FK32">
            <v>0</v>
          </cell>
          <cell r="FL32">
            <v>0</v>
          </cell>
          <cell r="FM32">
            <v>0</v>
          </cell>
          <cell r="FN32">
            <v>0</v>
          </cell>
          <cell r="FO32">
            <v>0</v>
          </cell>
          <cell r="FP32">
            <v>0</v>
          </cell>
          <cell r="FQ32">
            <v>0</v>
          </cell>
          <cell r="FR32">
            <v>0</v>
          </cell>
          <cell r="FS32">
            <v>0</v>
          </cell>
          <cell r="FT32">
            <v>0</v>
          </cell>
          <cell r="FU32">
            <v>0</v>
          </cell>
          <cell r="FV32">
            <v>0</v>
          </cell>
          <cell r="FW32">
            <v>0</v>
          </cell>
          <cell r="FX32">
            <v>0</v>
          </cell>
          <cell r="FY32">
            <v>0</v>
          </cell>
          <cell r="FZ32">
            <v>0</v>
          </cell>
          <cell r="GA32">
            <v>0</v>
          </cell>
          <cell r="GB32">
            <v>0</v>
          </cell>
          <cell r="GC32">
            <v>0</v>
          </cell>
          <cell r="GD32">
            <v>0</v>
          </cell>
          <cell r="GE32">
            <v>0</v>
          </cell>
          <cell r="GF32">
            <v>0</v>
          </cell>
          <cell r="GG32">
            <v>0</v>
          </cell>
          <cell r="GH32">
            <v>0</v>
          </cell>
          <cell r="GI32">
            <v>0</v>
          </cell>
          <cell r="GJ32">
            <v>0</v>
          </cell>
          <cell r="GK32">
            <v>0</v>
          </cell>
          <cell r="GL32">
            <v>0</v>
          </cell>
          <cell r="GM32">
            <v>0</v>
          </cell>
          <cell r="GN32">
            <v>0</v>
          </cell>
          <cell r="GO32">
            <v>0</v>
          </cell>
          <cell r="GP32">
            <v>0</v>
          </cell>
          <cell r="GQ32">
            <v>0</v>
          </cell>
          <cell r="GR32">
            <v>0</v>
          </cell>
          <cell r="GS32">
            <v>0</v>
          </cell>
          <cell r="GT32">
            <v>0</v>
          </cell>
          <cell r="GU32">
            <v>0</v>
          </cell>
          <cell r="GV32">
            <v>0</v>
          </cell>
          <cell r="GW32">
            <v>0</v>
          </cell>
          <cell r="GX32">
            <v>0</v>
          </cell>
          <cell r="GY32">
            <v>0</v>
          </cell>
          <cell r="GZ32">
            <v>0</v>
          </cell>
          <cell r="HA32">
            <v>0</v>
          </cell>
          <cell r="HB32">
            <v>0</v>
          </cell>
          <cell r="HC32">
            <v>0</v>
          </cell>
          <cell r="HD32">
            <v>0</v>
          </cell>
          <cell r="HE32">
            <v>0</v>
          </cell>
          <cell r="HF32">
            <v>0</v>
          </cell>
          <cell r="HG32">
            <v>0</v>
          </cell>
          <cell r="HH32">
            <v>0</v>
          </cell>
          <cell r="HI32">
            <v>0</v>
          </cell>
          <cell r="HJ32">
            <v>0</v>
          </cell>
          <cell r="HK32">
            <v>0</v>
          </cell>
          <cell r="HL32">
            <v>0</v>
          </cell>
          <cell r="HM32">
            <v>0</v>
          </cell>
          <cell r="HN32">
            <v>0</v>
          </cell>
          <cell r="HO32">
            <v>0</v>
          </cell>
          <cell r="HP32">
            <v>0</v>
          </cell>
          <cell r="HQ32">
            <v>0</v>
          </cell>
          <cell r="HR32">
            <v>0</v>
          </cell>
          <cell r="HS32">
            <v>0</v>
          </cell>
          <cell r="HT32">
            <v>0</v>
          </cell>
          <cell r="HU32">
            <v>0</v>
          </cell>
          <cell r="HV32">
            <v>0</v>
          </cell>
          <cell r="HW32">
            <v>0</v>
          </cell>
          <cell r="HX32">
            <v>0</v>
          </cell>
          <cell r="HY32">
            <v>0</v>
          </cell>
          <cell r="HZ32">
            <v>0</v>
          </cell>
          <cell r="IA32">
            <v>0</v>
          </cell>
          <cell r="IB32">
            <v>0</v>
          </cell>
          <cell r="IC32">
            <v>0</v>
          </cell>
          <cell r="ID32">
            <v>0</v>
          </cell>
          <cell r="IE32">
            <v>0</v>
          </cell>
          <cell r="IF32">
            <v>0</v>
          </cell>
          <cell r="IG32">
            <v>0</v>
          </cell>
          <cell r="IH32">
            <v>0</v>
          </cell>
          <cell r="II32">
            <v>0</v>
          </cell>
          <cell r="IJ32">
            <v>0</v>
          </cell>
          <cell r="IK32">
            <v>0</v>
          </cell>
          <cell r="IL32">
            <v>0</v>
          </cell>
          <cell r="IM32">
            <v>0</v>
          </cell>
          <cell r="IN32">
            <v>0</v>
          </cell>
          <cell r="IO32">
            <v>0</v>
          </cell>
          <cell r="IP32">
            <v>0</v>
          </cell>
          <cell r="IQ32">
            <v>0</v>
          </cell>
        </row>
        <row r="33">
          <cell r="B33">
            <v>0</v>
          </cell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0</v>
          </cell>
          <cell r="AJ33">
            <v>0</v>
          </cell>
          <cell r="AK33">
            <v>0</v>
          </cell>
          <cell r="AL33">
            <v>0</v>
          </cell>
          <cell r="AM33">
            <v>0</v>
          </cell>
          <cell r="AN33">
            <v>0</v>
          </cell>
          <cell r="AO33">
            <v>0</v>
          </cell>
          <cell r="AP33">
            <v>0</v>
          </cell>
          <cell r="AQ33">
            <v>0</v>
          </cell>
          <cell r="AR33">
            <v>0</v>
          </cell>
          <cell r="AS33">
            <v>0</v>
          </cell>
          <cell r="AT33">
            <v>0</v>
          </cell>
          <cell r="AU33">
            <v>0</v>
          </cell>
          <cell r="AV33">
            <v>0</v>
          </cell>
          <cell r="AW33">
            <v>0</v>
          </cell>
          <cell r="AX33">
            <v>0</v>
          </cell>
          <cell r="AY33">
            <v>0</v>
          </cell>
          <cell r="AZ33">
            <v>0</v>
          </cell>
          <cell r="BA33">
            <v>0</v>
          </cell>
          <cell r="BB33">
            <v>0</v>
          </cell>
          <cell r="BC33">
            <v>0</v>
          </cell>
          <cell r="BD33">
            <v>0</v>
          </cell>
          <cell r="BE33">
            <v>0</v>
          </cell>
          <cell r="BF33">
            <v>0</v>
          </cell>
          <cell r="BG33">
            <v>0</v>
          </cell>
          <cell r="BH33">
            <v>0</v>
          </cell>
          <cell r="BI33">
            <v>0</v>
          </cell>
          <cell r="BJ33">
            <v>0</v>
          </cell>
          <cell r="BK33">
            <v>0</v>
          </cell>
          <cell r="BL33">
            <v>0</v>
          </cell>
          <cell r="BM33">
            <v>0</v>
          </cell>
          <cell r="BN33">
            <v>0</v>
          </cell>
          <cell r="BO33">
            <v>0</v>
          </cell>
          <cell r="BP33">
            <v>0</v>
          </cell>
          <cell r="BQ33">
            <v>0</v>
          </cell>
          <cell r="BR33">
            <v>0</v>
          </cell>
          <cell r="BS33">
            <v>0</v>
          </cell>
          <cell r="BT33">
            <v>0</v>
          </cell>
          <cell r="BU33">
            <v>0</v>
          </cell>
          <cell r="BV33">
            <v>0</v>
          </cell>
          <cell r="BW33">
            <v>0</v>
          </cell>
          <cell r="BX33">
            <v>0</v>
          </cell>
          <cell r="BY33">
            <v>0</v>
          </cell>
          <cell r="BZ33">
            <v>0</v>
          </cell>
          <cell r="CA33">
            <v>0</v>
          </cell>
          <cell r="CB33">
            <v>0</v>
          </cell>
          <cell r="CC33">
            <v>0</v>
          </cell>
          <cell r="CD33">
            <v>0</v>
          </cell>
          <cell r="CE33">
            <v>0</v>
          </cell>
          <cell r="CF33">
            <v>0</v>
          </cell>
          <cell r="CG33">
            <v>0</v>
          </cell>
          <cell r="CH33">
            <v>0</v>
          </cell>
          <cell r="CI33">
            <v>0</v>
          </cell>
          <cell r="CJ33">
            <v>0</v>
          </cell>
          <cell r="CK33">
            <v>0</v>
          </cell>
          <cell r="CL33">
            <v>0</v>
          </cell>
          <cell r="CM33">
            <v>0</v>
          </cell>
          <cell r="CN33">
            <v>0</v>
          </cell>
          <cell r="CO33">
            <v>0</v>
          </cell>
          <cell r="CP33">
            <v>0</v>
          </cell>
          <cell r="CQ33">
            <v>0</v>
          </cell>
          <cell r="CR33">
            <v>0</v>
          </cell>
          <cell r="CS33">
            <v>0</v>
          </cell>
          <cell r="CT33">
            <v>0</v>
          </cell>
          <cell r="CU33">
            <v>0</v>
          </cell>
          <cell r="CV33">
            <v>0</v>
          </cell>
          <cell r="CW33">
            <v>0</v>
          </cell>
          <cell r="CX33">
            <v>0</v>
          </cell>
          <cell r="CY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  <cell r="DD33">
            <v>0</v>
          </cell>
          <cell r="DE33">
            <v>0</v>
          </cell>
          <cell r="DF33">
            <v>0</v>
          </cell>
          <cell r="DG33">
            <v>0</v>
          </cell>
          <cell r="DH33">
            <v>0</v>
          </cell>
          <cell r="DI33">
            <v>0</v>
          </cell>
          <cell r="DJ33">
            <v>0</v>
          </cell>
          <cell r="DK33">
            <v>0</v>
          </cell>
          <cell r="DL33">
            <v>0</v>
          </cell>
          <cell r="DM33">
            <v>0</v>
          </cell>
          <cell r="DN33">
            <v>0</v>
          </cell>
          <cell r="DO33">
            <v>0</v>
          </cell>
          <cell r="DP33">
            <v>0</v>
          </cell>
          <cell r="DQ33">
            <v>0</v>
          </cell>
          <cell r="DR33">
            <v>0</v>
          </cell>
          <cell r="DS33">
            <v>0</v>
          </cell>
          <cell r="DT33">
            <v>0</v>
          </cell>
          <cell r="DU33">
            <v>0</v>
          </cell>
          <cell r="DV33">
            <v>0</v>
          </cell>
          <cell r="DW33">
            <v>0</v>
          </cell>
          <cell r="DX33">
            <v>0</v>
          </cell>
          <cell r="DY33">
            <v>0</v>
          </cell>
          <cell r="DZ33">
            <v>0</v>
          </cell>
          <cell r="EA33">
            <v>0</v>
          </cell>
          <cell r="EB33">
            <v>0</v>
          </cell>
          <cell r="EC33">
            <v>0</v>
          </cell>
          <cell r="ED33">
            <v>0</v>
          </cell>
          <cell r="EE33">
            <v>0</v>
          </cell>
          <cell r="EF33">
            <v>0</v>
          </cell>
          <cell r="EG33">
            <v>0</v>
          </cell>
          <cell r="EH33">
            <v>0</v>
          </cell>
          <cell r="EI33">
            <v>0</v>
          </cell>
          <cell r="EJ33">
            <v>0</v>
          </cell>
          <cell r="EK33">
            <v>0</v>
          </cell>
          <cell r="EL33">
            <v>0</v>
          </cell>
          <cell r="EM33">
            <v>0</v>
          </cell>
          <cell r="EN33">
            <v>0</v>
          </cell>
          <cell r="EO33">
            <v>0</v>
          </cell>
          <cell r="EP33">
            <v>0</v>
          </cell>
          <cell r="EQ33">
            <v>0</v>
          </cell>
          <cell r="ER33">
            <v>0</v>
          </cell>
          <cell r="ES33">
            <v>0</v>
          </cell>
          <cell r="ET33">
            <v>0</v>
          </cell>
          <cell r="EU33">
            <v>0</v>
          </cell>
          <cell r="EV33">
            <v>0</v>
          </cell>
          <cell r="EW33">
            <v>0</v>
          </cell>
          <cell r="EX33">
            <v>0</v>
          </cell>
          <cell r="EY33">
            <v>0</v>
          </cell>
          <cell r="EZ33">
            <v>0</v>
          </cell>
          <cell r="FA33">
            <v>0</v>
          </cell>
          <cell r="FB33">
            <v>0</v>
          </cell>
          <cell r="FC33">
            <v>0</v>
          </cell>
          <cell r="FD33">
            <v>0</v>
          </cell>
          <cell r="FE33">
            <v>0</v>
          </cell>
          <cell r="FF33">
            <v>0</v>
          </cell>
          <cell r="FG33">
            <v>0</v>
          </cell>
          <cell r="FH33">
            <v>0</v>
          </cell>
          <cell r="FI33">
            <v>0</v>
          </cell>
          <cell r="FJ33">
            <v>0</v>
          </cell>
          <cell r="FK33">
            <v>0</v>
          </cell>
          <cell r="FL33">
            <v>0</v>
          </cell>
          <cell r="FM33">
            <v>0</v>
          </cell>
          <cell r="FN33">
            <v>0</v>
          </cell>
          <cell r="FO33">
            <v>0</v>
          </cell>
          <cell r="FP33">
            <v>0</v>
          </cell>
          <cell r="FQ33">
            <v>0</v>
          </cell>
          <cell r="FR33">
            <v>0</v>
          </cell>
          <cell r="FS33">
            <v>0</v>
          </cell>
          <cell r="FT33">
            <v>0</v>
          </cell>
          <cell r="FU33">
            <v>0</v>
          </cell>
          <cell r="FV33">
            <v>0</v>
          </cell>
          <cell r="FW33">
            <v>0</v>
          </cell>
          <cell r="FX33">
            <v>0</v>
          </cell>
          <cell r="FY33">
            <v>0</v>
          </cell>
          <cell r="FZ33">
            <v>0</v>
          </cell>
          <cell r="GA33">
            <v>0</v>
          </cell>
          <cell r="GB33">
            <v>0</v>
          </cell>
          <cell r="GC33">
            <v>0</v>
          </cell>
          <cell r="GD33">
            <v>0</v>
          </cell>
          <cell r="GE33">
            <v>0</v>
          </cell>
          <cell r="GF33">
            <v>0</v>
          </cell>
          <cell r="GG33">
            <v>0</v>
          </cell>
          <cell r="GH33">
            <v>0</v>
          </cell>
          <cell r="GI33">
            <v>0</v>
          </cell>
          <cell r="GJ33">
            <v>0</v>
          </cell>
          <cell r="GK33">
            <v>0</v>
          </cell>
          <cell r="GL33">
            <v>0</v>
          </cell>
          <cell r="GM33">
            <v>0</v>
          </cell>
          <cell r="GN33">
            <v>0</v>
          </cell>
          <cell r="GO33">
            <v>0</v>
          </cell>
          <cell r="GP33">
            <v>0</v>
          </cell>
          <cell r="GQ33">
            <v>0</v>
          </cell>
          <cell r="GR33">
            <v>0</v>
          </cell>
          <cell r="GS33">
            <v>0</v>
          </cell>
          <cell r="GT33">
            <v>0</v>
          </cell>
          <cell r="GU33">
            <v>0</v>
          </cell>
          <cell r="GV33">
            <v>0</v>
          </cell>
          <cell r="GW33">
            <v>0</v>
          </cell>
          <cell r="GX33">
            <v>0</v>
          </cell>
          <cell r="GY33">
            <v>0</v>
          </cell>
          <cell r="GZ33">
            <v>0</v>
          </cell>
          <cell r="HA33">
            <v>0</v>
          </cell>
          <cell r="HB33">
            <v>0</v>
          </cell>
          <cell r="HC33">
            <v>0</v>
          </cell>
          <cell r="HD33">
            <v>0</v>
          </cell>
          <cell r="HE33">
            <v>0</v>
          </cell>
          <cell r="HF33">
            <v>0</v>
          </cell>
          <cell r="HG33">
            <v>0</v>
          </cell>
          <cell r="HH33">
            <v>0</v>
          </cell>
          <cell r="HI33">
            <v>0</v>
          </cell>
          <cell r="HJ33">
            <v>0</v>
          </cell>
          <cell r="HK33">
            <v>0</v>
          </cell>
          <cell r="HL33">
            <v>0</v>
          </cell>
          <cell r="HM33">
            <v>0</v>
          </cell>
          <cell r="HN33">
            <v>0</v>
          </cell>
          <cell r="HO33">
            <v>0</v>
          </cell>
          <cell r="HP33">
            <v>0</v>
          </cell>
          <cell r="HQ33">
            <v>0</v>
          </cell>
          <cell r="HR33">
            <v>0</v>
          </cell>
          <cell r="HS33">
            <v>0</v>
          </cell>
          <cell r="HT33">
            <v>0</v>
          </cell>
          <cell r="HU33">
            <v>0</v>
          </cell>
          <cell r="HV33">
            <v>0</v>
          </cell>
          <cell r="HW33">
            <v>0</v>
          </cell>
          <cell r="HX33">
            <v>0</v>
          </cell>
          <cell r="HY33">
            <v>0</v>
          </cell>
          <cell r="HZ33">
            <v>0</v>
          </cell>
          <cell r="IA33">
            <v>0</v>
          </cell>
          <cell r="IB33">
            <v>0</v>
          </cell>
          <cell r="IC33">
            <v>0</v>
          </cell>
          <cell r="ID33">
            <v>0</v>
          </cell>
          <cell r="IE33">
            <v>0</v>
          </cell>
          <cell r="IF33">
            <v>0</v>
          </cell>
          <cell r="IG33">
            <v>0</v>
          </cell>
          <cell r="IH33">
            <v>0</v>
          </cell>
          <cell r="II33">
            <v>0</v>
          </cell>
          <cell r="IJ33">
            <v>0</v>
          </cell>
          <cell r="IK33">
            <v>0</v>
          </cell>
          <cell r="IL33">
            <v>0</v>
          </cell>
          <cell r="IM33">
            <v>0</v>
          </cell>
          <cell r="IN33">
            <v>0</v>
          </cell>
          <cell r="IO33">
            <v>0</v>
          </cell>
          <cell r="IP33">
            <v>0</v>
          </cell>
          <cell r="IQ33">
            <v>0</v>
          </cell>
        </row>
        <row r="34">
          <cell r="B34">
            <v>0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0</v>
          </cell>
          <cell r="AJ34">
            <v>0</v>
          </cell>
          <cell r="AK34">
            <v>0</v>
          </cell>
          <cell r="AL34">
            <v>0</v>
          </cell>
          <cell r="AM34">
            <v>0</v>
          </cell>
          <cell r="AN34">
            <v>0</v>
          </cell>
          <cell r="AO34">
            <v>0</v>
          </cell>
          <cell r="AP34">
            <v>0</v>
          </cell>
          <cell r="AQ34">
            <v>0</v>
          </cell>
          <cell r="AR34">
            <v>0</v>
          </cell>
          <cell r="AS34">
            <v>0</v>
          </cell>
          <cell r="AT34">
            <v>0</v>
          </cell>
          <cell r="AU34">
            <v>0</v>
          </cell>
          <cell r="AV34">
            <v>0</v>
          </cell>
          <cell r="AW34">
            <v>0</v>
          </cell>
          <cell r="AX34">
            <v>0</v>
          </cell>
          <cell r="AY34">
            <v>0</v>
          </cell>
          <cell r="AZ34">
            <v>0</v>
          </cell>
          <cell r="BA34">
            <v>0</v>
          </cell>
          <cell r="BB34">
            <v>0</v>
          </cell>
          <cell r="BC34">
            <v>0</v>
          </cell>
          <cell r="BD34">
            <v>0</v>
          </cell>
          <cell r="BE34">
            <v>0</v>
          </cell>
          <cell r="BF34">
            <v>0</v>
          </cell>
          <cell r="BG34">
            <v>0</v>
          </cell>
          <cell r="BH34">
            <v>0</v>
          </cell>
          <cell r="BI34">
            <v>0</v>
          </cell>
          <cell r="BJ34">
            <v>0</v>
          </cell>
          <cell r="BK34">
            <v>0</v>
          </cell>
          <cell r="BL34">
            <v>0</v>
          </cell>
          <cell r="BM34">
            <v>0</v>
          </cell>
          <cell r="BN34">
            <v>0</v>
          </cell>
          <cell r="BO34">
            <v>0</v>
          </cell>
          <cell r="BP34">
            <v>0</v>
          </cell>
          <cell r="BQ34">
            <v>0</v>
          </cell>
          <cell r="BR34">
            <v>0</v>
          </cell>
          <cell r="BS34">
            <v>0</v>
          </cell>
          <cell r="BT34">
            <v>0</v>
          </cell>
          <cell r="BU34">
            <v>0</v>
          </cell>
          <cell r="BV34">
            <v>0</v>
          </cell>
          <cell r="BW34">
            <v>0</v>
          </cell>
          <cell r="BX34">
            <v>0</v>
          </cell>
          <cell r="BY34">
            <v>0</v>
          </cell>
          <cell r="BZ34">
            <v>0</v>
          </cell>
          <cell r="CA34">
            <v>0</v>
          </cell>
          <cell r="CB34">
            <v>0</v>
          </cell>
          <cell r="CC34">
            <v>0</v>
          </cell>
          <cell r="CD34">
            <v>0</v>
          </cell>
          <cell r="CE34">
            <v>0</v>
          </cell>
          <cell r="CF34">
            <v>0</v>
          </cell>
          <cell r="CG34">
            <v>0</v>
          </cell>
          <cell r="CH34">
            <v>0</v>
          </cell>
          <cell r="CI34">
            <v>0</v>
          </cell>
          <cell r="CJ34">
            <v>0</v>
          </cell>
          <cell r="CK34">
            <v>0</v>
          </cell>
          <cell r="CL34">
            <v>0</v>
          </cell>
          <cell r="CM34">
            <v>0</v>
          </cell>
          <cell r="CN34">
            <v>0</v>
          </cell>
          <cell r="CO34">
            <v>0</v>
          </cell>
          <cell r="CP34">
            <v>0</v>
          </cell>
          <cell r="CQ34">
            <v>0</v>
          </cell>
          <cell r="CR34">
            <v>0</v>
          </cell>
          <cell r="CS34">
            <v>0</v>
          </cell>
          <cell r="CT34">
            <v>0</v>
          </cell>
          <cell r="CU34">
            <v>0</v>
          </cell>
          <cell r="CV34">
            <v>0</v>
          </cell>
          <cell r="CW34">
            <v>0</v>
          </cell>
          <cell r="CX34">
            <v>0</v>
          </cell>
          <cell r="CY34">
            <v>0</v>
          </cell>
          <cell r="CZ34">
            <v>0</v>
          </cell>
          <cell r="DA34">
            <v>0</v>
          </cell>
          <cell r="DB34">
            <v>0</v>
          </cell>
          <cell r="DC34">
            <v>0</v>
          </cell>
          <cell r="DD34">
            <v>0</v>
          </cell>
          <cell r="DE34">
            <v>0</v>
          </cell>
          <cell r="DF34">
            <v>0</v>
          </cell>
          <cell r="DG34">
            <v>0</v>
          </cell>
          <cell r="DH34">
            <v>0</v>
          </cell>
          <cell r="DI34">
            <v>0</v>
          </cell>
          <cell r="DJ34">
            <v>0</v>
          </cell>
          <cell r="DK34">
            <v>0</v>
          </cell>
          <cell r="DL34">
            <v>0</v>
          </cell>
          <cell r="DM34">
            <v>0</v>
          </cell>
          <cell r="DN34">
            <v>0</v>
          </cell>
          <cell r="DO34">
            <v>0</v>
          </cell>
          <cell r="DP34">
            <v>0</v>
          </cell>
          <cell r="DQ34">
            <v>0</v>
          </cell>
          <cell r="DR34">
            <v>0</v>
          </cell>
          <cell r="DS34">
            <v>0</v>
          </cell>
          <cell r="DT34">
            <v>0</v>
          </cell>
          <cell r="DU34">
            <v>0</v>
          </cell>
          <cell r="DV34">
            <v>0</v>
          </cell>
          <cell r="DW34">
            <v>0</v>
          </cell>
          <cell r="DX34">
            <v>0</v>
          </cell>
          <cell r="DY34">
            <v>0</v>
          </cell>
          <cell r="DZ34">
            <v>0</v>
          </cell>
          <cell r="EA34">
            <v>0</v>
          </cell>
          <cell r="EB34">
            <v>0</v>
          </cell>
          <cell r="EC34">
            <v>0</v>
          </cell>
          <cell r="ED34">
            <v>0</v>
          </cell>
          <cell r="EE34">
            <v>0</v>
          </cell>
          <cell r="EF34">
            <v>0</v>
          </cell>
          <cell r="EG34">
            <v>0</v>
          </cell>
          <cell r="EH34">
            <v>0</v>
          </cell>
          <cell r="EI34">
            <v>0</v>
          </cell>
          <cell r="EJ34">
            <v>0</v>
          </cell>
          <cell r="EK34">
            <v>0</v>
          </cell>
          <cell r="EL34">
            <v>0</v>
          </cell>
          <cell r="EM34">
            <v>0</v>
          </cell>
          <cell r="EN34">
            <v>0</v>
          </cell>
          <cell r="EO34">
            <v>0</v>
          </cell>
          <cell r="EP34">
            <v>0</v>
          </cell>
          <cell r="EQ34">
            <v>0</v>
          </cell>
          <cell r="ER34">
            <v>0</v>
          </cell>
          <cell r="ES34">
            <v>0</v>
          </cell>
          <cell r="ET34">
            <v>0</v>
          </cell>
          <cell r="EU34">
            <v>0</v>
          </cell>
          <cell r="EV34">
            <v>0</v>
          </cell>
          <cell r="EW34">
            <v>0</v>
          </cell>
          <cell r="EX34">
            <v>0</v>
          </cell>
          <cell r="EY34">
            <v>0</v>
          </cell>
          <cell r="EZ34">
            <v>0</v>
          </cell>
          <cell r="FA34">
            <v>0</v>
          </cell>
          <cell r="FB34">
            <v>0</v>
          </cell>
          <cell r="FC34">
            <v>0</v>
          </cell>
          <cell r="FD34">
            <v>0</v>
          </cell>
          <cell r="FE34">
            <v>0</v>
          </cell>
          <cell r="FF34">
            <v>0</v>
          </cell>
          <cell r="FG34">
            <v>0</v>
          </cell>
          <cell r="FH34">
            <v>0</v>
          </cell>
          <cell r="FI34">
            <v>0</v>
          </cell>
          <cell r="FJ34">
            <v>0</v>
          </cell>
          <cell r="FK34">
            <v>0</v>
          </cell>
          <cell r="FL34">
            <v>0</v>
          </cell>
          <cell r="FM34">
            <v>0</v>
          </cell>
          <cell r="FN34">
            <v>0</v>
          </cell>
          <cell r="FO34">
            <v>0</v>
          </cell>
          <cell r="FP34">
            <v>0</v>
          </cell>
          <cell r="FQ34">
            <v>0</v>
          </cell>
          <cell r="FR34">
            <v>0</v>
          </cell>
          <cell r="FS34">
            <v>0</v>
          </cell>
          <cell r="FT34">
            <v>0</v>
          </cell>
          <cell r="FU34">
            <v>0</v>
          </cell>
          <cell r="FV34">
            <v>0</v>
          </cell>
          <cell r="FW34">
            <v>0</v>
          </cell>
          <cell r="FX34">
            <v>0</v>
          </cell>
          <cell r="FY34">
            <v>0</v>
          </cell>
          <cell r="FZ34">
            <v>0</v>
          </cell>
          <cell r="GA34">
            <v>0</v>
          </cell>
          <cell r="GB34">
            <v>0</v>
          </cell>
          <cell r="GC34">
            <v>0</v>
          </cell>
          <cell r="GD34">
            <v>0</v>
          </cell>
          <cell r="GE34">
            <v>0</v>
          </cell>
          <cell r="GF34">
            <v>0</v>
          </cell>
          <cell r="GG34">
            <v>0</v>
          </cell>
          <cell r="GH34">
            <v>0</v>
          </cell>
          <cell r="GI34">
            <v>0</v>
          </cell>
          <cell r="GJ34">
            <v>0</v>
          </cell>
          <cell r="GK34">
            <v>0</v>
          </cell>
          <cell r="GL34">
            <v>0</v>
          </cell>
          <cell r="GM34">
            <v>0</v>
          </cell>
          <cell r="GN34">
            <v>0</v>
          </cell>
          <cell r="GO34">
            <v>0</v>
          </cell>
          <cell r="GP34">
            <v>0</v>
          </cell>
          <cell r="GQ34">
            <v>0</v>
          </cell>
          <cell r="GR34">
            <v>0</v>
          </cell>
          <cell r="GS34">
            <v>0</v>
          </cell>
          <cell r="GT34">
            <v>0</v>
          </cell>
          <cell r="GU34">
            <v>0</v>
          </cell>
          <cell r="GV34">
            <v>0</v>
          </cell>
          <cell r="GW34">
            <v>0</v>
          </cell>
          <cell r="GX34">
            <v>0</v>
          </cell>
          <cell r="GY34">
            <v>0</v>
          </cell>
          <cell r="GZ34">
            <v>0</v>
          </cell>
          <cell r="HA34">
            <v>0</v>
          </cell>
          <cell r="HB34">
            <v>0</v>
          </cell>
          <cell r="HC34">
            <v>0</v>
          </cell>
          <cell r="HD34">
            <v>0</v>
          </cell>
          <cell r="HE34">
            <v>0</v>
          </cell>
          <cell r="HF34">
            <v>0</v>
          </cell>
          <cell r="HG34">
            <v>0</v>
          </cell>
          <cell r="HH34">
            <v>0</v>
          </cell>
          <cell r="HI34">
            <v>0</v>
          </cell>
          <cell r="HJ34">
            <v>0</v>
          </cell>
          <cell r="HK34">
            <v>0</v>
          </cell>
          <cell r="HL34">
            <v>0</v>
          </cell>
          <cell r="HM34">
            <v>0</v>
          </cell>
          <cell r="HN34">
            <v>0</v>
          </cell>
          <cell r="HO34">
            <v>0</v>
          </cell>
          <cell r="HP34">
            <v>0</v>
          </cell>
          <cell r="HQ34">
            <v>0</v>
          </cell>
          <cell r="HR34">
            <v>0</v>
          </cell>
          <cell r="HS34">
            <v>0</v>
          </cell>
          <cell r="HT34">
            <v>0</v>
          </cell>
          <cell r="HU34">
            <v>0</v>
          </cell>
          <cell r="HV34">
            <v>0</v>
          </cell>
          <cell r="HW34">
            <v>0</v>
          </cell>
          <cell r="HX34">
            <v>0</v>
          </cell>
          <cell r="HY34">
            <v>0</v>
          </cell>
          <cell r="HZ34">
            <v>0</v>
          </cell>
          <cell r="IA34">
            <v>0</v>
          </cell>
          <cell r="IB34">
            <v>0</v>
          </cell>
          <cell r="IC34">
            <v>0</v>
          </cell>
          <cell r="ID34">
            <v>0</v>
          </cell>
          <cell r="IE34">
            <v>0</v>
          </cell>
          <cell r="IF34">
            <v>0</v>
          </cell>
          <cell r="IG34">
            <v>0</v>
          </cell>
          <cell r="IH34">
            <v>0</v>
          </cell>
          <cell r="II34">
            <v>0</v>
          </cell>
          <cell r="IJ34">
            <v>0</v>
          </cell>
          <cell r="IK34">
            <v>0</v>
          </cell>
          <cell r="IL34">
            <v>0</v>
          </cell>
          <cell r="IM34">
            <v>0</v>
          </cell>
          <cell r="IN34">
            <v>0</v>
          </cell>
          <cell r="IO34">
            <v>0</v>
          </cell>
          <cell r="IP34">
            <v>0</v>
          </cell>
          <cell r="IQ34">
            <v>0</v>
          </cell>
        </row>
        <row r="35">
          <cell r="B35">
            <v>38.481000000000002</v>
          </cell>
          <cell r="C35">
            <v>71.001000000000005</v>
          </cell>
          <cell r="D35">
            <v>42.308</v>
          </cell>
          <cell r="E35">
            <v>28.693000000000001</v>
          </cell>
          <cell r="F35">
            <v>11.311999999999999</v>
          </cell>
          <cell r="G35">
            <v>6.0949999999999998</v>
          </cell>
          <cell r="H35">
            <v>5.2169999999999996</v>
          </cell>
          <cell r="I35">
            <v>155.453</v>
          </cell>
          <cell r="J35">
            <v>78.504999999999995</v>
          </cell>
          <cell r="K35">
            <v>76.947999999999993</v>
          </cell>
          <cell r="L35">
            <v>461.92099999999999</v>
          </cell>
          <cell r="M35">
            <v>277.57499999999999</v>
          </cell>
          <cell r="N35">
            <v>184.345</v>
          </cell>
          <cell r="O35">
            <v>24.195</v>
          </cell>
          <cell r="P35">
            <v>15.845000000000001</v>
          </cell>
          <cell r="Q35">
            <v>8.3490000000000002</v>
          </cell>
          <cell r="R35">
            <v>6.7149999999999999</v>
          </cell>
          <cell r="S35">
            <v>4.2140000000000004</v>
          </cell>
          <cell r="T35">
            <v>2.5009999999999999</v>
          </cell>
          <cell r="U35">
            <v>4.1870000000000003</v>
          </cell>
          <cell r="V35">
            <v>3.2839999999999998</v>
          </cell>
          <cell r="W35">
            <v>0.90300000000000002</v>
          </cell>
          <cell r="X35">
            <v>13.292999999999999</v>
          </cell>
          <cell r="Y35">
            <v>8.3480000000000008</v>
          </cell>
          <cell r="Z35">
            <v>4.9450000000000003</v>
          </cell>
          <cell r="AA35">
            <v>437.726</v>
          </cell>
          <cell r="AB35">
            <v>261.73</v>
          </cell>
          <cell r="AC35">
            <v>175.99600000000001</v>
          </cell>
          <cell r="AD35">
            <v>58.216999999999999</v>
          </cell>
          <cell r="AE35">
            <v>35.26</v>
          </cell>
          <cell r="AF35">
            <v>22.956</v>
          </cell>
          <cell r="AG35">
            <v>11.641</v>
          </cell>
          <cell r="AH35">
            <v>7.9530000000000003</v>
          </cell>
          <cell r="AI35">
            <v>3.6880000000000002</v>
          </cell>
          <cell r="AJ35">
            <v>14.682</v>
          </cell>
          <cell r="AK35">
            <v>7.11</v>
          </cell>
          <cell r="AL35">
            <v>7.5720000000000001</v>
          </cell>
          <cell r="AM35">
            <v>31.893999999999998</v>
          </cell>
          <cell r="AN35">
            <v>20.196999999999999</v>
          </cell>
          <cell r="AO35">
            <v>11.696</v>
          </cell>
          <cell r="AP35">
            <v>379.51</v>
          </cell>
          <cell r="AQ35">
            <v>226.47</v>
          </cell>
          <cell r="AR35">
            <v>153.04</v>
          </cell>
          <cell r="AS35">
            <v>71.188999999999993</v>
          </cell>
          <cell r="AT35">
            <v>37.481999999999999</v>
          </cell>
          <cell r="AU35">
            <v>33.707000000000001</v>
          </cell>
          <cell r="AV35">
            <v>308.32</v>
          </cell>
          <cell r="AW35">
            <v>188.98699999999999</v>
          </cell>
          <cell r="AX35">
            <v>119.333</v>
          </cell>
          <cell r="AY35">
            <v>95.677999999999997</v>
          </cell>
          <cell r="AZ35">
            <v>54.655999999999999</v>
          </cell>
          <cell r="BA35">
            <v>41.021000000000001</v>
          </cell>
          <cell r="BB35">
            <v>212.642</v>
          </cell>
          <cell r="BC35">
            <v>134.33099999999999</v>
          </cell>
          <cell r="BD35">
            <v>78.311000000000007</v>
          </cell>
          <cell r="BE35">
            <v>6.1139999999999999</v>
          </cell>
          <cell r="BF35">
            <v>4.1589999999999998</v>
          </cell>
          <cell r="BG35">
            <v>1.954</v>
          </cell>
          <cell r="BH35">
            <v>455.80700000000002</v>
          </cell>
          <cell r="BI35">
            <v>273.416</v>
          </cell>
          <cell r="BJ35">
            <v>182.39099999999999</v>
          </cell>
          <cell r="BK35">
            <v>3598.9520000000002</v>
          </cell>
          <cell r="BL35">
            <v>1717.826</v>
          </cell>
          <cell r="BM35">
            <v>1881.126</v>
          </cell>
          <cell r="BN35">
            <v>146.648</v>
          </cell>
          <cell r="BO35">
            <v>90.456999999999994</v>
          </cell>
          <cell r="BP35">
            <v>56.192</v>
          </cell>
          <cell r="BQ35">
            <v>40.122999999999998</v>
          </cell>
          <cell r="BR35">
            <v>24.664999999999999</v>
          </cell>
          <cell r="BS35">
            <v>15.458</v>
          </cell>
          <cell r="BT35">
            <v>20.574000000000002</v>
          </cell>
          <cell r="BU35">
            <v>11.711</v>
          </cell>
          <cell r="BV35">
            <v>8.8629999999999995</v>
          </cell>
          <cell r="BW35">
            <v>19.548999999999999</v>
          </cell>
          <cell r="BX35">
            <v>12.954000000000001</v>
          </cell>
          <cell r="BY35">
            <v>6.5949999999999998</v>
          </cell>
          <cell r="BZ35">
            <v>2.694</v>
          </cell>
          <cell r="CA35">
            <v>0.76900000000000002</v>
          </cell>
          <cell r="CB35">
            <v>1.9259999999999999</v>
          </cell>
          <cell r="CC35">
            <v>5.3310000000000004</v>
          </cell>
          <cell r="CD35">
            <v>2.8919999999999999</v>
          </cell>
          <cell r="CE35">
            <v>2.4390000000000001</v>
          </cell>
          <cell r="CF35">
            <v>101.19499999999999</v>
          </cell>
          <cell r="CG35">
            <v>62.9</v>
          </cell>
          <cell r="CH35">
            <v>38.293999999999997</v>
          </cell>
          <cell r="CI35">
            <v>63.122</v>
          </cell>
          <cell r="CJ35">
            <v>35.914000000000001</v>
          </cell>
          <cell r="CK35">
            <v>27.207999999999998</v>
          </cell>
          <cell r="CL35">
            <v>4.8730000000000002</v>
          </cell>
          <cell r="CM35">
            <v>3.4580000000000002</v>
          </cell>
          <cell r="CN35">
            <v>1.415</v>
          </cell>
          <cell r="CO35">
            <v>0.56799999999999995</v>
          </cell>
          <cell r="CP35">
            <v>0</v>
          </cell>
          <cell r="CQ35">
            <v>0.56799999999999995</v>
          </cell>
          <cell r="CR35">
            <v>58.249000000000002</v>
          </cell>
          <cell r="CS35">
            <v>32.456000000000003</v>
          </cell>
          <cell r="CT35">
            <v>25.792999999999999</v>
          </cell>
          <cell r="CU35">
            <v>49.517000000000003</v>
          </cell>
          <cell r="CV35">
            <v>34.037999999999997</v>
          </cell>
          <cell r="CW35">
            <v>15.48</v>
          </cell>
          <cell r="CX35">
            <v>11.356999999999999</v>
          </cell>
          <cell r="CY35">
            <v>7.2069999999999999</v>
          </cell>
          <cell r="CZ35">
            <v>4.1500000000000004</v>
          </cell>
          <cell r="DA35">
            <v>1.2410000000000001</v>
          </cell>
          <cell r="DB35">
            <v>0.70099999999999996</v>
          </cell>
          <cell r="DC35">
            <v>0.54</v>
          </cell>
          <cell r="DD35">
            <v>0</v>
          </cell>
          <cell r="DE35">
            <v>0</v>
          </cell>
          <cell r="DF35">
            <v>0</v>
          </cell>
          <cell r="DG35">
            <v>48.276000000000003</v>
          </cell>
          <cell r="DH35">
            <v>33.335999999999999</v>
          </cell>
          <cell r="DI35">
            <v>14.94</v>
          </cell>
          <cell r="DJ35">
            <v>3802.41</v>
          </cell>
          <cell r="DK35">
            <v>2042.8340000000001</v>
          </cell>
          <cell r="DL35">
            <v>1759.576</v>
          </cell>
          <cell r="DM35">
            <v>679.70699999999999</v>
          </cell>
          <cell r="DN35">
            <v>351.43200000000002</v>
          </cell>
          <cell r="DO35">
            <v>328.27600000000001</v>
          </cell>
          <cell r="DP35">
            <v>177.96199999999999</v>
          </cell>
          <cell r="DQ35">
            <v>98.963999999999999</v>
          </cell>
          <cell r="DR35">
            <v>78.997</v>
          </cell>
          <cell r="DS35">
            <v>202.91900000000001</v>
          </cell>
          <cell r="DT35">
            <v>100.459</v>
          </cell>
          <cell r="DU35">
            <v>102.46</v>
          </cell>
          <cell r="DV35">
            <v>298.827</v>
          </cell>
          <cell r="DW35">
            <v>152.00800000000001</v>
          </cell>
          <cell r="DX35">
            <v>146.81800000000001</v>
          </cell>
          <cell r="DY35">
            <v>3122.7020000000002</v>
          </cell>
          <cell r="DZ35">
            <v>1691.402</v>
          </cell>
          <cell r="EA35">
            <v>1431.3</v>
          </cell>
          <cell r="EB35">
            <v>1337.0419999999999</v>
          </cell>
          <cell r="EC35">
            <v>713.57600000000002</v>
          </cell>
          <cell r="ED35">
            <v>623.46600000000001</v>
          </cell>
          <cell r="EE35">
            <v>439.31900000000002</v>
          </cell>
          <cell r="EF35">
            <v>230.34800000000001</v>
          </cell>
          <cell r="EG35">
            <v>208.971</v>
          </cell>
          <cell r="EH35">
            <v>396.04</v>
          </cell>
          <cell r="EI35">
            <v>217.00800000000001</v>
          </cell>
          <cell r="EJ35">
            <v>179.03200000000001</v>
          </cell>
          <cell r="EK35">
            <v>501.68200000000002</v>
          </cell>
          <cell r="EL35">
            <v>266.22000000000003</v>
          </cell>
          <cell r="EM35">
            <v>235.46199999999999</v>
          </cell>
          <cell r="EN35">
            <v>1785.6610000000001</v>
          </cell>
          <cell r="EO35">
            <v>977.82600000000002</v>
          </cell>
          <cell r="EP35">
            <v>807.83500000000004</v>
          </cell>
          <cell r="EQ35">
            <v>703.33500000000004</v>
          </cell>
          <cell r="ER35">
            <v>377.16500000000002</v>
          </cell>
          <cell r="ES35">
            <v>326.17</v>
          </cell>
          <cell r="ET35">
            <v>1082.326</v>
          </cell>
          <cell r="EU35">
            <v>600.66099999999994</v>
          </cell>
          <cell r="EV35">
            <v>481.66500000000002</v>
          </cell>
          <cell r="EW35">
            <v>664.23800000000006</v>
          </cell>
          <cell r="EX35">
            <v>356.39100000000002</v>
          </cell>
          <cell r="EY35">
            <v>307.84699999999998</v>
          </cell>
          <cell r="EZ35">
            <v>418.08800000000002</v>
          </cell>
          <cell r="FA35">
            <v>244.27</v>
          </cell>
          <cell r="FB35">
            <v>173.81800000000001</v>
          </cell>
          <cell r="FC35">
            <v>294.39999999999998</v>
          </cell>
          <cell r="FD35">
            <v>158.58000000000001</v>
          </cell>
          <cell r="FE35">
            <v>135.82</v>
          </cell>
          <cell r="FF35">
            <v>3508.01</v>
          </cell>
          <cell r="FG35">
            <v>1884.2539999999999</v>
          </cell>
          <cell r="FH35">
            <v>1623.7560000000001</v>
          </cell>
          <cell r="FI35">
            <v>6263.7889999999998</v>
          </cell>
          <cell r="FJ35">
            <v>3084.6260000000002</v>
          </cell>
          <cell r="FK35">
            <v>3179.163</v>
          </cell>
          <cell r="FL35">
            <v>908.08399999999995</v>
          </cell>
          <cell r="FM35">
            <v>456.78199999999998</v>
          </cell>
          <cell r="FN35">
            <v>451.30200000000002</v>
          </cell>
          <cell r="FO35">
            <v>600.83299999999997</v>
          </cell>
          <cell r="FP35">
            <v>309.95499999999998</v>
          </cell>
          <cell r="FQ35">
            <v>290.87799999999999</v>
          </cell>
          <cell r="FR35">
            <v>409.33</v>
          </cell>
          <cell r="FS35">
            <v>218.15700000000001</v>
          </cell>
          <cell r="FT35">
            <v>191.173</v>
          </cell>
          <cell r="FU35">
            <v>191.50299999999999</v>
          </cell>
          <cell r="FV35">
            <v>91.799000000000007</v>
          </cell>
          <cell r="FW35">
            <v>99.704999999999998</v>
          </cell>
          <cell r="FX35">
            <v>62.594999999999999</v>
          </cell>
          <cell r="FY35">
            <v>24.419</v>
          </cell>
          <cell r="FZ35">
            <v>38.176000000000002</v>
          </cell>
          <cell r="GA35">
            <v>89.418000000000006</v>
          </cell>
          <cell r="GB35">
            <v>52.709000000000003</v>
          </cell>
          <cell r="GC35">
            <v>36.707999999999998</v>
          </cell>
          <cell r="GD35">
            <v>217.833</v>
          </cell>
          <cell r="GE35">
            <v>94.117999999999995</v>
          </cell>
          <cell r="GF35">
            <v>123.71599999999999</v>
          </cell>
          <cell r="GG35">
            <v>394.40899999999999</v>
          </cell>
          <cell r="GH35">
            <v>191.297</v>
          </cell>
          <cell r="GI35">
            <v>203.11199999999999</v>
          </cell>
          <cell r="GJ35">
            <v>216.26</v>
          </cell>
          <cell r="GK35">
            <v>116.179</v>
          </cell>
          <cell r="GL35">
            <v>100.08199999999999</v>
          </cell>
          <cell r="GM35">
            <v>19.440999999999999</v>
          </cell>
          <cell r="GN35">
            <v>8.548</v>
          </cell>
          <cell r="GO35">
            <v>10.893000000000001</v>
          </cell>
          <cell r="GP35">
            <v>178.149</v>
          </cell>
          <cell r="GQ35">
            <v>75.117999999999995</v>
          </cell>
          <cell r="GR35">
            <v>103.03</v>
          </cell>
          <cell r="GS35">
            <v>207.24199999999999</v>
          </cell>
          <cell r="GT35">
            <v>114.11</v>
          </cell>
          <cell r="GU35">
            <v>93.132000000000005</v>
          </cell>
          <cell r="GV35">
            <v>76.742999999999995</v>
          </cell>
          <cell r="GW35">
            <v>46.161999999999999</v>
          </cell>
          <cell r="GX35">
            <v>30.58</v>
          </cell>
          <cell r="GY35">
            <v>78.14</v>
          </cell>
          <cell r="GZ35">
            <v>42.401000000000003</v>
          </cell>
          <cell r="HA35">
            <v>35.738</v>
          </cell>
          <cell r="HB35">
            <v>13.356999999999999</v>
          </cell>
          <cell r="HC35">
            <v>4.7149999999999999</v>
          </cell>
          <cell r="HD35">
            <v>8.6419999999999995</v>
          </cell>
          <cell r="HE35">
            <v>129.102</v>
          </cell>
          <cell r="HF35">
            <v>71.709000000000003</v>
          </cell>
          <cell r="HG35">
            <v>57.393999999999998</v>
          </cell>
          <cell r="HH35">
            <v>3165.6849999999999</v>
          </cell>
          <cell r="HI35">
            <v>1699.623</v>
          </cell>
          <cell r="HJ35">
            <v>1466.0619999999999</v>
          </cell>
          <cell r="HK35">
            <v>580.15499999999997</v>
          </cell>
          <cell r="HL35">
            <v>311.13200000000001</v>
          </cell>
          <cell r="HM35">
            <v>269.02199999999999</v>
          </cell>
          <cell r="HN35">
            <v>154.29300000000001</v>
          </cell>
          <cell r="HO35">
            <v>88.605999999999995</v>
          </cell>
          <cell r="HP35">
            <v>65.686999999999998</v>
          </cell>
          <cell r="HQ35">
            <v>171.648</v>
          </cell>
          <cell r="HR35">
            <v>85.712000000000003</v>
          </cell>
          <cell r="HS35">
            <v>85.935000000000002</v>
          </cell>
          <cell r="HT35">
            <v>254.214</v>
          </cell>
          <cell r="HU35">
            <v>136.81399999999999</v>
          </cell>
          <cell r="HV35">
            <v>117.4</v>
          </cell>
          <cell r="HW35">
            <v>2585.5300000000002</v>
          </cell>
          <cell r="HX35">
            <v>1388.491</v>
          </cell>
          <cell r="HY35">
            <v>1197.039</v>
          </cell>
          <cell r="HZ35">
            <v>1146.29</v>
          </cell>
          <cell r="IA35">
            <v>586.16099999999994</v>
          </cell>
          <cell r="IB35">
            <v>560.12900000000002</v>
          </cell>
          <cell r="IC35">
            <v>352.79500000000002</v>
          </cell>
          <cell r="ID35">
            <v>177.39</v>
          </cell>
          <cell r="IE35">
            <v>175.405</v>
          </cell>
          <cell r="IF35">
            <v>310.97800000000001</v>
          </cell>
          <cell r="IG35">
            <v>158.61199999999999</v>
          </cell>
          <cell r="IH35">
            <v>152.36699999999999</v>
          </cell>
          <cell r="II35">
            <v>482.51600000000002</v>
          </cell>
          <cell r="IJ35">
            <v>250.15899999999999</v>
          </cell>
          <cell r="IK35">
            <v>232.357</v>
          </cell>
          <cell r="IL35">
            <v>1439.241</v>
          </cell>
          <cell r="IM35">
            <v>802.33</v>
          </cell>
          <cell r="IN35">
            <v>636.91099999999994</v>
          </cell>
          <cell r="IO35">
            <v>600.35900000000004</v>
          </cell>
          <cell r="IP35">
            <v>325.05</v>
          </cell>
          <cell r="IQ35">
            <v>275.30900000000003</v>
          </cell>
        </row>
        <row r="36">
          <cell r="B36">
            <v>0</v>
          </cell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0</v>
          </cell>
          <cell r="AJ36">
            <v>0</v>
          </cell>
          <cell r="AK36">
            <v>0</v>
          </cell>
          <cell r="AL36">
            <v>0</v>
          </cell>
          <cell r="AM36">
            <v>0</v>
          </cell>
          <cell r="AN36">
            <v>0</v>
          </cell>
          <cell r="AO36">
            <v>0</v>
          </cell>
          <cell r="AP36">
            <v>0</v>
          </cell>
          <cell r="AQ36">
            <v>0</v>
          </cell>
          <cell r="AR36">
            <v>0</v>
          </cell>
          <cell r="AS36">
            <v>0</v>
          </cell>
          <cell r="AT36">
            <v>0</v>
          </cell>
          <cell r="AU36">
            <v>0</v>
          </cell>
          <cell r="AV36">
            <v>0</v>
          </cell>
          <cell r="AW36">
            <v>0</v>
          </cell>
          <cell r="AX36">
            <v>0</v>
          </cell>
          <cell r="AY36">
            <v>0</v>
          </cell>
          <cell r="AZ36">
            <v>0</v>
          </cell>
          <cell r="BA36">
            <v>0</v>
          </cell>
          <cell r="BB36">
            <v>0</v>
          </cell>
          <cell r="BC36">
            <v>0</v>
          </cell>
          <cell r="BD36">
            <v>0</v>
          </cell>
          <cell r="BE36">
            <v>0</v>
          </cell>
          <cell r="BF36">
            <v>0</v>
          </cell>
          <cell r="BG36">
            <v>0</v>
          </cell>
          <cell r="BH36">
            <v>0</v>
          </cell>
          <cell r="BI36">
            <v>0</v>
          </cell>
          <cell r="BJ36">
            <v>0</v>
          </cell>
          <cell r="BK36">
            <v>0</v>
          </cell>
          <cell r="BL36">
            <v>0</v>
          </cell>
          <cell r="BM36">
            <v>0</v>
          </cell>
          <cell r="BN36">
            <v>0</v>
          </cell>
          <cell r="BO36">
            <v>0</v>
          </cell>
          <cell r="BP36">
            <v>0</v>
          </cell>
          <cell r="BQ36">
            <v>0</v>
          </cell>
          <cell r="BR36">
            <v>0</v>
          </cell>
          <cell r="BS36">
            <v>0</v>
          </cell>
          <cell r="BT36">
            <v>0</v>
          </cell>
          <cell r="BU36">
            <v>0</v>
          </cell>
          <cell r="BV36">
            <v>0</v>
          </cell>
          <cell r="BW36">
            <v>0</v>
          </cell>
          <cell r="BX36">
            <v>0</v>
          </cell>
          <cell r="BY36">
            <v>0</v>
          </cell>
          <cell r="BZ36">
            <v>0</v>
          </cell>
          <cell r="CA36">
            <v>0</v>
          </cell>
          <cell r="CB36">
            <v>0</v>
          </cell>
          <cell r="CC36">
            <v>0</v>
          </cell>
          <cell r="CD36">
            <v>0</v>
          </cell>
          <cell r="CE36">
            <v>0</v>
          </cell>
          <cell r="CF36">
            <v>0</v>
          </cell>
          <cell r="CG36">
            <v>0</v>
          </cell>
          <cell r="CH36">
            <v>0</v>
          </cell>
          <cell r="CI36">
            <v>0</v>
          </cell>
          <cell r="CJ36">
            <v>0</v>
          </cell>
          <cell r="CK36">
            <v>0</v>
          </cell>
          <cell r="CL36">
            <v>0</v>
          </cell>
          <cell r="CM36">
            <v>0</v>
          </cell>
          <cell r="CN36">
            <v>0</v>
          </cell>
          <cell r="CO36">
            <v>0</v>
          </cell>
          <cell r="CP36">
            <v>0</v>
          </cell>
          <cell r="CQ36">
            <v>0</v>
          </cell>
          <cell r="CR36">
            <v>0</v>
          </cell>
          <cell r="CS36">
            <v>0</v>
          </cell>
          <cell r="CT36">
            <v>0</v>
          </cell>
          <cell r="CU36">
            <v>0</v>
          </cell>
          <cell r="CV36">
            <v>0</v>
          </cell>
          <cell r="CW36">
            <v>0</v>
          </cell>
          <cell r="CX36">
            <v>0</v>
          </cell>
          <cell r="CY36">
            <v>0</v>
          </cell>
          <cell r="CZ36">
            <v>0</v>
          </cell>
          <cell r="DA36">
            <v>0</v>
          </cell>
          <cell r="DB36">
            <v>0</v>
          </cell>
          <cell r="DC36">
            <v>0</v>
          </cell>
          <cell r="DD36">
            <v>0</v>
          </cell>
          <cell r="DE36">
            <v>0</v>
          </cell>
          <cell r="DF36">
            <v>0</v>
          </cell>
          <cell r="DG36">
            <v>0</v>
          </cell>
          <cell r="DH36">
            <v>0</v>
          </cell>
          <cell r="DI36">
            <v>0</v>
          </cell>
          <cell r="DJ36">
            <v>0</v>
          </cell>
          <cell r="DK36">
            <v>0</v>
          </cell>
          <cell r="DL36">
            <v>0</v>
          </cell>
          <cell r="DM36">
            <v>0</v>
          </cell>
          <cell r="DN36">
            <v>0</v>
          </cell>
          <cell r="DO36">
            <v>0</v>
          </cell>
          <cell r="DP36">
            <v>0</v>
          </cell>
          <cell r="DQ36">
            <v>0</v>
          </cell>
          <cell r="DR36">
            <v>0</v>
          </cell>
          <cell r="DS36">
            <v>0</v>
          </cell>
          <cell r="DT36">
            <v>0</v>
          </cell>
          <cell r="DU36">
            <v>0</v>
          </cell>
          <cell r="DV36">
            <v>0</v>
          </cell>
          <cell r="DW36">
            <v>0</v>
          </cell>
          <cell r="DX36">
            <v>0</v>
          </cell>
          <cell r="DY36">
            <v>0</v>
          </cell>
          <cell r="DZ36">
            <v>0</v>
          </cell>
          <cell r="EA36">
            <v>0</v>
          </cell>
          <cell r="EB36">
            <v>0</v>
          </cell>
          <cell r="EC36">
            <v>0</v>
          </cell>
          <cell r="ED36">
            <v>0</v>
          </cell>
          <cell r="EE36">
            <v>0</v>
          </cell>
          <cell r="EF36">
            <v>0</v>
          </cell>
          <cell r="EG36">
            <v>0</v>
          </cell>
          <cell r="EH36">
            <v>0</v>
          </cell>
          <cell r="EI36">
            <v>0</v>
          </cell>
          <cell r="EJ36">
            <v>0</v>
          </cell>
          <cell r="EK36">
            <v>0</v>
          </cell>
          <cell r="EL36">
            <v>0</v>
          </cell>
          <cell r="EM36">
            <v>0</v>
          </cell>
          <cell r="EN36">
            <v>0</v>
          </cell>
          <cell r="EO36">
            <v>0</v>
          </cell>
          <cell r="EP36">
            <v>0</v>
          </cell>
          <cell r="EQ36">
            <v>0</v>
          </cell>
          <cell r="ER36">
            <v>0</v>
          </cell>
          <cell r="ES36">
            <v>0</v>
          </cell>
          <cell r="ET36">
            <v>0</v>
          </cell>
          <cell r="EU36">
            <v>0</v>
          </cell>
          <cell r="EV36">
            <v>0</v>
          </cell>
          <cell r="EW36">
            <v>0</v>
          </cell>
          <cell r="EX36">
            <v>0</v>
          </cell>
          <cell r="EY36">
            <v>0</v>
          </cell>
          <cell r="EZ36">
            <v>0</v>
          </cell>
          <cell r="FA36">
            <v>0</v>
          </cell>
          <cell r="FB36">
            <v>0</v>
          </cell>
          <cell r="FC36">
            <v>0</v>
          </cell>
          <cell r="FD36">
            <v>0</v>
          </cell>
          <cell r="FE36">
            <v>0</v>
          </cell>
          <cell r="FF36">
            <v>0</v>
          </cell>
          <cell r="FG36">
            <v>0</v>
          </cell>
          <cell r="FH36">
            <v>0</v>
          </cell>
          <cell r="FI36">
            <v>0</v>
          </cell>
          <cell r="FJ36">
            <v>0</v>
          </cell>
          <cell r="FK36">
            <v>0</v>
          </cell>
          <cell r="FL36">
            <v>0</v>
          </cell>
          <cell r="FM36">
            <v>0</v>
          </cell>
          <cell r="FN36">
            <v>0</v>
          </cell>
          <cell r="FO36">
            <v>0</v>
          </cell>
          <cell r="FP36">
            <v>0</v>
          </cell>
          <cell r="FQ36">
            <v>0</v>
          </cell>
          <cell r="FR36">
            <v>0</v>
          </cell>
          <cell r="FS36">
            <v>0</v>
          </cell>
          <cell r="FT36">
            <v>0</v>
          </cell>
          <cell r="FU36">
            <v>0</v>
          </cell>
          <cell r="FV36">
            <v>0</v>
          </cell>
          <cell r="FW36">
            <v>0</v>
          </cell>
          <cell r="FX36">
            <v>0</v>
          </cell>
          <cell r="FY36">
            <v>0</v>
          </cell>
          <cell r="FZ36">
            <v>0</v>
          </cell>
          <cell r="GA36">
            <v>0</v>
          </cell>
          <cell r="GB36">
            <v>0</v>
          </cell>
          <cell r="GC36">
            <v>0</v>
          </cell>
          <cell r="GD36">
            <v>0</v>
          </cell>
          <cell r="GE36">
            <v>0</v>
          </cell>
          <cell r="GF36">
            <v>0</v>
          </cell>
          <cell r="GG36">
            <v>0</v>
          </cell>
          <cell r="GH36">
            <v>0</v>
          </cell>
          <cell r="GI36">
            <v>0</v>
          </cell>
          <cell r="GJ36">
            <v>0</v>
          </cell>
          <cell r="GK36">
            <v>0</v>
          </cell>
          <cell r="GL36">
            <v>0</v>
          </cell>
          <cell r="GM36">
            <v>0</v>
          </cell>
          <cell r="GN36">
            <v>0</v>
          </cell>
          <cell r="GO36">
            <v>0</v>
          </cell>
          <cell r="GP36">
            <v>0</v>
          </cell>
          <cell r="GQ36">
            <v>0</v>
          </cell>
          <cell r="GR36">
            <v>0</v>
          </cell>
          <cell r="GS36">
            <v>0</v>
          </cell>
          <cell r="GT36">
            <v>0</v>
          </cell>
          <cell r="GU36">
            <v>0</v>
          </cell>
          <cell r="GV36">
            <v>0</v>
          </cell>
          <cell r="GW36">
            <v>0</v>
          </cell>
          <cell r="GX36">
            <v>0</v>
          </cell>
          <cell r="GY36">
            <v>0</v>
          </cell>
          <cell r="GZ36">
            <v>0</v>
          </cell>
          <cell r="HA36">
            <v>0</v>
          </cell>
          <cell r="HB36">
            <v>0</v>
          </cell>
          <cell r="HC36">
            <v>0</v>
          </cell>
          <cell r="HD36">
            <v>0</v>
          </cell>
          <cell r="HE36">
            <v>0</v>
          </cell>
          <cell r="HF36">
            <v>0</v>
          </cell>
          <cell r="HG36">
            <v>0</v>
          </cell>
          <cell r="HH36">
            <v>0</v>
          </cell>
          <cell r="HI36">
            <v>0</v>
          </cell>
          <cell r="HJ36">
            <v>0</v>
          </cell>
          <cell r="HK36">
            <v>0</v>
          </cell>
          <cell r="HL36">
            <v>0</v>
          </cell>
          <cell r="HM36">
            <v>0</v>
          </cell>
          <cell r="HN36">
            <v>0</v>
          </cell>
          <cell r="HO36">
            <v>0</v>
          </cell>
          <cell r="HP36">
            <v>0</v>
          </cell>
          <cell r="HQ36">
            <v>0</v>
          </cell>
          <cell r="HR36">
            <v>0</v>
          </cell>
          <cell r="HS36">
            <v>0</v>
          </cell>
          <cell r="HT36">
            <v>0</v>
          </cell>
          <cell r="HU36">
            <v>0</v>
          </cell>
          <cell r="HV36">
            <v>0</v>
          </cell>
          <cell r="HW36">
            <v>0</v>
          </cell>
          <cell r="HX36">
            <v>0</v>
          </cell>
          <cell r="HY36">
            <v>0</v>
          </cell>
          <cell r="HZ36">
            <v>0</v>
          </cell>
          <cell r="IA36">
            <v>0</v>
          </cell>
          <cell r="IB36">
            <v>0</v>
          </cell>
          <cell r="IC36">
            <v>0</v>
          </cell>
          <cell r="ID36">
            <v>0</v>
          </cell>
          <cell r="IE36">
            <v>0</v>
          </cell>
          <cell r="IF36">
            <v>0</v>
          </cell>
          <cell r="IG36">
            <v>0</v>
          </cell>
          <cell r="IH36">
            <v>0</v>
          </cell>
          <cell r="II36">
            <v>0</v>
          </cell>
          <cell r="IJ36">
            <v>0</v>
          </cell>
          <cell r="IK36">
            <v>0</v>
          </cell>
          <cell r="IL36">
            <v>0</v>
          </cell>
          <cell r="IM36">
            <v>0</v>
          </cell>
          <cell r="IN36">
            <v>0</v>
          </cell>
          <cell r="IO36">
            <v>0</v>
          </cell>
          <cell r="IP36">
            <v>0</v>
          </cell>
          <cell r="IQ36">
            <v>0</v>
          </cell>
        </row>
        <row r="37">
          <cell r="B37">
            <v>0</v>
          </cell>
          <cell r="C37">
            <v>0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0</v>
          </cell>
          <cell r="AJ37">
            <v>0</v>
          </cell>
          <cell r="AK37">
            <v>0</v>
          </cell>
          <cell r="AL37">
            <v>0</v>
          </cell>
          <cell r="AM37">
            <v>0</v>
          </cell>
          <cell r="AN37">
            <v>0</v>
          </cell>
          <cell r="AO37">
            <v>0</v>
          </cell>
          <cell r="AP37">
            <v>0</v>
          </cell>
          <cell r="AQ37">
            <v>0</v>
          </cell>
          <cell r="AR37">
            <v>0</v>
          </cell>
          <cell r="AS37">
            <v>0</v>
          </cell>
          <cell r="AT37">
            <v>0</v>
          </cell>
          <cell r="AU37">
            <v>0</v>
          </cell>
          <cell r="AV37">
            <v>0</v>
          </cell>
          <cell r="AW37">
            <v>0</v>
          </cell>
          <cell r="AX37">
            <v>0</v>
          </cell>
          <cell r="AY37">
            <v>0</v>
          </cell>
          <cell r="AZ37">
            <v>0</v>
          </cell>
          <cell r="BA37">
            <v>0</v>
          </cell>
          <cell r="BB37">
            <v>0</v>
          </cell>
          <cell r="BC37">
            <v>0</v>
          </cell>
          <cell r="BD37">
            <v>0</v>
          </cell>
          <cell r="BE37">
            <v>0</v>
          </cell>
          <cell r="BF37">
            <v>0</v>
          </cell>
          <cell r="BG37">
            <v>0</v>
          </cell>
          <cell r="BH37">
            <v>0</v>
          </cell>
          <cell r="BI37">
            <v>0</v>
          </cell>
          <cell r="BJ37">
            <v>0</v>
          </cell>
          <cell r="BK37">
            <v>0</v>
          </cell>
          <cell r="BL37">
            <v>0</v>
          </cell>
          <cell r="BM37">
            <v>0</v>
          </cell>
          <cell r="BN37">
            <v>0</v>
          </cell>
          <cell r="BO37">
            <v>0</v>
          </cell>
          <cell r="BP37">
            <v>0</v>
          </cell>
          <cell r="BQ37">
            <v>0</v>
          </cell>
          <cell r="BR37">
            <v>0</v>
          </cell>
          <cell r="BS37">
            <v>0</v>
          </cell>
          <cell r="BT37">
            <v>0</v>
          </cell>
          <cell r="BU37">
            <v>0</v>
          </cell>
          <cell r="BV37">
            <v>0</v>
          </cell>
          <cell r="BW37">
            <v>0</v>
          </cell>
          <cell r="BX37">
            <v>0</v>
          </cell>
          <cell r="BY37">
            <v>0</v>
          </cell>
          <cell r="BZ37">
            <v>0</v>
          </cell>
          <cell r="CA37">
            <v>0</v>
          </cell>
          <cell r="CB37">
            <v>0</v>
          </cell>
          <cell r="CC37">
            <v>0</v>
          </cell>
          <cell r="CD37">
            <v>0</v>
          </cell>
          <cell r="CE37">
            <v>0</v>
          </cell>
          <cell r="CF37">
            <v>0</v>
          </cell>
          <cell r="CG37">
            <v>0</v>
          </cell>
          <cell r="CH37">
            <v>0</v>
          </cell>
          <cell r="CI37">
            <v>0</v>
          </cell>
          <cell r="CJ37">
            <v>0</v>
          </cell>
          <cell r="CK37">
            <v>0</v>
          </cell>
          <cell r="CL37">
            <v>0</v>
          </cell>
          <cell r="CM37">
            <v>0</v>
          </cell>
          <cell r="CN37">
            <v>0</v>
          </cell>
          <cell r="CO37">
            <v>0</v>
          </cell>
          <cell r="CP37">
            <v>0</v>
          </cell>
          <cell r="CQ37">
            <v>0</v>
          </cell>
          <cell r="CR37">
            <v>0</v>
          </cell>
          <cell r="CS37">
            <v>0</v>
          </cell>
          <cell r="CT37">
            <v>0</v>
          </cell>
          <cell r="CU37">
            <v>0</v>
          </cell>
          <cell r="CV37">
            <v>0</v>
          </cell>
          <cell r="CW37">
            <v>0</v>
          </cell>
          <cell r="CX37">
            <v>0</v>
          </cell>
          <cell r="CY37">
            <v>0</v>
          </cell>
          <cell r="CZ37">
            <v>0</v>
          </cell>
          <cell r="DA37">
            <v>0</v>
          </cell>
          <cell r="DB37">
            <v>0</v>
          </cell>
          <cell r="DC37">
            <v>0</v>
          </cell>
          <cell r="DD37">
            <v>0</v>
          </cell>
          <cell r="DE37">
            <v>0</v>
          </cell>
          <cell r="DF37">
            <v>0</v>
          </cell>
          <cell r="DG37">
            <v>0</v>
          </cell>
          <cell r="DH37">
            <v>0</v>
          </cell>
          <cell r="DI37">
            <v>0</v>
          </cell>
          <cell r="DJ37">
            <v>0</v>
          </cell>
          <cell r="DK37">
            <v>0</v>
          </cell>
          <cell r="DL37">
            <v>0</v>
          </cell>
          <cell r="DM37">
            <v>0</v>
          </cell>
          <cell r="DN37">
            <v>0</v>
          </cell>
          <cell r="DO37">
            <v>0</v>
          </cell>
          <cell r="DP37">
            <v>0</v>
          </cell>
          <cell r="DQ37">
            <v>0</v>
          </cell>
          <cell r="DR37">
            <v>0</v>
          </cell>
          <cell r="DS37">
            <v>0</v>
          </cell>
          <cell r="DT37">
            <v>0</v>
          </cell>
          <cell r="DU37">
            <v>0</v>
          </cell>
          <cell r="DV37">
            <v>0</v>
          </cell>
          <cell r="DW37">
            <v>0</v>
          </cell>
          <cell r="DX37">
            <v>0</v>
          </cell>
          <cell r="DY37">
            <v>0</v>
          </cell>
          <cell r="DZ37">
            <v>0</v>
          </cell>
          <cell r="EA37">
            <v>0</v>
          </cell>
          <cell r="EB37">
            <v>0</v>
          </cell>
          <cell r="EC37">
            <v>0</v>
          </cell>
          <cell r="ED37">
            <v>0</v>
          </cell>
          <cell r="EE37">
            <v>0</v>
          </cell>
          <cell r="EF37">
            <v>0</v>
          </cell>
          <cell r="EG37">
            <v>0</v>
          </cell>
          <cell r="EH37">
            <v>0</v>
          </cell>
          <cell r="EI37">
            <v>0</v>
          </cell>
          <cell r="EJ37">
            <v>0</v>
          </cell>
          <cell r="EK37">
            <v>0</v>
          </cell>
          <cell r="EL37">
            <v>0</v>
          </cell>
          <cell r="EM37">
            <v>0</v>
          </cell>
          <cell r="EN37">
            <v>0</v>
          </cell>
          <cell r="EO37">
            <v>0</v>
          </cell>
          <cell r="EP37">
            <v>0</v>
          </cell>
          <cell r="EQ37">
            <v>0</v>
          </cell>
          <cell r="ER37">
            <v>0</v>
          </cell>
          <cell r="ES37">
            <v>0</v>
          </cell>
          <cell r="ET37">
            <v>0</v>
          </cell>
          <cell r="EU37">
            <v>0</v>
          </cell>
          <cell r="EV37">
            <v>0</v>
          </cell>
          <cell r="EW37">
            <v>0</v>
          </cell>
          <cell r="EX37">
            <v>0</v>
          </cell>
          <cell r="EY37">
            <v>0</v>
          </cell>
          <cell r="EZ37">
            <v>0</v>
          </cell>
          <cell r="FA37">
            <v>0</v>
          </cell>
          <cell r="FB37">
            <v>0</v>
          </cell>
          <cell r="FC37">
            <v>0</v>
          </cell>
          <cell r="FD37">
            <v>0</v>
          </cell>
          <cell r="FE37">
            <v>0</v>
          </cell>
          <cell r="FF37">
            <v>0</v>
          </cell>
          <cell r="FG37">
            <v>0</v>
          </cell>
          <cell r="FH37">
            <v>0</v>
          </cell>
          <cell r="FI37">
            <v>0</v>
          </cell>
          <cell r="FJ37">
            <v>0</v>
          </cell>
          <cell r="FK37">
            <v>0</v>
          </cell>
          <cell r="FL37">
            <v>0</v>
          </cell>
          <cell r="FM37">
            <v>0</v>
          </cell>
          <cell r="FN37">
            <v>0</v>
          </cell>
          <cell r="FO37">
            <v>0</v>
          </cell>
          <cell r="FP37">
            <v>0</v>
          </cell>
          <cell r="FQ37">
            <v>0</v>
          </cell>
          <cell r="FR37">
            <v>0</v>
          </cell>
          <cell r="FS37">
            <v>0</v>
          </cell>
          <cell r="FT37">
            <v>0</v>
          </cell>
          <cell r="FU37">
            <v>0</v>
          </cell>
          <cell r="FV37">
            <v>0</v>
          </cell>
          <cell r="FW37">
            <v>0</v>
          </cell>
          <cell r="FX37">
            <v>0</v>
          </cell>
          <cell r="FY37">
            <v>0</v>
          </cell>
          <cell r="FZ37">
            <v>0</v>
          </cell>
          <cell r="GA37">
            <v>0</v>
          </cell>
          <cell r="GB37">
            <v>0</v>
          </cell>
          <cell r="GC37">
            <v>0</v>
          </cell>
          <cell r="GD37">
            <v>0</v>
          </cell>
          <cell r="GE37">
            <v>0</v>
          </cell>
          <cell r="GF37">
            <v>0</v>
          </cell>
          <cell r="GG37">
            <v>0</v>
          </cell>
          <cell r="GH37">
            <v>0</v>
          </cell>
          <cell r="GI37">
            <v>0</v>
          </cell>
          <cell r="GJ37">
            <v>0</v>
          </cell>
          <cell r="GK37">
            <v>0</v>
          </cell>
          <cell r="GL37">
            <v>0</v>
          </cell>
          <cell r="GM37">
            <v>0</v>
          </cell>
          <cell r="GN37">
            <v>0</v>
          </cell>
          <cell r="GO37">
            <v>0</v>
          </cell>
          <cell r="GP37">
            <v>0</v>
          </cell>
          <cell r="GQ37">
            <v>0</v>
          </cell>
          <cell r="GR37">
            <v>0</v>
          </cell>
          <cell r="GS37">
            <v>0</v>
          </cell>
          <cell r="GT37">
            <v>0</v>
          </cell>
          <cell r="GU37">
            <v>0</v>
          </cell>
          <cell r="GV37">
            <v>0</v>
          </cell>
          <cell r="GW37">
            <v>0</v>
          </cell>
          <cell r="GX37">
            <v>0</v>
          </cell>
          <cell r="GY37">
            <v>0</v>
          </cell>
          <cell r="GZ37">
            <v>0</v>
          </cell>
          <cell r="HA37">
            <v>0</v>
          </cell>
          <cell r="HB37">
            <v>0</v>
          </cell>
          <cell r="HC37">
            <v>0</v>
          </cell>
          <cell r="HD37">
            <v>0</v>
          </cell>
          <cell r="HE37">
            <v>0</v>
          </cell>
          <cell r="HF37">
            <v>0</v>
          </cell>
          <cell r="HG37">
            <v>0</v>
          </cell>
          <cell r="HH37">
            <v>0</v>
          </cell>
          <cell r="HI37">
            <v>0</v>
          </cell>
          <cell r="HJ37">
            <v>0</v>
          </cell>
          <cell r="HK37">
            <v>0</v>
          </cell>
          <cell r="HL37">
            <v>0</v>
          </cell>
          <cell r="HM37">
            <v>0</v>
          </cell>
          <cell r="HN37">
            <v>0</v>
          </cell>
          <cell r="HO37">
            <v>0</v>
          </cell>
          <cell r="HP37">
            <v>0</v>
          </cell>
          <cell r="HQ37">
            <v>0</v>
          </cell>
          <cell r="HR37">
            <v>0</v>
          </cell>
          <cell r="HS37">
            <v>0</v>
          </cell>
          <cell r="HT37">
            <v>0</v>
          </cell>
          <cell r="HU37">
            <v>0</v>
          </cell>
          <cell r="HV37">
            <v>0</v>
          </cell>
          <cell r="HW37">
            <v>0</v>
          </cell>
          <cell r="HX37">
            <v>0</v>
          </cell>
          <cell r="HY37">
            <v>0</v>
          </cell>
          <cell r="HZ37">
            <v>0</v>
          </cell>
          <cell r="IA37">
            <v>0</v>
          </cell>
          <cell r="IB37">
            <v>0</v>
          </cell>
          <cell r="IC37">
            <v>0</v>
          </cell>
          <cell r="ID37">
            <v>0</v>
          </cell>
          <cell r="IE37">
            <v>0</v>
          </cell>
          <cell r="IF37">
            <v>0</v>
          </cell>
          <cell r="IG37">
            <v>0</v>
          </cell>
          <cell r="IH37">
            <v>0</v>
          </cell>
          <cell r="II37">
            <v>0</v>
          </cell>
          <cell r="IJ37">
            <v>0</v>
          </cell>
          <cell r="IK37">
            <v>0</v>
          </cell>
          <cell r="IL37">
            <v>0</v>
          </cell>
          <cell r="IM37">
            <v>0</v>
          </cell>
          <cell r="IN37">
            <v>0</v>
          </cell>
          <cell r="IO37">
            <v>0</v>
          </cell>
          <cell r="IP37">
            <v>0</v>
          </cell>
          <cell r="IQ37">
            <v>0</v>
          </cell>
        </row>
        <row r="38">
          <cell r="B38">
            <v>0</v>
          </cell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0</v>
          </cell>
          <cell r="AJ38">
            <v>0</v>
          </cell>
          <cell r="AK38">
            <v>0</v>
          </cell>
          <cell r="AL38">
            <v>0</v>
          </cell>
          <cell r="AM38">
            <v>0</v>
          </cell>
          <cell r="AN38">
            <v>0</v>
          </cell>
          <cell r="AO38">
            <v>0</v>
          </cell>
          <cell r="AP38">
            <v>0</v>
          </cell>
          <cell r="AQ38">
            <v>0</v>
          </cell>
          <cell r="AR38">
            <v>0</v>
          </cell>
          <cell r="AS38">
            <v>0</v>
          </cell>
          <cell r="AT38">
            <v>0</v>
          </cell>
          <cell r="AU38">
            <v>0</v>
          </cell>
          <cell r="AV38">
            <v>0</v>
          </cell>
          <cell r="AW38">
            <v>0</v>
          </cell>
          <cell r="AX38">
            <v>0</v>
          </cell>
          <cell r="AY38">
            <v>0</v>
          </cell>
          <cell r="AZ38">
            <v>0</v>
          </cell>
          <cell r="BA38">
            <v>0</v>
          </cell>
          <cell r="BB38">
            <v>0</v>
          </cell>
          <cell r="BC38">
            <v>0</v>
          </cell>
          <cell r="BD38">
            <v>0</v>
          </cell>
          <cell r="BE38">
            <v>0</v>
          </cell>
          <cell r="BF38">
            <v>0</v>
          </cell>
          <cell r="BG38">
            <v>0</v>
          </cell>
          <cell r="BH38">
            <v>0</v>
          </cell>
          <cell r="BI38">
            <v>0</v>
          </cell>
          <cell r="BJ38">
            <v>0</v>
          </cell>
          <cell r="BK38">
            <v>0</v>
          </cell>
          <cell r="BL38">
            <v>0</v>
          </cell>
          <cell r="BM38">
            <v>0</v>
          </cell>
          <cell r="BN38">
            <v>0</v>
          </cell>
          <cell r="BO38">
            <v>0</v>
          </cell>
          <cell r="BP38">
            <v>0</v>
          </cell>
          <cell r="BQ38">
            <v>0</v>
          </cell>
          <cell r="BR38">
            <v>0</v>
          </cell>
          <cell r="BS38">
            <v>0</v>
          </cell>
          <cell r="BT38">
            <v>0</v>
          </cell>
          <cell r="BU38">
            <v>0</v>
          </cell>
          <cell r="BV38">
            <v>0</v>
          </cell>
          <cell r="BW38">
            <v>0</v>
          </cell>
          <cell r="BX38">
            <v>0</v>
          </cell>
          <cell r="BY38">
            <v>0</v>
          </cell>
          <cell r="BZ38">
            <v>0</v>
          </cell>
          <cell r="CA38">
            <v>0</v>
          </cell>
          <cell r="CB38">
            <v>0</v>
          </cell>
          <cell r="CC38">
            <v>0</v>
          </cell>
          <cell r="CD38">
            <v>0</v>
          </cell>
          <cell r="CE38">
            <v>0</v>
          </cell>
          <cell r="CF38">
            <v>0</v>
          </cell>
          <cell r="CG38">
            <v>0</v>
          </cell>
          <cell r="CH38">
            <v>0</v>
          </cell>
          <cell r="CI38">
            <v>0</v>
          </cell>
          <cell r="CJ38">
            <v>0</v>
          </cell>
          <cell r="CK38">
            <v>0</v>
          </cell>
          <cell r="CL38">
            <v>0</v>
          </cell>
          <cell r="CM38">
            <v>0</v>
          </cell>
          <cell r="CN38">
            <v>0</v>
          </cell>
          <cell r="CO38">
            <v>0</v>
          </cell>
          <cell r="CP38">
            <v>0</v>
          </cell>
          <cell r="CQ38">
            <v>0</v>
          </cell>
          <cell r="CR38">
            <v>0</v>
          </cell>
          <cell r="CS38">
            <v>0</v>
          </cell>
          <cell r="CT38">
            <v>0</v>
          </cell>
          <cell r="CU38">
            <v>0</v>
          </cell>
          <cell r="CV38">
            <v>0</v>
          </cell>
          <cell r="CW38">
            <v>0</v>
          </cell>
          <cell r="CX38">
            <v>0</v>
          </cell>
          <cell r="CY38">
            <v>0</v>
          </cell>
          <cell r="CZ38">
            <v>0</v>
          </cell>
          <cell r="DA38">
            <v>0</v>
          </cell>
          <cell r="DB38">
            <v>0</v>
          </cell>
          <cell r="DC38">
            <v>0</v>
          </cell>
          <cell r="DD38">
            <v>0</v>
          </cell>
          <cell r="DE38">
            <v>0</v>
          </cell>
          <cell r="DF38">
            <v>0</v>
          </cell>
          <cell r="DG38">
            <v>0</v>
          </cell>
          <cell r="DH38">
            <v>0</v>
          </cell>
          <cell r="DI38">
            <v>0</v>
          </cell>
          <cell r="DJ38">
            <v>0</v>
          </cell>
          <cell r="DK38">
            <v>0</v>
          </cell>
          <cell r="DL38">
            <v>0</v>
          </cell>
          <cell r="DM38">
            <v>0</v>
          </cell>
          <cell r="DN38">
            <v>0</v>
          </cell>
          <cell r="DO38">
            <v>0</v>
          </cell>
          <cell r="DP38">
            <v>0</v>
          </cell>
          <cell r="DQ38">
            <v>0</v>
          </cell>
          <cell r="DR38">
            <v>0</v>
          </cell>
          <cell r="DS38">
            <v>0</v>
          </cell>
          <cell r="DT38">
            <v>0</v>
          </cell>
          <cell r="DU38">
            <v>0</v>
          </cell>
          <cell r="DV38">
            <v>0</v>
          </cell>
          <cell r="DW38">
            <v>0</v>
          </cell>
          <cell r="DX38">
            <v>0</v>
          </cell>
          <cell r="DY38">
            <v>0</v>
          </cell>
          <cell r="DZ38">
            <v>0</v>
          </cell>
          <cell r="EA38">
            <v>0</v>
          </cell>
          <cell r="EB38">
            <v>0</v>
          </cell>
          <cell r="EC38">
            <v>0</v>
          </cell>
          <cell r="ED38">
            <v>0</v>
          </cell>
          <cell r="EE38">
            <v>0</v>
          </cell>
          <cell r="EF38">
            <v>0</v>
          </cell>
          <cell r="EG38">
            <v>0</v>
          </cell>
          <cell r="EH38">
            <v>0</v>
          </cell>
          <cell r="EI38">
            <v>0</v>
          </cell>
          <cell r="EJ38">
            <v>0</v>
          </cell>
          <cell r="EK38">
            <v>0</v>
          </cell>
          <cell r="EL38">
            <v>0</v>
          </cell>
          <cell r="EM38">
            <v>0</v>
          </cell>
          <cell r="EN38">
            <v>0</v>
          </cell>
          <cell r="EO38">
            <v>0</v>
          </cell>
          <cell r="EP38">
            <v>0</v>
          </cell>
          <cell r="EQ38">
            <v>0</v>
          </cell>
          <cell r="ER38">
            <v>0</v>
          </cell>
          <cell r="ES38">
            <v>0</v>
          </cell>
          <cell r="ET38">
            <v>0</v>
          </cell>
          <cell r="EU38">
            <v>0</v>
          </cell>
          <cell r="EV38">
            <v>0</v>
          </cell>
          <cell r="EW38">
            <v>0</v>
          </cell>
          <cell r="EX38">
            <v>0</v>
          </cell>
          <cell r="EY38">
            <v>0</v>
          </cell>
          <cell r="EZ38">
            <v>0</v>
          </cell>
          <cell r="FA38">
            <v>0</v>
          </cell>
          <cell r="FB38">
            <v>0</v>
          </cell>
          <cell r="FC38">
            <v>0</v>
          </cell>
          <cell r="FD38">
            <v>0</v>
          </cell>
          <cell r="FE38">
            <v>0</v>
          </cell>
          <cell r="FF38">
            <v>0</v>
          </cell>
          <cell r="FG38">
            <v>0</v>
          </cell>
          <cell r="FH38">
            <v>0</v>
          </cell>
          <cell r="FI38">
            <v>0</v>
          </cell>
          <cell r="FJ38">
            <v>0</v>
          </cell>
          <cell r="FK38">
            <v>0</v>
          </cell>
          <cell r="FL38">
            <v>0</v>
          </cell>
          <cell r="FM38">
            <v>0</v>
          </cell>
          <cell r="FN38">
            <v>0</v>
          </cell>
          <cell r="FO38">
            <v>0</v>
          </cell>
          <cell r="FP38">
            <v>0</v>
          </cell>
          <cell r="FQ38">
            <v>0</v>
          </cell>
          <cell r="FR38">
            <v>0</v>
          </cell>
          <cell r="FS38">
            <v>0</v>
          </cell>
          <cell r="FT38">
            <v>0</v>
          </cell>
          <cell r="FU38">
            <v>0</v>
          </cell>
          <cell r="FV38">
            <v>0</v>
          </cell>
          <cell r="FW38">
            <v>0</v>
          </cell>
          <cell r="FX38">
            <v>0</v>
          </cell>
          <cell r="FY38">
            <v>0</v>
          </cell>
          <cell r="FZ38">
            <v>0</v>
          </cell>
          <cell r="GA38">
            <v>0</v>
          </cell>
          <cell r="GB38">
            <v>0</v>
          </cell>
          <cell r="GC38">
            <v>0</v>
          </cell>
          <cell r="GD38">
            <v>0</v>
          </cell>
          <cell r="GE38">
            <v>0</v>
          </cell>
          <cell r="GF38">
            <v>0</v>
          </cell>
          <cell r="GG38">
            <v>0</v>
          </cell>
          <cell r="GH38">
            <v>0</v>
          </cell>
          <cell r="GI38">
            <v>0</v>
          </cell>
          <cell r="GJ38">
            <v>0</v>
          </cell>
          <cell r="GK38">
            <v>0</v>
          </cell>
          <cell r="GL38">
            <v>0</v>
          </cell>
          <cell r="GM38">
            <v>0</v>
          </cell>
          <cell r="GN38">
            <v>0</v>
          </cell>
          <cell r="GO38">
            <v>0</v>
          </cell>
          <cell r="GP38">
            <v>0</v>
          </cell>
          <cell r="GQ38">
            <v>0</v>
          </cell>
          <cell r="GR38">
            <v>0</v>
          </cell>
          <cell r="GS38">
            <v>0</v>
          </cell>
          <cell r="GT38">
            <v>0</v>
          </cell>
          <cell r="GU38">
            <v>0</v>
          </cell>
          <cell r="GV38">
            <v>0</v>
          </cell>
          <cell r="GW38">
            <v>0</v>
          </cell>
          <cell r="GX38">
            <v>0</v>
          </cell>
          <cell r="GY38">
            <v>0</v>
          </cell>
          <cell r="GZ38">
            <v>0</v>
          </cell>
          <cell r="HA38">
            <v>0</v>
          </cell>
          <cell r="HB38">
            <v>0</v>
          </cell>
          <cell r="HC38">
            <v>0</v>
          </cell>
          <cell r="HD38">
            <v>0</v>
          </cell>
          <cell r="HE38">
            <v>0</v>
          </cell>
          <cell r="HF38">
            <v>0</v>
          </cell>
          <cell r="HG38">
            <v>0</v>
          </cell>
          <cell r="HH38">
            <v>0</v>
          </cell>
          <cell r="HI38">
            <v>0</v>
          </cell>
          <cell r="HJ38">
            <v>0</v>
          </cell>
          <cell r="HK38">
            <v>0</v>
          </cell>
          <cell r="HL38">
            <v>0</v>
          </cell>
          <cell r="HM38">
            <v>0</v>
          </cell>
          <cell r="HN38">
            <v>0</v>
          </cell>
          <cell r="HO38">
            <v>0</v>
          </cell>
          <cell r="HP38">
            <v>0</v>
          </cell>
          <cell r="HQ38">
            <v>0</v>
          </cell>
          <cell r="HR38">
            <v>0</v>
          </cell>
          <cell r="HS38">
            <v>0</v>
          </cell>
          <cell r="HT38">
            <v>0</v>
          </cell>
          <cell r="HU38">
            <v>0</v>
          </cell>
          <cell r="HV38">
            <v>0</v>
          </cell>
          <cell r="HW38">
            <v>0</v>
          </cell>
          <cell r="HX38">
            <v>0</v>
          </cell>
          <cell r="HY38">
            <v>0</v>
          </cell>
          <cell r="HZ38">
            <v>0</v>
          </cell>
          <cell r="IA38">
            <v>0</v>
          </cell>
          <cell r="IB38">
            <v>0</v>
          </cell>
          <cell r="IC38">
            <v>0</v>
          </cell>
          <cell r="ID38">
            <v>0</v>
          </cell>
          <cell r="IE38">
            <v>0</v>
          </cell>
          <cell r="IF38">
            <v>0</v>
          </cell>
          <cell r="IG38">
            <v>0</v>
          </cell>
          <cell r="IH38">
            <v>0</v>
          </cell>
          <cell r="II38">
            <v>0</v>
          </cell>
          <cell r="IJ38">
            <v>0</v>
          </cell>
          <cell r="IK38">
            <v>0</v>
          </cell>
          <cell r="IL38">
            <v>0</v>
          </cell>
          <cell r="IM38">
            <v>0</v>
          </cell>
          <cell r="IN38">
            <v>0</v>
          </cell>
          <cell r="IO38">
            <v>0</v>
          </cell>
          <cell r="IP38">
            <v>0</v>
          </cell>
          <cell r="IQ38">
            <v>0</v>
          </cell>
        </row>
        <row r="39">
          <cell r="B39">
            <v>0</v>
          </cell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0</v>
          </cell>
          <cell r="AJ39">
            <v>0</v>
          </cell>
          <cell r="AK39">
            <v>0</v>
          </cell>
          <cell r="AL39">
            <v>0</v>
          </cell>
          <cell r="AM39">
            <v>0</v>
          </cell>
          <cell r="AN39">
            <v>0</v>
          </cell>
          <cell r="AO39">
            <v>0</v>
          </cell>
          <cell r="AP39">
            <v>0</v>
          </cell>
          <cell r="AQ39">
            <v>0</v>
          </cell>
          <cell r="AR39">
            <v>0</v>
          </cell>
          <cell r="AS39">
            <v>0</v>
          </cell>
          <cell r="AT39">
            <v>0</v>
          </cell>
          <cell r="AU39">
            <v>0</v>
          </cell>
          <cell r="AV39">
            <v>0</v>
          </cell>
          <cell r="AW39">
            <v>0</v>
          </cell>
          <cell r="AX39">
            <v>0</v>
          </cell>
          <cell r="AY39">
            <v>0</v>
          </cell>
          <cell r="AZ39">
            <v>0</v>
          </cell>
          <cell r="BA39">
            <v>0</v>
          </cell>
          <cell r="BB39">
            <v>0</v>
          </cell>
          <cell r="BC39">
            <v>0</v>
          </cell>
          <cell r="BD39">
            <v>0</v>
          </cell>
          <cell r="BE39">
            <v>0</v>
          </cell>
          <cell r="BF39">
            <v>0</v>
          </cell>
          <cell r="BG39">
            <v>0</v>
          </cell>
          <cell r="BH39">
            <v>0</v>
          </cell>
          <cell r="BI39">
            <v>0</v>
          </cell>
          <cell r="BJ39">
            <v>0</v>
          </cell>
          <cell r="BK39">
            <v>0</v>
          </cell>
          <cell r="BL39">
            <v>0</v>
          </cell>
          <cell r="BM39">
            <v>0</v>
          </cell>
          <cell r="BN39">
            <v>0</v>
          </cell>
          <cell r="BO39">
            <v>0</v>
          </cell>
          <cell r="BP39">
            <v>0</v>
          </cell>
          <cell r="BQ39">
            <v>0</v>
          </cell>
          <cell r="BR39">
            <v>0</v>
          </cell>
          <cell r="BS39">
            <v>0</v>
          </cell>
          <cell r="BT39">
            <v>0</v>
          </cell>
          <cell r="BU39">
            <v>0</v>
          </cell>
          <cell r="BV39">
            <v>0</v>
          </cell>
          <cell r="BW39">
            <v>0</v>
          </cell>
          <cell r="BX39">
            <v>0</v>
          </cell>
          <cell r="BY39">
            <v>0</v>
          </cell>
          <cell r="BZ39">
            <v>0</v>
          </cell>
          <cell r="CA39">
            <v>0</v>
          </cell>
          <cell r="CB39">
            <v>0</v>
          </cell>
          <cell r="CC39">
            <v>0</v>
          </cell>
          <cell r="CD39">
            <v>0</v>
          </cell>
          <cell r="CE39">
            <v>0</v>
          </cell>
          <cell r="CF39">
            <v>0</v>
          </cell>
          <cell r="CG39">
            <v>0</v>
          </cell>
          <cell r="CH39">
            <v>0</v>
          </cell>
          <cell r="CI39">
            <v>0</v>
          </cell>
          <cell r="CJ39">
            <v>0</v>
          </cell>
          <cell r="CK39">
            <v>0</v>
          </cell>
          <cell r="CL39">
            <v>0</v>
          </cell>
          <cell r="CM39">
            <v>0</v>
          </cell>
          <cell r="CN39">
            <v>0</v>
          </cell>
          <cell r="CO39">
            <v>0</v>
          </cell>
          <cell r="CP39">
            <v>0</v>
          </cell>
          <cell r="CQ39">
            <v>0</v>
          </cell>
          <cell r="CR39">
            <v>0</v>
          </cell>
          <cell r="CS39">
            <v>0</v>
          </cell>
          <cell r="CT39">
            <v>0</v>
          </cell>
          <cell r="CU39">
            <v>0</v>
          </cell>
          <cell r="CV39">
            <v>0</v>
          </cell>
          <cell r="CW39">
            <v>0</v>
          </cell>
          <cell r="CX39">
            <v>0</v>
          </cell>
          <cell r="CY39">
            <v>0</v>
          </cell>
          <cell r="CZ39">
            <v>0</v>
          </cell>
          <cell r="DA39">
            <v>0</v>
          </cell>
          <cell r="DB39">
            <v>0</v>
          </cell>
          <cell r="DC39">
            <v>0</v>
          </cell>
          <cell r="DD39">
            <v>0</v>
          </cell>
          <cell r="DE39">
            <v>0</v>
          </cell>
          <cell r="DF39">
            <v>0</v>
          </cell>
          <cell r="DG39">
            <v>0</v>
          </cell>
          <cell r="DH39">
            <v>0</v>
          </cell>
          <cell r="DI39">
            <v>0</v>
          </cell>
          <cell r="DJ39">
            <v>0</v>
          </cell>
          <cell r="DK39">
            <v>0</v>
          </cell>
          <cell r="DL39">
            <v>0</v>
          </cell>
          <cell r="DM39">
            <v>0</v>
          </cell>
          <cell r="DN39">
            <v>0</v>
          </cell>
          <cell r="DO39">
            <v>0</v>
          </cell>
          <cell r="DP39">
            <v>0</v>
          </cell>
          <cell r="DQ39">
            <v>0</v>
          </cell>
          <cell r="DR39">
            <v>0</v>
          </cell>
          <cell r="DS39">
            <v>0</v>
          </cell>
          <cell r="DT39">
            <v>0</v>
          </cell>
          <cell r="DU39">
            <v>0</v>
          </cell>
          <cell r="DV39">
            <v>0</v>
          </cell>
          <cell r="DW39">
            <v>0</v>
          </cell>
          <cell r="DX39">
            <v>0</v>
          </cell>
          <cell r="DY39">
            <v>0</v>
          </cell>
          <cell r="DZ39">
            <v>0</v>
          </cell>
          <cell r="EA39">
            <v>0</v>
          </cell>
          <cell r="EB39">
            <v>0</v>
          </cell>
          <cell r="EC39">
            <v>0</v>
          </cell>
          <cell r="ED39">
            <v>0</v>
          </cell>
          <cell r="EE39">
            <v>0</v>
          </cell>
          <cell r="EF39">
            <v>0</v>
          </cell>
          <cell r="EG39">
            <v>0</v>
          </cell>
          <cell r="EH39">
            <v>0</v>
          </cell>
          <cell r="EI39">
            <v>0</v>
          </cell>
          <cell r="EJ39">
            <v>0</v>
          </cell>
          <cell r="EK39">
            <v>0</v>
          </cell>
          <cell r="EL39">
            <v>0</v>
          </cell>
          <cell r="EM39">
            <v>0</v>
          </cell>
          <cell r="EN39">
            <v>0</v>
          </cell>
          <cell r="EO39">
            <v>0</v>
          </cell>
          <cell r="EP39">
            <v>0</v>
          </cell>
          <cell r="EQ39">
            <v>0</v>
          </cell>
          <cell r="ER39">
            <v>0</v>
          </cell>
          <cell r="ES39">
            <v>0</v>
          </cell>
          <cell r="ET39">
            <v>0</v>
          </cell>
          <cell r="EU39">
            <v>0</v>
          </cell>
          <cell r="EV39">
            <v>0</v>
          </cell>
          <cell r="EW39">
            <v>0</v>
          </cell>
          <cell r="EX39">
            <v>0</v>
          </cell>
          <cell r="EY39">
            <v>0</v>
          </cell>
          <cell r="EZ39">
            <v>0</v>
          </cell>
          <cell r="FA39">
            <v>0</v>
          </cell>
          <cell r="FB39">
            <v>0</v>
          </cell>
          <cell r="FC39">
            <v>0</v>
          </cell>
          <cell r="FD39">
            <v>0</v>
          </cell>
          <cell r="FE39">
            <v>0</v>
          </cell>
          <cell r="FF39">
            <v>0</v>
          </cell>
          <cell r="FG39">
            <v>0</v>
          </cell>
          <cell r="FH39">
            <v>0</v>
          </cell>
          <cell r="FI39">
            <v>0</v>
          </cell>
          <cell r="FJ39">
            <v>0</v>
          </cell>
          <cell r="FK39">
            <v>0</v>
          </cell>
          <cell r="FL39">
            <v>0</v>
          </cell>
          <cell r="FM39">
            <v>0</v>
          </cell>
          <cell r="FN39">
            <v>0</v>
          </cell>
          <cell r="FO39">
            <v>0</v>
          </cell>
          <cell r="FP39">
            <v>0</v>
          </cell>
          <cell r="FQ39">
            <v>0</v>
          </cell>
          <cell r="FR39">
            <v>0</v>
          </cell>
          <cell r="FS39">
            <v>0</v>
          </cell>
          <cell r="FT39">
            <v>0</v>
          </cell>
          <cell r="FU39">
            <v>0</v>
          </cell>
          <cell r="FV39">
            <v>0</v>
          </cell>
          <cell r="FW39">
            <v>0</v>
          </cell>
          <cell r="FX39">
            <v>0</v>
          </cell>
          <cell r="FY39">
            <v>0</v>
          </cell>
          <cell r="FZ39">
            <v>0</v>
          </cell>
          <cell r="GA39">
            <v>0</v>
          </cell>
          <cell r="GB39">
            <v>0</v>
          </cell>
          <cell r="GC39">
            <v>0</v>
          </cell>
          <cell r="GD39">
            <v>0</v>
          </cell>
          <cell r="GE39">
            <v>0</v>
          </cell>
          <cell r="GF39">
            <v>0</v>
          </cell>
          <cell r="GG39">
            <v>0</v>
          </cell>
          <cell r="GH39">
            <v>0</v>
          </cell>
          <cell r="GI39">
            <v>0</v>
          </cell>
          <cell r="GJ39">
            <v>0</v>
          </cell>
          <cell r="GK39">
            <v>0</v>
          </cell>
          <cell r="GL39">
            <v>0</v>
          </cell>
          <cell r="GM39">
            <v>0</v>
          </cell>
          <cell r="GN39">
            <v>0</v>
          </cell>
          <cell r="GO39">
            <v>0</v>
          </cell>
          <cell r="GP39">
            <v>0</v>
          </cell>
          <cell r="GQ39">
            <v>0</v>
          </cell>
          <cell r="GR39">
            <v>0</v>
          </cell>
          <cell r="GS39">
            <v>0</v>
          </cell>
          <cell r="GT39">
            <v>0</v>
          </cell>
          <cell r="GU39">
            <v>0</v>
          </cell>
          <cell r="GV39">
            <v>0</v>
          </cell>
          <cell r="GW39">
            <v>0</v>
          </cell>
          <cell r="GX39">
            <v>0</v>
          </cell>
          <cell r="GY39">
            <v>0</v>
          </cell>
          <cell r="GZ39">
            <v>0</v>
          </cell>
          <cell r="HA39">
            <v>0</v>
          </cell>
          <cell r="HB39">
            <v>0</v>
          </cell>
          <cell r="HC39">
            <v>0</v>
          </cell>
          <cell r="HD39">
            <v>0</v>
          </cell>
          <cell r="HE39">
            <v>0</v>
          </cell>
          <cell r="HF39">
            <v>0</v>
          </cell>
          <cell r="HG39">
            <v>0</v>
          </cell>
          <cell r="HH39">
            <v>0</v>
          </cell>
          <cell r="HI39">
            <v>0</v>
          </cell>
          <cell r="HJ39">
            <v>0</v>
          </cell>
          <cell r="HK39">
            <v>0</v>
          </cell>
          <cell r="HL39">
            <v>0</v>
          </cell>
          <cell r="HM39">
            <v>0</v>
          </cell>
          <cell r="HN39">
            <v>0</v>
          </cell>
          <cell r="HO39">
            <v>0</v>
          </cell>
          <cell r="HP39">
            <v>0</v>
          </cell>
          <cell r="HQ39">
            <v>0</v>
          </cell>
          <cell r="HR39">
            <v>0</v>
          </cell>
          <cell r="HS39">
            <v>0</v>
          </cell>
          <cell r="HT39">
            <v>0</v>
          </cell>
          <cell r="HU39">
            <v>0</v>
          </cell>
          <cell r="HV39">
            <v>0</v>
          </cell>
          <cell r="HW39">
            <v>0</v>
          </cell>
          <cell r="HX39">
            <v>0</v>
          </cell>
          <cell r="HY39">
            <v>0</v>
          </cell>
          <cell r="HZ39">
            <v>0</v>
          </cell>
          <cell r="IA39">
            <v>0</v>
          </cell>
          <cell r="IB39">
            <v>0</v>
          </cell>
          <cell r="IC39">
            <v>0</v>
          </cell>
          <cell r="ID39">
            <v>0</v>
          </cell>
          <cell r="IE39">
            <v>0</v>
          </cell>
          <cell r="IF39">
            <v>0</v>
          </cell>
          <cell r="IG39">
            <v>0</v>
          </cell>
          <cell r="IH39">
            <v>0</v>
          </cell>
          <cell r="II39">
            <v>0</v>
          </cell>
          <cell r="IJ39">
            <v>0</v>
          </cell>
          <cell r="IK39">
            <v>0</v>
          </cell>
          <cell r="IL39">
            <v>0</v>
          </cell>
          <cell r="IM39">
            <v>0</v>
          </cell>
          <cell r="IN39">
            <v>0</v>
          </cell>
          <cell r="IO39">
            <v>0</v>
          </cell>
          <cell r="IP39">
            <v>0</v>
          </cell>
          <cell r="IQ39">
            <v>0</v>
          </cell>
        </row>
        <row r="40">
          <cell r="B40">
            <v>0</v>
          </cell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0</v>
          </cell>
          <cell r="AJ40">
            <v>0</v>
          </cell>
          <cell r="AK40">
            <v>0</v>
          </cell>
          <cell r="AL40">
            <v>0</v>
          </cell>
          <cell r="AM40">
            <v>0</v>
          </cell>
          <cell r="AN40">
            <v>0</v>
          </cell>
          <cell r="AO40">
            <v>0</v>
          </cell>
          <cell r="AP40">
            <v>0</v>
          </cell>
          <cell r="AQ40">
            <v>0</v>
          </cell>
          <cell r="AR40">
            <v>0</v>
          </cell>
          <cell r="AS40">
            <v>0</v>
          </cell>
          <cell r="AT40">
            <v>0</v>
          </cell>
          <cell r="AU40">
            <v>0</v>
          </cell>
          <cell r="AV40">
            <v>0</v>
          </cell>
          <cell r="AW40">
            <v>0</v>
          </cell>
          <cell r="AX40">
            <v>0</v>
          </cell>
          <cell r="AY40">
            <v>0</v>
          </cell>
          <cell r="AZ40">
            <v>0</v>
          </cell>
          <cell r="BA40">
            <v>0</v>
          </cell>
          <cell r="BB40">
            <v>0</v>
          </cell>
          <cell r="BC40">
            <v>0</v>
          </cell>
          <cell r="BD40">
            <v>0</v>
          </cell>
          <cell r="BE40">
            <v>0</v>
          </cell>
          <cell r="BF40">
            <v>0</v>
          </cell>
          <cell r="BG40">
            <v>0</v>
          </cell>
          <cell r="BH40">
            <v>0</v>
          </cell>
          <cell r="BI40">
            <v>0</v>
          </cell>
          <cell r="BJ40">
            <v>0</v>
          </cell>
          <cell r="BK40">
            <v>0</v>
          </cell>
          <cell r="BL40">
            <v>0</v>
          </cell>
          <cell r="BM40">
            <v>0</v>
          </cell>
          <cell r="BN40">
            <v>0</v>
          </cell>
          <cell r="BO40">
            <v>0</v>
          </cell>
          <cell r="BP40">
            <v>0</v>
          </cell>
          <cell r="BQ40">
            <v>0</v>
          </cell>
          <cell r="BR40">
            <v>0</v>
          </cell>
          <cell r="BS40">
            <v>0</v>
          </cell>
          <cell r="BT40">
            <v>0</v>
          </cell>
          <cell r="BU40">
            <v>0</v>
          </cell>
          <cell r="BV40">
            <v>0</v>
          </cell>
          <cell r="BW40">
            <v>0</v>
          </cell>
          <cell r="BX40">
            <v>0</v>
          </cell>
          <cell r="BY40">
            <v>0</v>
          </cell>
          <cell r="BZ40">
            <v>0</v>
          </cell>
          <cell r="CA40">
            <v>0</v>
          </cell>
          <cell r="CB40">
            <v>0</v>
          </cell>
          <cell r="CC40">
            <v>0</v>
          </cell>
          <cell r="CD40">
            <v>0</v>
          </cell>
          <cell r="CE40">
            <v>0</v>
          </cell>
          <cell r="CF40">
            <v>0</v>
          </cell>
          <cell r="CG40">
            <v>0</v>
          </cell>
          <cell r="CH40">
            <v>0</v>
          </cell>
          <cell r="CI40">
            <v>0</v>
          </cell>
          <cell r="CJ40">
            <v>0</v>
          </cell>
          <cell r="CK40">
            <v>0</v>
          </cell>
          <cell r="CL40">
            <v>0</v>
          </cell>
          <cell r="CM40">
            <v>0</v>
          </cell>
          <cell r="CN40">
            <v>0</v>
          </cell>
          <cell r="CO40">
            <v>0</v>
          </cell>
          <cell r="CP40">
            <v>0</v>
          </cell>
          <cell r="CQ40">
            <v>0</v>
          </cell>
          <cell r="CR40">
            <v>0</v>
          </cell>
          <cell r="CS40">
            <v>0</v>
          </cell>
          <cell r="CT40">
            <v>0</v>
          </cell>
          <cell r="CU40">
            <v>0</v>
          </cell>
          <cell r="CV40">
            <v>0</v>
          </cell>
          <cell r="CW40">
            <v>0</v>
          </cell>
          <cell r="CX40">
            <v>0</v>
          </cell>
          <cell r="CY40">
            <v>0</v>
          </cell>
          <cell r="CZ40">
            <v>0</v>
          </cell>
          <cell r="DA40">
            <v>0</v>
          </cell>
          <cell r="DB40">
            <v>0</v>
          </cell>
          <cell r="DC40">
            <v>0</v>
          </cell>
          <cell r="DD40">
            <v>0</v>
          </cell>
          <cell r="DE40">
            <v>0</v>
          </cell>
          <cell r="DF40">
            <v>0</v>
          </cell>
          <cell r="DG40">
            <v>0</v>
          </cell>
          <cell r="DH40">
            <v>0</v>
          </cell>
          <cell r="DI40">
            <v>0</v>
          </cell>
          <cell r="DJ40">
            <v>0</v>
          </cell>
          <cell r="DK40">
            <v>0</v>
          </cell>
          <cell r="DL40">
            <v>0</v>
          </cell>
          <cell r="DM40">
            <v>0</v>
          </cell>
          <cell r="DN40">
            <v>0</v>
          </cell>
          <cell r="DO40">
            <v>0</v>
          </cell>
          <cell r="DP40">
            <v>0</v>
          </cell>
          <cell r="DQ40">
            <v>0</v>
          </cell>
          <cell r="DR40">
            <v>0</v>
          </cell>
          <cell r="DS40">
            <v>0</v>
          </cell>
          <cell r="DT40">
            <v>0</v>
          </cell>
          <cell r="DU40">
            <v>0</v>
          </cell>
          <cell r="DV40">
            <v>0</v>
          </cell>
          <cell r="DW40">
            <v>0</v>
          </cell>
          <cell r="DX40">
            <v>0</v>
          </cell>
          <cell r="DY40">
            <v>0</v>
          </cell>
          <cell r="DZ40">
            <v>0</v>
          </cell>
          <cell r="EA40">
            <v>0</v>
          </cell>
          <cell r="EB40">
            <v>0</v>
          </cell>
          <cell r="EC40">
            <v>0</v>
          </cell>
          <cell r="ED40">
            <v>0</v>
          </cell>
          <cell r="EE40">
            <v>0</v>
          </cell>
          <cell r="EF40">
            <v>0</v>
          </cell>
          <cell r="EG40">
            <v>0</v>
          </cell>
          <cell r="EH40">
            <v>0</v>
          </cell>
          <cell r="EI40">
            <v>0</v>
          </cell>
          <cell r="EJ40">
            <v>0</v>
          </cell>
          <cell r="EK40">
            <v>0</v>
          </cell>
          <cell r="EL40">
            <v>0</v>
          </cell>
          <cell r="EM40">
            <v>0</v>
          </cell>
          <cell r="EN40">
            <v>0</v>
          </cell>
          <cell r="EO40">
            <v>0</v>
          </cell>
          <cell r="EP40">
            <v>0</v>
          </cell>
          <cell r="EQ40">
            <v>0</v>
          </cell>
          <cell r="ER40">
            <v>0</v>
          </cell>
          <cell r="ES40">
            <v>0</v>
          </cell>
          <cell r="ET40">
            <v>0</v>
          </cell>
          <cell r="EU40">
            <v>0</v>
          </cell>
          <cell r="EV40">
            <v>0</v>
          </cell>
          <cell r="EW40">
            <v>0</v>
          </cell>
          <cell r="EX40">
            <v>0</v>
          </cell>
          <cell r="EY40">
            <v>0</v>
          </cell>
          <cell r="EZ40">
            <v>0</v>
          </cell>
          <cell r="FA40">
            <v>0</v>
          </cell>
          <cell r="FB40">
            <v>0</v>
          </cell>
          <cell r="FC40">
            <v>0</v>
          </cell>
          <cell r="FD40">
            <v>0</v>
          </cell>
          <cell r="FE40">
            <v>0</v>
          </cell>
          <cell r="FF40">
            <v>0</v>
          </cell>
          <cell r="FG40">
            <v>0</v>
          </cell>
          <cell r="FH40">
            <v>0</v>
          </cell>
          <cell r="FI40">
            <v>0</v>
          </cell>
          <cell r="FJ40">
            <v>0</v>
          </cell>
          <cell r="FK40">
            <v>0</v>
          </cell>
          <cell r="FL40">
            <v>0</v>
          </cell>
          <cell r="FM40">
            <v>0</v>
          </cell>
          <cell r="FN40">
            <v>0</v>
          </cell>
          <cell r="FO40">
            <v>0</v>
          </cell>
          <cell r="FP40">
            <v>0</v>
          </cell>
          <cell r="FQ40">
            <v>0</v>
          </cell>
          <cell r="FR40">
            <v>0</v>
          </cell>
          <cell r="FS40">
            <v>0</v>
          </cell>
          <cell r="FT40">
            <v>0</v>
          </cell>
          <cell r="FU40">
            <v>0</v>
          </cell>
          <cell r="FV40">
            <v>0</v>
          </cell>
          <cell r="FW40">
            <v>0</v>
          </cell>
          <cell r="FX40">
            <v>0</v>
          </cell>
          <cell r="FY40">
            <v>0</v>
          </cell>
          <cell r="FZ40">
            <v>0</v>
          </cell>
          <cell r="GA40">
            <v>0</v>
          </cell>
          <cell r="GB40">
            <v>0</v>
          </cell>
          <cell r="GC40">
            <v>0</v>
          </cell>
          <cell r="GD40">
            <v>0</v>
          </cell>
          <cell r="GE40">
            <v>0</v>
          </cell>
          <cell r="GF40">
            <v>0</v>
          </cell>
          <cell r="GG40">
            <v>0</v>
          </cell>
          <cell r="GH40">
            <v>0</v>
          </cell>
          <cell r="GI40">
            <v>0</v>
          </cell>
          <cell r="GJ40">
            <v>0</v>
          </cell>
          <cell r="GK40">
            <v>0</v>
          </cell>
          <cell r="GL40">
            <v>0</v>
          </cell>
          <cell r="GM40">
            <v>0</v>
          </cell>
          <cell r="GN40">
            <v>0</v>
          </cell>
          <cell r="GO40">
            <v>0</v>
          </cell>
          <cell r="GP40">
            <v>0</v>
          </cell>
          <cell r="GQ40">
            <v>0</v>
          </cell>
          <cell r="GR40">
            <v>0</v>
          </cell>
          <cell r="GS40">
            <v>0</v>
          </cell>
          <cell r="GT40">
            <v>0</v>
          </cell>
          <cell r="GU40">
            <v>0</v>
          </cell>
          <cell r="GV40">
            <v>0</v>
          </cell>
          <cell r="GW40">
            <v>0</v>
          </cell>
          <cell r="GX40">
            <v>0</v>
          </cell>
          <cell r="GY40">
            <v>0</v>
          </cell>
          <cell r="GZ40">
            <v>0</v>
          </cell>
          <cell r="HA40">
            <v>0</v>
          </cell>
          <cell r="HB40">
            <v>0</v>
          </cell>
          <cell r="HC40">
            <v>0</v>
          </cell>
          <cell r="HD40">
            <v>0</v>
          </cell>
          <cell r="HE40">
            <v>0</v>
          </cell>
          <cell r="HF40">
            <v>0</v>
          </cell>
          <cell r="HG40">
            <v>0</v>
          </cell>
          <cell r="HH40">
            <v>0</v>
          </cell>
          <cell r="HI40">
            <v>0</v>
          </cell>
          <cell r="HJ40">
            <v>0</v>
          </cell>
          <cell r="HK40">
            <v>0</v>
          </cell>
          <cell r="HL40">
            <v>0</v>
          </cell>
          <cell r="HM40">
            <v>0</v>
          </cell>
          <cell r="HN40">
            <v>0</v>
          </cell>
          <cell r="HO40">
            <v>0</v>
          </cell>
          <cell r="HP40">
            <v>0</v>
          </cell>
          <cell r="HQ40">
            <v>0</v>
          </cell>
          <cell r="HR40">
            <v>0</v>
          </cell>
          <cell r="HS40">
            <v>0</v>
          </cell>
          <cell r="HT40">
            <v>0</v>
          </cell>
          <cell r="HU40">
            <v>0</v>
          </cell>
          <cell r="HV40">
            <v>0</v>
          </cell>
          <cell r="HW40">
            <v>0</v>
          </cell>
          <cell r="HX40">
            <v>0</v>
          </cell>
          <cell r="HY40">
            <v>0</v>
          </cell>
          <cell r="HZ40">
            <v>0</v>
          </cell>
          <cell r="IA40">
            <v>0</v>
          </cell>
          <cell r="IB40">
            <v>0</v>
          </cell>
          <cell r="IC40">
            <v>0</v>
          </cell>
          <cell r="ID40">
            <v>0</v>
          </cell>
          <cell r="IE40">
            <v>0</v>
          </cell>
          <cell r="IF40">
            <v>0</v>
          </cell>
          <cell r="IG40">
            <v>0</v>
          </cell>
          <cell r="IH40">
            <v>0</v>
          </cell>
          <cell r="II40">
            <v>0</v>
          </cell>
          <cell r="IJ40">
            <v>0</v>
          </cell>
          <cell r="IK40">
            <v>0</v>
          </cell>
          <cell r="IL40">
            <v>0</v>
          </cell>
          <cell r="IM40">
            <v>0</v>
          </cell>
          <cell r="IN40">
            <v>0</v>
          </cell>
          <cell r="IO40">
            <v>0</v>
          </cell>
          <cell r="IP40">
            <v>0</v>
          </cell>
          <cell r="IQ40">
            <v>0</v>
          </cell>
        </row>
        <row r="41">
          <cell r="B41">
            <v>0</v>
          </cell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0</v>
          </cell>
          <cell r="AJ41">
            <v>0</v>
          </cell>
          <cell r="AK41">
            <v>0</v>
          </cell>
          <cell r="AL41">
            <v>0</v>
          </cell>
          <cell r="AM41">
            <v>0</v>
          </cell>
          <cell r="AN41">
            <v>0</v>
          </cell>
          <cell r="AO41">
            <v>0</v>
          </cell>
          <cell r="AP41">
            <v>0</v>
          </cell>
          <cell r="AQ41">
            <v>0</v>
          </cell>
          <cell r="AR41">
            <v>0</v>
          </cell>
          <cell r="AS41">
            <v>0</v>
          </cell>
          <cell r="AT41">
            <v>0</v>
          </cell>
          <cell r="AU41">
            <v>0</v>
          </cell>
          <cell r="AV41">
            <v>0</v>
          </cell>
          <cell r="AW41">
            <v>0</v>
          </cell>
          <cell r="AX41">
            <v>0</v>
          </cell>
          <cell r="AY41">
            <v>0</v>
          </cell>
          <cell r="AZ41">
            <v>0</v>
          </cell>
          <cell r="BA41">
            <v>0</v>
          </cell>
          <cell r="BB41">
            <v>0</v>
          </cell>
          <cell r="BC41">
            <v>0</v>
          </cell>
          <cell r="BD41">
            <v>0</v>
          </cell>
          <cell r="BE41">
            <v>0</v>
          </cell>
          <cell r="BF41">
            <v>0</v>
          </cell>
          <cell r="BG41">
            <v>0</v>
          </cell>
          <cell r="BH41">
            <v>0</v>
          </cell>
          <cell r="BI41">
            <v>0</v>
          </cell>
          <cell r="BJ41">
            <v>0</v>
          </cell>
          <cell r="BK41">
            <v>0</v>
          </cell>
          <cell r="BL41">
            <v>0</v>
          </cell>
          <cell r="BM41">
            <v>0</v>
          </cell>
          <cell r="BN41">
            <v>0</v>
          </cell>
          <cell r="BO41">
            <v>0</v>
          </cell>
          <cell r="BP41">
            <v>0</v>
          </cell>
          <cell r="BQ41">
            <v>0</v>
          </cell>
          <cell r="BR41">
            <v>0</v>
          </cell>
          <cell r="BS41">
            <v>0</v>
          </cell>
          <cell r="BT41">
            <v>0</v>
          </cell>
          <cell r="BU41">
            <v>0</v>
          </cell>
          <cell r="BV41">
            <v>0</v>
          </cell>
          <cell r="BW41">
            <v>0</v>
          </cell>
          <cell r="BX41">
            <v>0</v>
          </cell>
          <cell r="BY41">
            <v>0</v>
          </cell>
          <cell r="BZ41">
            <v>0</v>
          </cell>
          <cell r="CA41">
            <v>0</v>
          </cell>
          <cell r="CB41">
            <v>0</v>
          </cell>
          <cell r="CC41">
            <v>0</v>
          </cell>
          <cell r="CD41">
            <v>0</v>
          </cell>
          <cell r="CE41">
            <v>0</v>
          </cell>
          <cell r="CF41">
            <v>0</v>
          </cell>
          <cell r="CG41">
            <v>0</v>
          </cell>
          <cell r="CH41">
            <v>0</v>
          </cell>
          <cell r="CI41">
            <v>0</v>
          </cell>
          <cell r="CJ41">
            <v>0</v>
          </cell>
          <cell r="CK41">
            <v>0</v>
          </cell>
          <cell r="CL41">
            <v>0</v>
          </cell>
          <cell r="CM41">
            <v>0</v>
          </cell>
          <cell r="CN41">
            <v>0</v>
          </cell>
          <cell r="CO41">
            <v>0</v>
          </cell>
          <cell r="CP41">
            <v>0</v>
          </cell>
          <cell r="CQ41">
            <v>0</v>
          </cell>
          <cell r="CR41">
            <v>0</v>
          </cell>
          <cell r="CS41">
            <v>0</v>
          </cell>
          <cell r="CT41">
            <v>0</v>
          </cell>
          <cell r="CU41">
            <v>0</v>
          </cell>
          <cell r="CV41">
            <v>0</v>
          </cell>
          <cell r="CW41">
            <v>0</v>
          </cell>
          <cell r="CX41">
            <v>0</v>
          </cell>
          <cell r="CY41">
            <v>0</v>
          </cell>
          <cell r="CZ41">
            <v>0</v>
          </cell>
          <cell r="DA41">
            <v>0</v>
          </cell>
          <cell r="DB41">
            <v>0</v>
          </cell>
          <cell r="DC41">
            <v>0</v>
          </cell>
          <cell r="DD41">
            <v>0</v>
          </cell>
          <cell r="DE41">
            <v>0</v>
          </cell>
          <cell r="DF41">
            <v>0</v>
          </cell>
          <cell r="DG41">
            <v>0</v>
          </cell>
          <cell r="DH41">
            <v>0</v>
          </cell>
          <cell r="DI41">
            <v>0</v>
          </cell>
          <cell r="DJ41">
            <v>0</v>
          </cell>
          <cell r="DK41">
            <v>0</v>
          </cell>
          <cell r="DL41">
            <v>0</v>
          </cell>
          <cell r="DM41">
            <v>0</v>
          </cell>
          <cell r="DN41">
            <v>0</v>
          </cell>
          <cell r="DO41">
            <v>0</v>
          </cell>
          <cell r="DP41">
            <v>0</v>
          </cell>
          <cell r="DQ41">
            <v>0</v>
          </cell>
          <cell r="DR41">
            <v>0</v>
          </cell>
          <cell r="DS41">
            <v>0</v>
          </cell>
          <cell r="DT41">
            <v>0</v>
          </cell>
          <cell r="DU41">
            <v>0</v>
          </cell>
          <cell r="DV41">
            <v>0</v>
          </cell>
          <cell r="DW41">
            <v>0</v>
          </cell>
          <cell r="DX41">
            <v>0</v>
          </cell>
          <cell r="DY41">
            <v>0</v>
          </cell>
          <cell r="DZ41">
            <v>0</v>
          </cell>
          <cell r="EA41">
            <v>0</v>
          </cell>
          <cell r="EB41">
            <v>0</v>
          </cell>
          <cell r="EC41">
            <v>0</v>
          </cell>
          <cell r="ED41">
            <v>0</v>
          </cell>
          <cell r="EE41">
            <v>0</v>
          </cell>
          <cell r="EF41">
            <v>0</v>
          </cell>
          <cell r="EG41">
            <v>0</v>
          </cell>
          <cell r="EH41">
            <v>0</v>
          </cell>
          <cell r="EI41">
            <v>0</v>
          </cell>
          <cell r="EJ41">
            <v>0</v>
          </cell>
          <cell r="EK41">
            <v>0</v>
          </cell>
          <cell r="EL41">
            <v>0</v>
          </cell>
          <cell r="EM41">
            <v>0</v>
          </cell>
          <cell r="EN41">
            <v>0</v>
          </cell>
          <cell r="EO41">
            <v>0</v>
          </cell>
          <cell r="EP41">
            <v>0</v>
          </cell>
          <cell r="EQ41">
            <v>0</v>
          </cell>
          <cell r="ER41">
            <v>0</v>
          </cell>
          <cell r="ES41">
            <v>0</v>
          </cell>
          <cell r="ET41">
            <v>0</v>
          </cell>
          <cell r="EU41">
            <v>0</v>
          </cell>
          <cell r="EV41">
            <v>0</v>
          </cell>
          <cell r="EW41">
            <v>0</v>
          </cell>
          <cell r="EX41">
            <v>0</v>
          </cell>
          <cell r="EY41">
            <v>0</v>
          </cell>
          <cell r="EZ41">
            <v>0</v>
          </cell>
          <cell r="FA41">
            <v>0</v>
          </cell>
          <cell r="FB41">
            <v>0</v>
          </cell>
          <cell r="FC41">
            <v>0</v>
          </cell>
          <cell r="FD41">
            <v>0</v>
          </cell>
          <cell r="FE41">
            <v>0</v>
          </cell>
          <cell r="FF41">
            <v>0</v>
          </cell>
          <cell r="FG41">
            <v>0</v>
          </cell>
          <cell r="FH41">
            <v>0</v>
          </cell>
          <cell r="FI41">
            <v>0</v>
          </cell>
          <cell r="FJ41">
            <v>0</v>
          </cell>
          <cell r="FK41">
            <v>0</v>
          </cell>
          <cell r="FL41">
            <v>0</v>
          </cell>
          <cell r="FM41">
            <v>0</v>
          </cell>
          <cell r="FN41">
            <v>0</v>
          </cell>
          <cell r="FO41">
            <v>0</v>
          </cell>
          <cell r="FP41">
            <v>0</v>
          </cell>
          <cell r="FQ41">
            <v>0</v>
          </cell>
          <cell r="FR41">
            <v>0</v>
          </cell>
          <cell r="FS41">
            <v>0</v>
          </cell>
          <cell r="FT41">
            <v>0</v>
          </cell>
          <cell r="FU41">
            <v>0</v>
          </cell>
          <cell r="FV41">
            <v>0</v>
          </cell>
          <cell r="FW41">
            <v>0</v>
          </cell>
          <cell r="FX41">
            <v>0</v>
          </cell>
          <cell r="FY41">
            <v>0</v>
          </cell>
          <cell r="FZ41">
            <v>0</v>
          </cell>
          <cell r="GA41">
            <v>0</v>
          </cell>
          <cell r="GB41">
            <v>0</v>
          </cell>
          <cell r="GC41">
            <v>0</v>
          </cell>
          <cell r="GD41">
            <v>0</v>
          </cell>
          <cell r="GE41">
            <v>0</v>
          </cell>
          <cell r="GF41">
            <v>0</v>
          </cell>
          <cell r="GG41">
            <v>0</v>
          </cell>
          <cell r="GH41">
            <v>0</v>
          </cell>
          <cell r="GI41">
            <v>0</v>
          </cell>
          <cell r="GJ41">
            <v>0</v>
          </cell>
          <cell r="GK41">
            <v>0</v>
          </cell>
          <cell r="GL41">
            <v>0</v>
          </cell>
          <cell r="GM41">
            <v>0</v>
          </cell>
          <cell r="GN41">
            <v>0</v>
          </cell>
          <cell r="GO41">
            <v>0</v>
          </cell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GX41">
            <v>0</v>
          </cell>
          <cell r="GY41">
            <v>0</v>
          </cell>
          <cell r="GZ41">
            <v>0</v>
          </cell>
          <cell r="HA41">
            <v>0</v>
          </cell>
          <cell r="HB41">
            <v>0</v>
          </cell>
          <cell r="HC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  <cell r="HK41">
            <v>0</v>
          </cell>
          <cell r="HL41">
            <v>0</v>
          </cell>
          <cell r="HM41">
            <v>0</v>
          </cell>
          <cell r="HN41">
            <v>0</v>
          </cell>
          <cell r="HO41">
            <v>0</v>
          </cell>
          <cell r="HP41">
            <v>0</v>
          </cell>
          <cell r="HQ41">
            <v>0</v>
          </cell>
          <cell r="HR41">
            <v>0</v>
          </cell>
          <cell r="HS41">
            <v>0</v>
          </cell>
          <cell r="HT41">
            <v>0</v>
          </cell>
          <cell r="HU41">
            <v>0</v>
          </cell>
          <cell r="HV41">
            <v>0</v>
          </cell>
          <cell r="HW41">
            <v>0</v>
          </cell>
          <cell r="HX41">
            <v>0</v>
          </cell>
          <cell r="HY41">
            <v>0</v>
          </cell>
          <cell r="HZ41">
            <v>0</v>
          </cell>
          <cell r="IA41">
            <v>0</v>
          </cell>
          <cell r="IB41">
            <v>0</v>
          </cell>
          <cell r="IC41">
            <v>0</v>
          </cell>
          <cell r="ID41">
            <v>0</v>
          </cell>
          <cell r="IE41">
            <v>0</v>
          </cell>
          <cell r="IF41">
            <v>0</v>
          </cell>
          <cell r="IG41">
            <v>0</v>
          </cell>
          <cell r="IH41">
            <v>0</v>
          </cell>
          <cell r="II41">
            <v>0</v>
          </cell>
          <cell r="IJ41">
            <v>0</v>
          </cell>
          <cell r="IK41">
            <v>0</v>
          </cell>
          <cell r="IL41">
            <v>0</v>
          </cell>
          <cell r="IM41">
            <v>0</v>
          </cell>
          <cell r="IN41">
            <v>0</v>
          </cell>
          <cell r="IO41">
            <v>0</v>
          </cell>
          <cell r="IP41">
            <v>0</v>
          </cell>
          <cell r="IQ41">
            <v>0</v>
          </cell>
        </row>
        <row r="42">
          <cell r="B42">
            <v>0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  <cell r="AI42">
            <v>0</v>
          </cell>
          <cell r="AJ42">
            <v>0</v>
          </cell>
          <cell r="AK42">
            <v>0</v>
          </cell>
          <cell r="AL42">
            <v>0</v>
          </cell>
          <cell r="AM42">
            <v>0</v>
          </cell>
          <cell r="AN42">
            <v>0</v>
          </cell>
          <cell r="AO42">
            <v>0</v>
          </cell>
          <cell r="AP42">
            <v>0</v>
          </cell>
          <cell r="AQ42">
            <v>0</v>
          </cell>
          <cell r="AR42">
            <v>0</v>
          </cell>
          <cell r="AS42">
            <v>0</v>
          </cell>
          <cell r="AT42">
            <v>0</v>
          </cell>
          <cell r="AU42">
            <v>0</v>
          </cell>
          <cell r="AV42">
            <v>0</v>
          </cell>
          <cell r="AW42">
            <v>0</v>
          </cell>
          <cell r="AX42">
            <v>0</v>
          </cell>
          <cell r="AY42">
            <v>0</v>
          </cell>
          <cell r="AZ42">
            <v>0</v>
          </cell>
          <cell r="BA42">
            <v>0</v>
          </cell>
          <cell r="BB42">
            <v>0</v>
          </cell>
          <cell r="BC42">
            <v>0</v>
          </cell>
          <cell r="BD42">
            <v>0</v>
          </cell>
          <cell r="BE42">
            <v>0</v>
          </cell>
          <cell r="BF42">
            <v>0</v>
          </cell>
          <cell r="BG42">
            <v>0</v>
          </cell>
          <cell r="BH42">
            <v>0</v>
          </cell>
          <cell r="BI42">
            <v>0</v>
          </cell>
          <cell r="BJ42">
            <v>0</v>
          </cell>
          <cell r="BK42">
            <v>0</v>
          </cell>
          <cell r="BL42">
            <v>0</v>
          </cell>
          <cell r="BM42">
            <v>0</v>
          </cell>
          <cell r="BN42">
            <v>0</v>
          </cell>
          <cell r="BO42">
            <v>0</v>
          </cell>
          <cell r="BP42">
            <v>0</v>
          </cell>
          <cell r="BQ42">
            <v>0</v>
          </cell>
          <cell r="BR42">
            <v>0</v>
          </cell>
          <cell r="BS42">
            <v>0</v>
          </cell>
          <cell r="BT42">
            <v>0</v>
          </cell>
          <cell r="BU42">
            <v>0</v>
          </cell>
          <cell r="BV42">
            <v>0</v>
          </cell>
          <cell r="BW42">
            <v>0</v>
          </cell>
          <cell r="BX42">
            <v>0</v>
          </cell>
          <cell r="BY42">
            <v>0</v>
          </cell>
          <cell r="BZ42">
            <v>0</v>
          </cell>
          <cell r="CA42">
            <v>0</v>
          </cell>
          <cell r="CB42">
            <v>0</v>
          </cell>
          <cell r="CC42">
            <v>0</v>
          </cell>
          <cell r="CD42">
            <v>0</v>
          </cell>
          <cell r="CE42">
            <v>0</v>
          </cell>
          <cell r="CF42">
            <v>0</v>
          </cell>
          <cell r="CG42">
            <v>0</v>
          </cell>
          <cell r="CH42">
            <v>0</v>
          </cell>
          <cell r="CI42">
            <v>0</v>
          </cell>
          <cell r="CJ42">
            <v>0</v>
          </cell>
          <cell r="CK42">
            <v>0</v>
          </cell>
          <cell r="CL42">
            <v>0</v>
          </cell>
          <cell r="CM42">
            <v>0</v>
          </cell>
          <cell r="CN42">
            <v>0</v>
          </cell>
          <cell r="CO42">
            <v>0</v>
          </cell>
          <cell r="CP42">
            <v>0</v>
          </cell>
          <cell r="CQ42">
            <v>0</v>
          </cell>
          <cell r="CR42">
            <v>0</v>
          </cell>
          <cell r="CS42">
            <v>0</v>
          </cell>
          <cell r="CT42">
            <v>0</v>
          </cell>
          <cell r="CU42">
            <v>0</v>
          </cell>
          <cell r="CV42">
            <v>0</v>
          </cell>
          <cell r="CW42">
            <v>0</v>
          </cell>
          <cell r="CX42">
            <v>0</v>
          </cell>
          <cell r="CY42">
            <v>0</v>
          </cell>
          <cell r="CZ42">
            <v>0</v>
          </cell>
          <cell r="DA42">
            <v>0</v>
          </cell>
          <cell r="DB42">
            <v>0</v>
          </cell>
          <cell r="DC42">
            <v>0</v>
          </cell>
          <cell r="DD42">
            <v>0</v>
          </cell>
          <cell r="DE42">
            <v>0</v>
          </cell>
          <cell r="DF42">
            <v>0</v>
          </cell>
          <cell r="DG42">
            <v>0</v>
          </cell>
          <cell r="DH42">
            <v>0</v>
          </cell>
          <cell r="DI42">
            <v>0</v>
          </cell>
          <cell r="DJ42">
            <v>0</v>
          </cell>
          <cell r="DK42">
            <v>0</v>
          </cell>
          <cell r="DL42">
            <v>0</v>
          </cell>
          <cell r="DM42">
            <v>0</v>
          </cell>
          <cell r="DN42">
            <v>0</v>
          </cell>
          <cell r="DO42">
            <v>0</v>
          </cell>
          <cell r="DP42">
            <v>0</v>
          </cell>
          <cell r="DQ42">
            <v>0</v>
          </cell>
          <cell r="DR42">
            <v>0</v>
          </cell>
          <cell r="DS42">
            <v>0</v>
          </cell>
          <cell r="DT42">
            <v>0</v>
          </cell>
          <cell r="DU42">
            <v>0</v>
          </cell>
          <cell r="DV42">
            <v>0</v>
          </cell>
          <cell r="DW42">
            <v>0</v>
          </cell>
          <cell r="DX42">
            <v>0</v>
          </cell>
          <cell r="DY42">
            <v>0</v>
          </cell>
          <cell r="DZ42">
            <v>0</v>
          </cell>
          <cell r="EA42">
            <v>0</v>
          </cell>
          <cell r="EB42">
            <v>0</v>
          </cell>
          <cell r="EC42">
            <v>0</v>
          </cell>
          <cell r="ED42">
            <v>0</v>
          </cell>
          <cell r="EE42">
            <v>0</v>
          </cell>
          <cell r="EF42">
            <v>0</v>
          </cell>
          <cell r="EG42">
            <v>0</v>
          </cell>
          <cell r="EH42">
            <v>0</v>
          </cell>
          <cell r="EI42">
            <v>0</v>
          </cell>
          <cell r="EJ42">
            <v>0</v>
          </cell>
          <cell r="EK42">
            <v>0</v>
          </cell>
          <cell r="EL42">
            <v>0</v>
          </cell>
          <cell r="EM42">
            <v>0</v>
          </cell>
          <cell r="EN42">
            <v>0</v>
          </cell>
          <cell r="EO42">
            <v>0</v>
          </cell>
          <cell r="EP42">
            <v>0</v>
          </cell>
          <cell r="EQ42">
            <v>0</v>
          </cell>
          <cell r="ER42">
            <v>0</v>
          </cell>
          <cell r="ES42">
            <v>0</v>
          </cell>
          <cell r="ET42">
            <v>0</v>
          </cell>
          <cell r="EU42">
            <v>0</v>
          </cell>
          <cell r="EV42">
            <v>0</v>
          </cell>
          <cell r="EW42">
            <v>0</v>
          </cell>
          <cell r="EX42">
            <v>0</v>
          </cell>
          <cell r="EY42">
            <v>0</v>
          </cell>
          <cell r="EZ42">
            <v>0</v>
          </cell>
          <cell r="FA42">
            <v>0</v>
          </cell>
          <cell r="FB42">
            <v>0</v>
          </cell>
          <cell r="FC42">
            <v>0</v>
          </cell>
          <cell r="FD42">
            <v>0</v>
          </cell>
          <cell r="FE42">
            <v>0</v>
          </cell>
          <cell r="FF42">
            <v>0</v>
          </cell>
          <cell r="FG42">
            <v>0</v>
          </cell>
          <cell r="FH42">
            <v>0</v>
          </cell>
          <cell r="FI42">
            <v>0</v>
          </cell>
          <cell r="FJ42">
            <v>0</v>
          </cell>
          <cell r="FK42">
            <v>0</v>
          </cell>
          <cell r="FL42">
            <v>0</v>
          </cell>
          <cell r="FM42">
            <v>0</v>
          </cell>
          <cell r="FN42">
            <v>0</v>
          </cell>
          <cell r="FO42">
            <v>0</v>
          </cell>
          <cell r="FP42">
            <v>0</v>
          </cell>
          <cell r="FQ42">
            <v>0</v>
          </cell>
          <cell r="FR42">
            <v>0</v>
          </cell>
          <cell r="FS42">
            <v>0</v>
          </cell>
          <cell r="FT42">
            <v>0</v>
          </cell>
          <cell r="FU42">
            <v>0</v>
          </cell>
          <cell r="FV42">
            <v>0</v>
          </cell>
          <cell r="FW42">
            <v>0</v>
          </cell>
          <cell r="FX42">
            <v>0</v>
          </cell>
          <cell r="FY42">
            <v>0</v>
          </cell>
          <cell r="FZ42">
            <v>0</v>
          </cell>
          <cell r="GA42">
            <v>0</v>
          </cell>
          <cell r="GB42">
            <v>0</v>
          </cell>
          <cell r="GC42">
            <v>0</v>
          </cell>
          <cell r="GD42">
            <v>0</v>
          </cell>
          <cell r="GE42">
            <v>0</v>
          </cell>
          <cell r="GF42">
            <v>0</v>
          </cell>
          <cell r="GG42">
            <v>0</v>
          </cell>
          <cell r="GH42">
            <v>0</v>
          </cell>
          <cell r="GI42">
            <v>0</v>
          </cell>
          <cell r="GJ42">
            <v>0</v>
          </cell>
          <cell r="GK42">
            <v>0</v>
          </cell>
          <cell r="GL42">
            <v>0</v>
          </cell>
          <cell r="GM42">
            <v>0</v>
          </cell>
          <cell r="GN42">
            <v>0</v>
          </cell>
          <cell r="GO42">
            <v>0</v>
          </cell>
          <cell r="GP42">
            <v>0</v>
          </cell>
          <cell r="GQ42">
            <v>0</v>
          </cell>
          <cell r="GR42">
            <v>0</v>
          </cell>
          <cell r="GS42">
            <v>0</v>
          </cell>
          <cell r="GT42">
            <v>0</v>
          </cell>
          <cell r="GU42">
            <v>0</v>
          </cell>
          <cell r="GV42">
            <v>0</v>
          </cell>
          <cell r="GW42">
            <v>0</v>
          </cell>
          <cell r="GX42">
            <v>0</v>
          </cell>
          <cell r="GY42">
            <v>0</v>
          </cell>
          <cell r="GZ42">
            <v>0</v>
          </cell>
          <cell r="HA42">
            <v>0</v>
          </cell>
          <cell r="HB42">
            <v>0</v>
          </cell>
          <cell r="HC42">
            <v>0</v>
          </cell>
          <cell r="HD42">
            <v>0</v>
          </cell>
          <cell r="HE42">
            <v>0</v>
          </cell>
          <cell r="HF42">
            <v>0</v>
          </cell>
          <cell r="HG42">
            <v>0</v>
          </cell>
          <cell r="HH42">
            <v>0</v>
          </cell>
          <cell r="HI42">
            <v>0</v>
          </cell>
          <cell r="HJ42">
            <v>0</v>
          </cell>
          <cell r="HK42">
            <v>0</v>
          </cell>
          <cell r="HL42">
            <v>0</v>
          </cell>
          <cell r="HM42">
            <v>0</v>
          </cell>
          <cell r="HN42">
            <v>0</v>
          </cell>
          <cell r="HO42">
            <v>0</v>
          </cell>
          <cell r="HP42">
            <v>0</v>
          </cell>
          <cell r="HQ42">
            <v>0</v>
          </cell>
          <cell r="HR42">
            <v>0</v>
          </cell>
          <cell r="HS42">
            <v>0</v>
          </cell>
          <cell r="HT42">
            <v>0</v>
          </cell>
          <cell r="HU42">
            <v>0</v>
          </cell>
          <cell r="HV42">
            <v>0</v>
          </cell>
          <cell r="HW42">
            <v>0</v>
          </cell>
          <cell r="HX42">
            <v>0</v>
          </cell>
          <cell r="HY42">
            <v>0</v>
          </cell>
          <cell r="HZ42">
            <v>0</v>
          </cell>
          <cell r="IA42">
            <v>0</v>
          </cell>
          <cell r="IB42">
            <v>0</v>
          </cell>
          <cell r="IC42">
            <v>0</v>
          </cell>
          <cell r="ID42">
            <v>0</v>
          </cell>
          <cell r="IE42">
            <v>0</v>
          </cell>
          <cell r="IF42">
            <v>0</v>
          </cell>
          <cell r="IG42">
            <v>0</v>
          </cell>
          <cell r="IH42">
            <v>0</v>
          </cell>
          <cell r="II42">
            <v>0</v>
          </cell>
          <cell r="IJ42">
            <v>0</v>
          </cell>
          <cell r="IK42">
            <v>0</v>
          </cell>
          <cell r="IL42">
            <v>0</v>
          </cell>
          <cell r="IM42">
            <v>0</v>
          </cell>
          <cell r="IN42">
            <v>0</v>
          </cell>
          <cell r="IO42">
            <v>0</v>
          </cell>
          <cell r="IP42">
            <v>0</v>
          </cell>
          <cell r="IQ42">
            <v>0</v>
          </cell>
        </row>
        <row r="43">
          <cell r="B43">
            <v>0</v>
          </cell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0</v>
          </cell>
          <cell r="AJ43">
            <v>0</v>
          </cell>
          <cell r="AK43">
            <v>0</v>
          </cell>
          <cell r="AL43">
            <v>0</v>
          </cell>
          <cell r="AM43">
            <v>0</v>
          </cell>
          <cell r="AN43">
            <v>0</v>
          </cell>
          <cell r="AO43">
            <v>0</v>
          </cell>
          <cell r="AP43">
            <v>0</v>
          </cell>
          <cell r="AQ43">
            <v>0</v>
          </cell>
          <cell r="AR43">
            <v>0</v>
          </cell>
          <cell r="AS43">
            <v>0</v>
          </cell>
          <cell r="AT43">
            <v>0</v>
          </cell>
          <cell r="AU43">
            <v>0</v>
          </cell>
          <cell r="AV43">
            <v>0</v>
          </cell>
          <cell r="AW43">
            <v>0</v>
          </cell>
          <cell r="AX43">
            <v>0</v>
          </cell>
          <cell r="AY43">
            <v>0</v>
          </cell>
          <cell r="AZ43">
            <v>0</v>
          </cell>
          <cell r="BA43">
            <v>0</v>
          </cell>
          <cell r="BB43">
            <v>0</v>
          </cell>
          <cell r="BC43">
            <v>0</v>
          </cell>
          <cell r="BD43">
            <v>0</v>
          </cell>
          <cell r="BE43">
            <v>0</v>
          </cell>
          <cell r="BF43">
            <v>0</v>
          </cell>
          <cell r="BG43">
            <v>0</v>
          </cell>
          <cell r="BH43">
            <v>0</v>
          </cell>
          <cell r="BI43">
            <v>0</v>
          </cell>
          <cell r="BJ43">
            <v>0</v>
          </cell>
          <cell r="BK43">
            <v>0</v>
          </cell>
          <cell r="BL43">
            <v>0</v>
          </cell>
          <cell r="BM43">
            <v>0</v>
          </cell>
          <cell r="BN43">
            <v>0</v>
          </cell>
          <cell r="BO43">
            <v>0</v>
          </cell>
          <cell r="BP43">
            <v>0</v>
          </cell>
          <cell r="BQ43">
            <v>0</v>
          </cell>
          <cell r="BR43">
            <v>0</v>
          </cell>
          <cell r="BS43">
            <v>0</v>
          </cell>
          <cell r="BT43">
            <v>0</v>
          </cell>
          <cell r="BU43">
            <v>0</v>
          </cell>
          <cell r="BV43">
            <v>0</v>
          </cell>
          <cell r="BW43">
            <v>0</v>
          </cell>
          <cell r="BX43">
            <v>0</v>
          </cell>
          <cell r="BY43">
            <v>0</v>
          </cell>
          <cell r="BZ43">
            <v>0</v>
          </cell>
          <cell r="CA43">
            <v>0</v>
          </cell>
          <cell r="CB43">
            <v>0</v>
          </cell>
          <cell r="CC43">
            <v>0</v>
          </cell>
          <cell r="CD43">
            <v>0</v>
          </cell>
          <cell r="CE43">
            <v>0</v>
          </cell>
          <cell r="CF43">
            <v>0</v>
          </cell>
          <cell r="CG43">
            <v>0</v>
          </cell>
          <cell r="CH43">
            <v>0</v>
          </cell>
          <cell r="CI43">
            <v>0</v>
          </cell>
          <cell r="CJ43">
            <v>0</v>
          </cell>
          <cell r="CK43">
            <v>0</v>
          </cell>
          <cell r="CL43">
            <v>0</v>
          </cell>
          <cell r="CM43">
            <v>0</v>
          </cell>
          <cell r="CN43">
            <v>0</v>
          </cell>
          <cell r="CO43">
            <v>0</v>
          </cell>
          <cell r="CP43">
            <v>0</v>
          </cell>
          <cell r="CQ43">
            <v>0</v>
          </cell>
          <cell r="CR43">
            <v>0</v>
          </cell>
          <cell r="CS43">
            <v>0</v>
          </cell>
          <cell r="CT43">
            <v>0</v>
          </cell>
          <cell r="CU43">
            <v>0</v>
          </cell>
          <cell r="CV43">
            <v>0</v>
          </cell>
          <cell r="CW43">
            <v>0</v>
          </cell>
          <cell r="CX43">
            <v>0</v>
          </cell>
          <cell r="CY43">
            <v>0</v>
          </cell>
          <cell r="CZ43">
            <v>0</v>
          </cell>
          <cell r="DA43">
            <v>0</v>
          </cell>
          <cell r="DB43">
            <v>0</v>
          </cell>
          <cell r="DC43">
            <v>0</v>
          </cell>
          <cell r="DD43">
            <v>0</v>
          </cell>
          <cell r="DE43">
            <v>0</v>
          </cell>
          <cell r="DF43">
            <v>0</v>
          </cell>
          <cell r="DG43">
            <v>0</v>
          </cell>
          <cell r="DH43">
            <v>0</v>
          </cell>
          <cell r="DI43">
            <v>0</v>
          </cell>
          <cell r="DJ43">
            <v>0</v>
          </cell>
          <cell r="DK43">
            <v>0</v>
          </cell>
          <cell r="DL43">
            <v>0</v>
          </cell>
          <cell r="DM43">
            <v>0</v>
          </cell>
          <cell r="DN43">
            <v>0</v>
          </cell>
          <cell r="DO43">
            <v>0</v>
          </cell>
          <cell r="DP43">
            <v>0</v>
          </cell>
          <cell r="DQ43">
            <v>0</v>
          </cell>
          <cell r="DR43">
            <v>0</v>
          </cell>
          <cell r="DS43">
            <v>0</v>
          </cell>
          <cell r="DT43">
            <v>0</v>
          </cell>
          <cell r="DU43">
            <v>0</v>
          </cell>
          <cell r="DV43">
            <v>0</v>
          </cell>
          <cell r="DW43">
            <v>0</v>
          </cell>
          <cell r="DX43">
            <v>0</v>
          </cell>
          <cell r="DY43">
            <v>0</v>
          </cell>
          <cell r="DZ43">
            <v>0</v>
          </cell>
          <cell r="EA43">
            <v>0</v>
          </cell>
          <cell r="EB43">
            <v>0</v>
          </cell>
          <cell r="EC43">
            <v>0</v>
          </cell>
          <cell r="ED43">
            <v>0</v>
          </cell>
          <cell r="EE43">
            <v>0</v>
          </cell>
          <cell r="EF43">
            <v>0</v>
          </cell>
          <cell r="EG43">
            <v>0</v>
          </cell>
          <cell r="EH43">
            <v>0</v>
          </cell>
          <cell r="EI43">
            <v>0</v>
          </cell>
          <cell r="EJ43">
            <v>0</v>
          </cell>
          <cell r="EK43">
            <v>0</v>
          </cell>
          <cell r="EL43">
            <v>0</v>
          </cell>
          <cell r="EM43">
            <v>0</v>
          </cell>
          <cell r="EN43">
            <v>0</v>
          </cell>
          <cell r="EO43">
            <v>0</v>
          </cell>
          <cell r="EP43">
            <v>0</v>
          </cell>
          <cell r="EQ43">
            <v>0</v>
          </cell>
          <cell r="ER43">
            <v>0</v>
          </cell>
          <cell r="ES43">
            <v>0</v>
          </cell>
          <cell r="ET43">
            <v>0</v>
          </cell>
          <cell r="EU43">
            <v>0</v>
          </cell>
          <cell r="EV43">
            <v>0</v>
          </cell>
          <cell r="EW43">
            <v>0</v>
          </cell>
          <cell r="EX43">
            <v>0</v>
          </cell>
          <cell r="EY43">
            <v>0</v>
          </cell>
          <cell r="EZ43">
            <v>0</v>
          </cell>
          <cell r="FA43">
            <v>0</v>
          </cell>
          <cell r="FB43">
            <v>0</v>
          </cell>
          <cell r="FC43">
            <v>0</v>
          </cell>
          <cell r="FD43">
            <v>0</v>
          </cell>
          <cell r="FE43">
            <v>0</v>
          </cell>
          <cell r="FF43">
            <v>0</v>
          </cell>
          <cell r="FG43">
            <v>0</v>
          </cell>
          <cell r="FH43">
            <v>0</v>
          </cell>
          <cell r="FI43">
            <v>0</v>
          </cell>
          <cell r="FJ43">
            <v>0</v>
          </cell>
          <cell r="FK43">
            <v>0</v>
          </cell>
          <cell r="FL43">
            <v>0</v>
          </cell>
          <cell r="FM43">
            <v>0</v>
          </cell>
          <cell r="FN43">
            <v>0</v>
          </cell>
          <cell r="FO43">
            <v>0</v>
          </cell>
          <cell r="FP43">
            <v>0</v>
          </cell>
          <cell r="FQ43">
            <v>0</v>
          </cell>
          <cell r="FR43">
            <v>0</v>
          </cell>
          <cell r="FS43">
            <v>0</v>
          </cell>
          <cell r="FT43">
            <v>0</v>
          </cell>
          <cell r="FU43">
            <v>0</v>
          </cell>
          <cell r="FV43">
            <v>0</v>
          </cell>
          <cell r="FW43">
            <v>0</v>
          </cell>
          <cell r="FX43">
            <v>0</v>
          </cell>
          <cell r="FY43">
            <v>0</v>
          </cell>
          <cell r="FZ43">
            <v>0</v>
          </cell>
          <cell r="GA43">
            <v>0</v>
          </cell>
          <cell r="GB43">
            <v>0</v>
          </cell>
          <cell r="GC43">
            <v>0</v>
          </cell>
          <cell r="GD43">
            <v>0</v>
          </cell>
          <cell r="GE43">
            <v>0</v>
          </cell>
          <cell r="GF43">
            <v>0</v>
          </cell>
          <cell r="GG43">
            <v>0</v>
          </cell>
          <cell r="GH43">
            <v>0</v>
          </cell>
          <cell r="GI43">
            <v>0</v>
          </cell>
          <cell r="GJ43">
            <v>0</v>
          </cell>
          <cell r="GK43">
            <v>0</v>
          </cell>
          <cell r="GL43">
            <v>0</v>
          </cell>
          <cell r="GM43">
            <v>0</v>
          </cell>
          <cell r="GN43">
            <v>0</v>
          </cell>
          <cell r="GO43">
            <v>0</v>
          </cell>
          <cell r="GP43">
            <v>0</v>
          </cell>
          <cell r="GQ43">
            <v>0</v>
          </cell>
          <cell r="GR43">
            <v>0</v>
          </cell>
          <cell r="GS43">
            <v>0</v>
          </cell>
          <cell r="GT43">
            <v>0</v>
          </cell>
          <cell r="GU43">
            <v>0</v>
          </cell>
          <cell r="GV43">
            <v>0</v>
          </cell>
          <cell r="GW43">
            <v>0</v>
          </cell>
          <cell r="GX43">
            <v>0</v>
          </cell>
          <cell r="GY43">
            <v>0</v>
          </cell>
          <cell r="GZ43">
            <v>0</v>
          </cell>
          <cell r="HA43">
            <v>0</v>
          </cell>
          <cell r="HB43">
            <v>0</v>
          </cell>
          <cell r="HC43">
            <v>0</v>
          </cell>
          <cell r="HD43">
            <v>0</v>
          </cell>
          <cell r="HE43">
            <v>0</v>
          </cell>
          <cell r="HF43">
            <v>0</v>
          </cell>
          <cell r="HG43">
            <v>0</v>
          </cell>
          <cell r="HH43">
            <v>0</v>
          </cell>
          <cell r="HI43">
            <v>0</v>
          </cell>
          <cell r="HJ43">
            <v>0</v>
          </cell>
          <cell r="HK43">
            <v>0</v>
          </cell>
          <cell r="HL43">
            <v>0</v>
          </cell>
          <cell r="HM43">
            <v>0</v>
          </cell>
          <cell r="HN43">
            <v>0</v>
          </cell>
          <cell r="HO43">
            <v>0</v>
          </cell>
          <cell r="HP43">
            <v>0</v>
          </cell>
          <cell r="HQ43">
            <v>0</v>
          </cell>
          <cell r="HR43">
            <v>0</v>
          </cell>
          <cell r="HS43">
            <v>0</v>
          </cell>
          <cell r="HT43">
            <v>0</v>
          </cell>
          <cell r="HU43">
            <v>0</v>
          </cell>
          <cell r="HV43">
            <v>0</v>
          </cell>
          <cell r="HW43">
            <v>0</v>
          </cell>
          <cell r="HX43">
            <v>0</v>
          </cell>
          <cell r="HY43">
            <v>0</v>
          </cell>
          <cell r="HZ43">
            <v>0</v>
          </cell>
          <cell r="IA43">
            <v>0</v>
          </cell>
          <cell r="IB43">
            <v>0</v>
          </cell>
          <cell r="IC43">
            <v>0</v>
          </cell>
          <cell r="ID43">
            <v>0</v>
          </cell>
          <cell r="IE43">
            <v>0</v>
          </cell>
          <cell r="IF43">
            <v>0</v>
          </cell>
          <cell r="IG43">
            <v>0</v>
          </cell>
          <cell r="IH43">
            <v>0</v>
          </cell>
          <cell r="II43">
            <v>0</v>
          </cell>
          <cell r="IJ43">
            <v>0</v>
          </cell>
          <cell r="IK43">
            <v>0</v>
          </cell>
          <cell r="IL43">
            <v>0</v>
          </cell>
          <cell r="IM43">
            <v>0</v>
          </cell>
          <cell r="IN43">
            <v>0</v>
          </cell>
          <cell r="IO43">
            <v>0</v>
          </cell>
          <cell r="IP43">
            <v>0</v>
          </cell>
          <cell r="IQ43">
            <v>0</v>
          </cell>
        </row>
        <row r="44">
          <cell r="B44">
            <v>0</v>
          </cell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0</v>
          </cell>
          <cell r="AJ44">
            <v>0</v>
          </cell>
          <cell r="AK44">
            <v>0</v>
          </cell>
          <cell r="AL44">
            <v>0</v>
          </cell>
          <cell r="AM44">
            <v>0</v>
          </cell>
          <cell r="AN44">
            <v>0</v>
          </cell>
          <cell r="AO44">
            <v>0</v>
          </cell>
          <cell r="AP44">
            <v>0</v>
          </cell>
          <cell r="AQ44">
            <v>0</v>
          </cell>
          <cell r="AR44">
            <v>0</v>
          </cell>
          <cell r="AS44">
            <v>0</v>
          </cell>
          <cell r="AT44">
            <v>0</v>
          </cell>
          <cell r="AU44">
            <v>0</v>
          </cell>
          <cell r="AV44">
            <v>0</v>
          </cell>
          <cell r="AW44">
            <v>0</v>
          </cell>
          <cell r="AX44">
            <v>0</v>
          </cell>
          <cell r="AY44">
            <v>0</v>
          </cell>
          <cell r="AZ44">
            <v>0</v>
          </cell>
          <cell r="BA44">
            <v>0</v>
          </cell>
          <cell r="BB44">
            <v>0</v>
          </cell>
          <cell r="BC44">
            <v>0</v>
          </cell>
          <cell r="BD44">
            <v>0</v>
          </cell>
          <cell r="BE44">
            <v>0</v>
          </cell>
          <cell r="BF44">
            <v>0</v>
          </cell>
          <cell r="BG44">
            <v>0</v>
          </cell>
          <cell r="BH44">
            <v>0</v>
          </cell>
          <cell r="BI44">
            <v>0</v>
          </cell>
          <cell r="BJ44">
            <v>0</v>
          </cell>
          <cell r="BK44">
            <v>0</v>
          </cell>
          <cell r="BL44">
            <v>0</v>
          </cell>
          <cell r="BM44">
            <v>0</v>
          </cell>
          <cell r="BN44">
            <v>0</v>
          </cell>
          <cell r="BO44">
            <v>0</v>
          </cell>
          <cell r="BP44">
            <v>0</v>
          </cell>
          <cell r="BQ44">
            <v>0</v>
          </cell>
          <cell r="BR44">
            <v>0</v>
          </cell>
          <cell r="BS44">
            <v>0</v>
          </cell>
          <cell r="BT44">
            <v>0</v>
          </cell>
          <cell r="BU44">
            <v>0</v>
          </cell>
          <cell r="BV44">
            <v>0</v>
          </cell>
          <cell r="BW44">
            <v>0</v>
          </cell>
          <cell r="BX44">
            <v>0</v>
          </cell>
          <cell r="BY44">
            <v>0</v>
          </cell>
          <cell r="BZ44">
            <v>0</v>
          </cell>
          <cell r="CA44">
            <v>0</v>
          </cell>
          <cell r="CB44">
            <v>0</v>
          </cell>
          <cell r="CC44">
            <v>0</v>
          </cell>
          <cell r="CD44">
            <v>0</v>
          </cell>
          <cell r="CE44">
            <v>0</v>
          </cell>
          <cell r="CF44">
            <v>0</v>
          </cell>
          <cell r="CG44">
            <v>0</v>
          </cell>
          <cell r="CH44">
            <v>0</v>
          </cell>
          <cell r="CI44">
            <v>0</v>
          </cell>
          <cell r="CJ44">
            <v>0</v>
          </cell>
          <cell r="CK44">
            <v>0</v>
          </cell>
          <cell r="CL44">
            <v>0</v>
          </cell>
          <cell r="CM44">
            <v>0</v>
          </cell>
          <cell r="CN44">
            <v>0</v>
          </cell>
          <cell r="CO44">
            <v>0</v>
          </cell>
          <cell r="CP44">
            <v>0</v>
          </cell>
          <cell r="CQ44">
            <v>0</v>
          </cell>
          <cell r="CR44">
            <v>0</v>
          </cell>
          <cell r="CS44">
            <v>0</v>
          </cell>
          <cell r="CT44">
            <v>0</v>
          </cell>
          <cell r="CU44">
            <v>0</v>
          </cell>
          <cell r="CV44">
            <v>0</v>
          </cell>
          <cell r="CW44">
            <v>0</v>
          </cell>
          <cell r="CX44">
            <v>0</v>
          </cell>
          <cell r="CY44">
            <v>0</v>
          </cell>
          <cell r="CZ44">
            <v>0</v>
          </cell>
          <cell r="DA44">
            <v>0</v>
          </cell>
          <cell r="DB44">
            <v>0</v>
          </cell>
          <cell r="DC44">
            <v>0</v>
          </cell>
          <cell r="DD44">
            <v>0</v>
          </cell>
          <cell r="DE44">
            <v>0</v>
          </cell>
          <cell r="DF44">
            <v>0</v>
          </cell>
          <cell r="DG44">
            <v>0</v>
          </cell>
          <cell r="DH44">
            <v>0</v>
          </cell>
          <cell r="DI44">
            <v>0</v>
          </cell>
          <cell r="DJ44">
            <v>0</v>
          </cell>
          <cell r="DK44">
            <v>0</v>
          </cell>
          <cell r="DL44">
            <v>0</v>
          </cell>
          <cell r="DM44">
            <v>0</v>
          </cell>
          <cell r="DN44">
            <v>0</v>
          </cell>
          <cell r="DO44">
            <v>0</v>
          </cell>
          <cell r="DP44">
            <v>0</v>
          </cell>
          <cell r="DQ44">
            <v>0</v>
          </cell>
          <cell r="DR44">
            <v>0</v>
          </cell>
          <cell r="DS44">
            <v>0</v>
          </cell>
          <cell r="DT44">
            <v>0</v>
          </cell>
          <cell r="DU44">
            <v>0</v>
          </cell>
          <cell r="DV44">
            <v>0</v>
          </cell>
          <cell r="DW44">
            <v>0</v>
          </cell>
          <cell r="DX44">
            <v>0</v>
          </cell>
          <cell r="DY44">
            <v>0</v>
          </cell>
          <cell r="DZ44">
            <v>0</v>
          </cell>
          <cell r="EA44">
            <v>0</v>
          </cell>
          <cell r="EB44">
            <v>0</v>
          </cell>
          <cell r="EC44">
            <v>0</v>
          </cell>
          <cell r="ED44">
            <v>0</v>
          </cell>
          <cell r="EE44">
            <v>0</v>
          </cell>
          <cell r="EF44">
            <v>0</v>
          </cell>
          <cell r="EG44">
            <v>0</v>
          </cell>
          <cell r="EH44">
            <v>0</v>
          </cell>
          <cell r="EI44">
            <v>0</v>
          </cell>
          <cell r="EJ44">
            <v>0</v>
          </cell>
          <cell r="EK44">
            <v>0</v>
          </cell>
          <cell r="EL44">
            <v>0</v>
          </cell>
          <cell r="EM44">
            <v>0</v>
          </cell>
          <cell r="EN44">
            <v>0</v>
          </cell>
          <cell r="EO44">
            <v>0</v>
          </cell>
          <cell r="EP44">
            <v>0</v>
          </cell>
          <cell r="EQ44">
            <v>0</v>
          </cell>
          <cell r="ER44">
            <v>0</v>
          </cell>
          <cell r="ES44">
            <v>0</v>
          </cell>
          <cell r="ET44">
            <v>0</v>
          </cell>
          <cell r="EU44">
            <v>0</v>
          </cell>
          <cell r="EV44">
            <v>0</v>
          </cell>
          <cell r="EW44">
            <v>0</v>
          </cell>
          <cell r="EX44">
            <v>0</v>
          </cell>
          <cell r="EY44">
            <v>0</v>
          </cell>
          <cell r="EZ44">
            <v>0</v>
          </cell>
          <cell r="FA44">
            <v>0</v>
          </cell>
          <cell r="FB44">
            <v>0</v>
          </cell>
          <cell r="FC44">
            <v>0</v>
          </cell>
          <cell r="FD44">
            <v>0</v>
          </cell>
          <cell r="FE44">
            <v>0</v>
          </cell>
          <cell r="FF44">
            <v>0</v>
          </cell>
          <cell r="FG44">
            <v>0</v>
          </cell>
          <cell r="FH44">
            <v>0</v>
          </cell>
          <cell r="FI44">
            <v>0</v>
          </cell>
          <cell r="FJ44">
            <v>0</v>
          </cell>
          <cell r="FK44">
            <v>0</v>
          </cell>
          <cell r="FL44">
            <v>0</v>
          </cell>
          <cell r="FM44">
            <v>0</v>
          </cell>
          <cell r="FN44">
            <v>0</v>
          </cell>
          <cell r="FO44">
            <v>0</v>
          </cell>
          <cell r="FP44">
            <v>0</v>
          </cell>
          <cell r="FQ44">
            <v>0</v>
          </cell>
          <cell r="FR44">
            <v>0</v>
          </cell>
          <cell r="FS44">
            <v>0</v>
          </cell>
          <cell r="FT44">
            <v>0</v>
          </cell>
          <cell r="FU44">
            <v>0</v>
          </cell>
          <cell r="FV44">
            <v>0</v>
          </cell>
          <cell r="FW44">
            <v>0</v>
          </cell>
          <cell r="FX44">
            <v>0</v>
          </cell>
          <cell r="FY44">
            <v>0</v>
          </cell>
          <cell r="FZ44">
            <v>0</v>
          </cell>
          <cell r="GA44">
            <v>0</v>
          </cell>
          <cell r="GB44">
            <v>0</v>
          </cell>
          <cell r="GC44">
            <v>0</v>
          </cell>
          <cell r="GD44">
            <v>0</v>
          </cell>
          <cell r="GE44">
            <v>0</v>
          </cell>
          <cell r="GF44">
            <v>0</v>
          </cell>
          <cell r="GG44">
            <v>0</v>
          </cell>
          <cell r="GH44">
            <v>0</v>
          </cell>
          <cell r="GI44">
            <v>0</v>
          </cell>
          <cell r="GJ44">
            <v>0</v>
          </cell>
          <cell r="GK44">
            <v>0</v>
          </cell>
          <cell r="GL44">
            <v>0</v>
          </cell>
          <cell r="GM44">
            <v>0</v>
          </cell>
          <cell r="GN44">
            <v>0</v>
          </cell>
          <cell r="GO44">
            <v>0</v>
          </cell>
          <cell r="GP44">
            <v>0</v>
          </cell>
          <cell r="GQ44">
            <v>0</v>
          </cell>
          <cell r="GR44">
            <v>0</v>
          </cell>
          <cell r="GS44">
            <v>0</v>
          </cell>
          <cell r="GT44">
            <v>0</v>
          </cell>
          <cell r="GU44">
            <v>0</v>
          </cell>
          <cell r="GV44">
            <v>0</v>
          </cell>
          <cell r="GW44">
            <v>0</v>
          </cell>
          <cell r="GX44">
            <v>0</v>
          </cell>
          <cell r="GY44">
            <v>0</v>
          </cell>
          <cell r="GZ44">
            <v>0</v>
          </cell>
          <cell r="HA44">
            <v>0</v>
          </cell>
          <cell r="HB44">
            <v>0</v>
          </cell>
          <cell r="HC44">
            <v>0</v>
          </cell>
          <cell r="HD44">
            <v>0</v>
          </cell>
          <cell r="HE44">
            <v>0</v>
          </cell>
          <cell r="HF44">
            <v>0</v>
          </cell>
          <cell r="HG44">
            <v>0</v>
          </cell>
          <cell r="HH44">
            <v>0</v>
          </cell>
          <cell r="HI44">
            <v>0</v>
          </cell>
          <cell r="HJ44">
            <v>0</v>
          </cell>
          <cell r="HK44">
            <v>0</v>
          </cell>
          <cell r="HL44">
            <v>0</v>
          </cell>
          <cell r="HM44">
            <v>0</v>
          </cell>
          <cell r="HN44">
            <v>0</v>
          </cell>
          <cell r="HO44">
            <v>0</v>
          </cell>
          <cell r="HP44">
            <v>0</v>
          </cell>
          <cell r="HQ44">
            <v>0</v>
          </cell>
          <cell r="HR44">
            <v>0</v>
          </cell>
          <cell r="HS44">
            <v>0</v>
          </cell>
          <cell r="HT44">
            <v>0</v>
          </cell>
          <cell r="HU44">
            <v>0</v>
          </cell>
          <cell r="HV44">
            <v>0</v>
          </cell>
          <cell r="HW44">
            <v>0</v>
          </cell>
          <cell r="HX44">
            <v>0</v>
          </cell>
          <cell r="HY44">
            <v>0</v>
          </cell>
          <cell r="HZ44">
            <v>0</v>
          </cell>
          <cell r="IA44">
            <v>0</v>
          </cell>
          <cell r="IB44">
            <v>0</v>
          </cell>
          <cell r="IC44">
            <v>0</v>
          </cell>
          <cell r="ID44">
            <v>0</v>
          </cell>
          <cell r="IE44">
            <v>0</v>
          </cell>
          <cell r="IF44">
            <v>0</v>
          </cell>
          <cell r="IG44">
            <v>0</v>
          </cell>
          <cell r="IH44">
            <v>0</v>
          </cell>
          <cell r="II44">
            <v>0</v>
          </cell>
          <cell r="IJ44">
            <v>0</v>
          </cell>
          <cell r="IK44">
            <v>0</v>
          </cell>
          <cell r="IL44">
            <v>0</v>
          </cell>
          <cell r="IM44">
            <v>0</v>
          </cell>
          <cell r="IN44">
            <v>0</v>
          </cell>
          <cell r="IO44">
            <v>0</v>
          </cell>
          <cell r="IP44">
            <v>0</v>
          </cell>
          <cell r="IQ44">
            <v>0</v>
          </cell>
        </row>
        <row r="45">
          <cell r="B45">
            <v>0</v>
          </cell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0</v>
          </cell>
          <cell r="AJ45">
            <v>0</v>
          </cell>
          <cell r="AK45">
            <v>0</v>
          </cell>
          <cell r="AL45">
            <v>0</v>
          </cell>
          <cell r="AM45">
            <v>0</v>
          </cell>
          <cell r="AN45">
            <v>0</v>
          </cell>
          <cell r="AO45">
            <v>0</v>
          </cell>
          <cell r="AP45">
            <v>0</v>
          </cell>
          <cell r="AQ45">
            <v>0</v>
          </cell>
          <cell r="AR45">
            <v>0</v>
          </cell>
          <cell r="AS45">
            <v>0</v>
          </cell>
          <cell r="AT45">
            <v>0</v>
          </cell>
          <cell r="AU45">
            <v>0</v>
          </cell>
          <cell r="AV45">
            <v>0</v>
          </cell>
          <cell r="AW45">
            <v>0</v>
          </cell>
          <cell r="AX45">
            <v>0</v>
          </cell>
          <cell r="AY45">
            <v>0</v>
          </cell>
          <cell r="AZ45">
            <v>0</v>
          </cell>
          <cell r="BA45">
            <v>0</v>
          </cell>
          <cell r="BB45">
            <v>0</v>
          </cell>
          <cell r="BC45">
            <v>0</v>
          </cell>
          <cell r="BD45">
            <v>0</v>
          </cell>
          <cell r="BE45">
            <v>0</v>
          </cell>
          <cell r="BF45">
            <v>0</v>
          </cell>
          <cell r="BG45">
            <v>0</v>
          </cell>
          <cell r="BH45">
            <v>0</v>
          </cell>
          <cell r="BI45">
            <v>0</v>
          </cell>
          <cell r="BJ45">
            <v>0</v>
          </cell>
          <cell r="BK45">
            <v>0</v>
          </cell>
          <cell r="BL45">
            <v>0</v>
          </cell>
          <cell r="BM45">
            <v>0</v>
          </cell>
          <cell r="BN45">
            <v>0</v>
          </cell>
          <cell r="BO45">
            <v>0</v>
          </cell>
          <cell r="BP45">
            <v>0</v>
          </cell>
          <cell r="BQ45">
            <v>0</v>
          </cell>
          <cell r="BR45">
            <v>0</v>
          </cell>
          <cell r="BS45">
            <v>0</v>
          </cell>
          <cell r="BT45">
            <v>0</v>
          </cell>
          <cell r="BU45">
            <v>0</v>
          </cell>
          <cell r="BV45">
            <v>0</v>
          </cell>
          <cell r="BW45">
            <v>0</v>
          </cell>
          <cell r="BX45">
            <v>0</v>
          </cell>
          <cell r="BY45">
            <v>0</v>
          </cell>
          <cell r="BZ45">
            <v>0</v>
          </cell>
          <cell r="CA45">
            <v>0</v>
          </cell>
          <cell r="CB45">
            <v>0</v>
          </cell>
          <cell r="CC45">
            <v>0</v>
          </cell>
          <cell r="CD45">
            <v>0</v>
          </cell>
          <cell r="CE45">
            <v>0</v>
          </cell>
          <cell r="CF45">
            <v>0</v>
          </cell>
          <cell r="CG45">
            <v>0</v>
          </cell>
          <cell r="CH45">
            <v>0</v>
          </cell>
          <cell r="CI45">
            <v>0</v>
          </cell>
          <cell r="CJ45">
            <v>0</v>
          </cell>
          <cell r="CK45">
            <v>0</v>
          </cell>
          <cell r="CL45">
            <v>0</v>
          </cell>
          <cell r="CM45">
            <v>0</v>
          </cell>
          <cell r="CN45">
            <v>0</v>
          </cell>
          <cell r="CO45">
            <v>0</v>
          </cell>
          <cell r="CP45">
            <v>0</v>
          </cell>
          <cell r="CQ45">
            <v>0</v>
          </cell>
          <cell r="CR45">
            <v>0</v>
          </cell>
          <cell r="CS45">
            <v>0</v>
          </cell>
          <cell r="CT45">
            <v>0</v>
          </cell>
          <cell r="CU45">
            <v>0</v>
          </cell>
          <cell r="CV45">
            <v>0</v>
          </cell>
          <cell r="CW45">
            <v>0</v>
          </cell>
          <cell r="CX45">
            <v>0</v>
          </cell>
          <cell r="CY45">
            <v>0</v>
          </cell>
          <cell r="CZ45">
            <v>0</v>
          </cell>
          <cell r="DA45">
            <v>0</v>
          </cell>
          <cell r="DB45">
            <v>0</v>
          </cell>
          <cell r="DC45">
            <v>0</v>
          </cell>
          <cell r="DD45">
            <v>0</v>
          </cell>
          <cell r="DE45">
            <v>0</v>
          </cell>
          <cell r="DF45">
            <v>0</v>
          </cell>
          <cell r="DG45">
            <v>0</v>
          </cell>
          <cell r="DH45">
            <v>0</v>
          </cell>
          <cell r="DI45">
            <v>0</v>
          </cell>
          <cell r="DJ45">
            <v>0</v>
          </cell>
          <cell r="DK45">
            <v>0</v>
          </cell>
          <cell r="DL45">
            <v>0</v>
          </cell>
          <cell r="DM45">
            <v>0</v>
          </cell>
          <cell r="DN45">
            <v>0</v>
          </cell>
          <cell r="DO45">
            <v>0</v>
          </cell>
          <cell r="DP45">
            <v>0</v>
          </cell>
          <cell r="DQ45">
            <v>0</v>
          </cell>
          <cell r="DR45">
            <v>0</v>
          </cell>
          <cell r="DS45">
            <v>0</v>
          </cell>
          <cell r="DT45">
            <v>0</v>
          </cell>
          <cell r="DU45">
            <v>0</v>
          </cell>
          <cell r="DV45">
            <v>0</v>
          </cell>
          <cell r="DW45">
            <v>0</v>
          </cell>
          <cell r="DX45">
            <v>0</v>
          </cell>
          <cell r="DY45">
            <v>0</v>
          </cell>
          <cell r="DZ45">
            <v>0</v>
          </cell>
          <cell r="EA45">
            <v>0</v>
          </cell>
          <cell r="EB45">
            <v>0</v>
          </cell>
          <cell r="EC45">
            <v>0</v>
          </cell>
          <cell r="ED45">
            <v>0</v>
          </cell>
          <cell r="EE45">
            <v>0</v>
          </cell>
          <cell r="EF45">
            <v>0</v>
          </cell>
          <cell r="EG45">
            <v>0</v>
          </cell>
          <cell r="EH45">
            <v>0</v>
          </cell>
          <cell r="EI45">
            <v>0</v>
          </cell>
          <cell r="EJ45">
            <v>0</v>
          </cell>
          <cell r="EK45">
            <v>0</v>
          </cell>
          <cell r="EL45">
            <v>0</v>
          </cell>
          <cell r="EM45">
            <v>0</v>
          </cell>
          <cell r="EN45">
            <v>0</v>
          </cell>
          <cell r="EO45">
            <v>0</v>
          </cell>
          <cell r="EP45">
            <v>0</v>
          </cell>
          <cell r="EQ45">
            <v>0</v>
          </cell>
          <cell r="ER45">
            <v>0</v>
          </cell>
          <cell r="ES45">
            <v>0</v>
          </cell>
          <cell r="ET45">
            <v>0</v>
          </cell>
          <cell r="EU45">
            <v>0</v>
          </cell>
          <cell r="EV45">
            <v>0</v>
          </cell>
          <cell r="EW45">
            <v>0</v>
          </cell>
          <cell r="EX45">
            <v>0</v>
          </cell>
          <cell r="EY45">
            <v>0</v>
          </cell>
          <cell r="EZ45">
            <v>0</v>
          </cell>
          <cell r="FA45">
            <v>0</v>
          </cell>
          <cell r="FB45">
            <v>0</v>
          </cell>
          <cell r="FC45">
            <v>0</v>
          </cell>
          <cell r="FD45">
            <v>0</v>
          </cell>
          <cell r="FE45">
            <v>0</v>
          </cell>
          <cell r="FF45">
            <v>0</v>
          </cell>
          <cell r="FG45">
            <v>0</v>
          </cell>
          <cell r="FH45">
            <v>0</v>
          </cell>
          <cell r="FI45">
            <v>0</v>
          </cell>
          <cell r="FJ45">
            <v>0</v>
          </cell>
          <cell r="FK45">
            <v>0</v>
          </cell>
          <cell r="FL45">
            <v>0</v>
          </cell>
          <cell r="FM45">
            <v>0</v>
          </cell>
          <cell r="FN45">
            <v>0</v>
          </cell>
          <cell r="FO45">
            <v>0</v>
          </cell>
          <cell r="FP45">
            <v>0</v>
          </cell>
          <cell r="FQ45">
            <v>0</v>
          </cell>
          <cell r="FR45">
            <v>0</v>
          </cell>
          <cell r="FS45">
            <v>0</v>
          </cell>
          <cell r="FT45">
            <v>0</v>
          </cell>
          <cell r="FU45">
            <v>0</v>
          </cell>
          <cell r="FV45">
            <v>0</v>
          </cell>
          <cell r="FW45">
            <v>0</v>
          </cell>
          <cell r="FX45">
            <v>0</v>
          </cell>
          <cell r="FY45">
            <v>0</v>
          </cell>
          <cell r="FZ45">
            <v>0</v>
          </cell>
          <cell r="GA45">
            <v>0</v>
          </cell>
          <cell r="GB45">
            <v>0</v>
          </cell>
          <cell r="GC45">
            <v>0</v>
          </cell>
          <cell r="GD45">
            <v>0</v>
          </cell>
          <cell r="GE45">
            <v>0</v>
          </cell>
          <cell r="GF45">
            <v>0</v>
          </cell>
          <cell r="GG45">
            <v>0</v>
          </cell>
          <cell r="GH45">
            <v>0</v>
          </cell>
          <cell r="GI45">
            <v>0</v>
          </cell>
          <cell r="GJ45">
            <v>0</v>
          </cell>
          <cell r="GK45">
            <v>0</v>
          </cell>
          <cell r="GL45">
            <v>0</v>
          </cell>
          <cell r="GM45">
            <v>0</v>
          </cell>
          <cell r="GN45">
            <v>0</v>
          </cell>
          <cell r="GO45">
            <v>0</v>
          </cell>
          <cell r="GP45">
            <v>0</v>
          </cell>
          <cell r="GQ45">
            <v>0</v>
          </cell>
          <cell r="GR45">
            <v>0</v>
          </cell>
          <cell r="GS45">
            <v>0</v>
          </cell>
          <cell r="GT45">
            <v>0</v>
          </cell>
          <cell r="GU45">
            <v>0</v>
          </cell>
          <cell r="GV45">
            <v>0</v>
          </cell>
          <cell r="GW45">
            <v>0</v>
          </cell>
          <cell r="GX45">
            <v>0</v>
          </cell>
          <cell r="GY45">
            <v>0</v>
          </cell>
          <cell r="GZ45">
            <v>0</v>
          </cell>
          <cell r="HA45">
            <v>0</v>
          </cell>
          <cell r="HB45">
            <v>0</v>
          </cell>
          <cell r="HC45">
            <v>0</v>
          </cell>
          <cell r="HD45">
            <v>0</v>
          </cell>
          <cell r="HE45">
            <v>0</v>
          </cell>
          <cell r="HF45">
            <v>0</v>
          </cell>
          <cell r="HG45">
            <v>0</v>
          </cell>
          <cell r="HH45">
            <v>0</v>
          </cell>
          <cell r="HI45">
            <v>0</v>
          </cell>
          <cell r="HJ45">
            <v>0</v>
          </cell>
          <cell r="HK45">
            <v>0</v>
          </cell>
          <cell r="HL45">
            <v>0</v>
          </cell>
          <cell r="HM45">
            <v>0</v>
          </cell>
          <cell r="HN45">
            <v>0</v>
          </cell>
          <cell r="HO45">
            <v>0</v>
          </cell>
          <cell r="HP45">
            <v>0</v>
          </cell>
          <cell r="HQ45">
            <v>0</v>
          </cell>
          <cell r="HR45">
            <v>0</v>
          </cell>
          <cell r="HS45">
            <v>0</v>
          </cell>
          <cell r="HT45">
            <v>0</v>
          </cell>
          <cell r="HU45">
            <v>0</v>
          </cell>
          <cell r="HV45">
            <v>0</v>
          </cell>
          <cell r="HW45">
            <v>0</v>
          </cell>
          <cell r="HX45">
            <v>0</v>
          </cell>
          <cell r="HY45">
            <v>0</v>
          </cell>
          <cell r="HZ45">
            <v>0</v>
          </cell>
          <cell r="IA45">
            <v>0</v>
          </cell>
          <cell r="IB45">
            <v>0</v>
          </cell>
          <cell r="IC45">
            <v>0</v>
          </cell>
          <cell r="ID45">
            <v>0</v>
          </cell>
          <cell r="IE45">
            <v>0</v>
          </cell>
          <cell r="IF45">
            <v>0</v>
          </cell>
          <cell r="IG45">
            <v>0</v>
          </cell>
          <cell r="IH45">
            <v>0</v>
          </cell>
          <cell r="II45">
            <v>0</v>
          </cell>
          <cell r="IJ45">
            <v>0</v>
          </cell>
          <cell r="IK45">
            <v>0</v>
          </cell>
          <cell r="IL45">
            <v>0</v>
          </cell>
          <cell r="IM45">
            <v>0</v>
          </cell>
          <cell r="IN45">
            <v>0</v>
          </cell>
          <cell r="IO45">
            <v>0</v>
          </cell>
          <cell r="IP45">
            <v>0</v>
          </cell>
          <cell r="IQ45">
            <v>0</v>
          </cell>
        </row>
        <row r="46">
          <cell r="B46">
            <v>0</v>
          </cell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0</v>
          </cell>
          <cell r="AK46">
            <v>0</v>
          </cell>
          <cell r="AL46">
            <v>0</v>
          </cell>
          <cell r="AM46">
            <v>0</v>
          </cell>
          <cell r="AN46">
            <v>0</v>
          </cell>
          <cell r="AO46">
            <v>0</v>
          </cell>
          <cell r="AP46">
            <v>0</v>
          </cell>
          <cell r="AQ46">
            <v>0</v>
          </cell>
          <cell r="AR46">
            <v>0</v>
          </cell>
          <cell r="AS46">
            <v>0</v>
          </cell>
          <cell r="AT46">
            <v>0</v>
          </cell>
          <cell r="AU46">
            <v>0</v>
          </cell>
          <cell r="AV46">
            <v>0</v>
          </cell>
          <cell r="AW46">
            <v>0</v>
          </cell>
          <cell r="AX46">
            <v>0</v>
          </cell>
          <cell r="AY46">
            <v>0</v>
          </cell>
          <cell r="AZ46">
            <v>0</v>
          </cell>
          <cell r="BA46">
            <v>0</v>
          </cell>
          <cell r="BB46">
            <v>0</v>
          </cell>
          <cell r="BC46">
            <v>0</v>
          </cell>
          <cell r="BD46">
            <v>0</v>
          </cell>
          <cell r="BE46">
            <v>0</v>
          </cell>
          <cell r="BF46">
            <v>0</v>
          </cell>
          <cell r="BG46">
            <v>0</v>
          </cell>
          <cell r="BH46">
            <v>0</v>
          </cell>
          <cell r="BI46">
            <v>0</v>
          </cell>
          <cell r="BJ46">
            <v>0</v>
          </cell>
          <cell r="BK46">
            <v>0</v>
          </cell>
          <cell r="BL46">
            <v>0</v>
          </cell>
          <cell r="BM46">
            <v>0</v>
          </cell>
          <cell r="BN46">
            <v>0</v>
          </cell>
          <cell r="BO46">
            <v>0</v>
          </cell>
          <cell r="BP46">
            <v>0</v>
          </cell>
          <cell r="BQ46">
            <v>0</v>
          </cell>
          <cell r="BR46">
            <v>0</v>
          </cell>
          <cell r="BS46">
            <v>0</v>
          </cell>
          <cell r="BT46">
            <v>0</v>
          </cell>
          <cell r="BU46">
            <v>0</v>
          </cell>
          <cell r="BV46">
            <v>0</v>
          </cell>
          <cell r="BW46">
            <v>0</v>
          </cell>
          <cell r="BX46">
            <v>0</v>
          </cell>
          <cell r="BY46">
            <v>0</v>
          </cell>
          <cell r="BZ46">
            <v>0</v>
          </cell>
          <cell r="CA46">
            <v>0</v>
          </cell>
          <cell r="CB46">
            <v>0</v>
          </cell>
          <cell r="CC46">
            <v>0</v>
          </cell>
          <cell r="CD46">
            <v>0</v>
          </cell>
          <cell r="CE46">
            <v>0</v>
          </cell>
          <cell r="CF46">
            <v>0</v>
          </cell>
          <cell r="CG46">
            <v>0</v>
          </cell>
          <cell r="CH46">
            <v>0</v>
          </cell>
          <cell r="CI46">
            <v>0</v>
          </cell>
          <cell r="CJ46">
            <v>0</v>
          </cell>
          <cell r="CK46">
            <v>0</v>
          </cell>
          <cell r="CL46">
            <v>0</v>
          </cell>
          <cell r="CM46">
            <v>0</v>
          </cell>
          <cell r="CN46">
            <v>0</v>
          </cell>
          <cell r="CO46">
            <v>0</v>
          </cell>
          <cell r="CP46">
            <v>0</v>
          </cell>
          <cell r="CQ46">
            <v>0</v>
          </cell>
          <cell r="CR46">
            <v>0</v>
          </cell>
          <cell r="CS46">
            <v>0</v>
          </cell>
          <cell r="CT46">
            <v>0</v>
          </cell>
          <cell r="CU46">
            <v>0</v>
          </cell>
          <cell r="CV46">
            <v>0</v>
          </cell>
          <cell r="CW46">
            <v>0</v>
          </cell>
          <cell r="CX46">
            <v>0</v>
          </cell>
          <cell r="CY46">
            <v>0</v>
          </cell>
          <cell r="CZ46">
            <v>0</v>
          </cell>
          <cell r="DA46">
            <v>0</v>
          </cell>
          <cell r="DB46">
            <v>0</v>
          </cell>
          <cell r="DC46">
            <v>0</v>
          </cell>
          <cell r="DD46">
            <v>0</v>
          </cell>
          <cell r="DE46">
            <v>0</v>
          </cell>
          <cell r="DF46">
            <v>0</v>
          </cell>
          <cell r="DG46">
            <v>0</v>
          </cell>
          <cell r="DH46">
            <v>0</v>
          </cell>
          <cell r="DI46">
            <v>0</v>
          </cell>
          <cell r="DJ46">
            <v>0</v>
          </cell>
          <cell r="DK46">
            <v>0</v>
          </cell>
          <cell r="DL46">
            <v>0</v>
          </cell>
          <cell r="DM46">
            <v>0</v>
          </cell>
          <cell r="DN46">
            <v>0</v>
          </cell>
          <cell r="DO46">
            <v>0</v>
          </cell>
          <cell r="DP46">
            <v>0</v>
          </cell>
          <cell r="DQ46">
            <v>0</v>
          </cell>
          <cell r="DR46">
            <v>0</v>
          </cell>
          <cell r="DS46">
            <v>0</v>
          </cell>
          <cell r="DT46">
            <v>0</v>
          </cell>
          <cell r="DU46">
            <v>0</v>
          </cell>
          <cell r="DV46">
            <v>0</v>
          </cell>
          <cell r="DW46">
            <v>0</v>
          </cell>
          <cell r="DX46">
            <v>0</v>
          </cell>
          <cell r="DY46">
            <v>0</v>
          </cell>
          <cell r="DZ46">
            <v>0</v>
          </cell>
          <cell r="EA46">
            <v>0</v>
          </cell>
          <cell r="EB46">
            <v>0</v>
          </cell>
          <cell r="EC46">
            <v>0</v>
          </cell>
          <cell r="ED46">
            <v>0</v>
          </cell>
          <cell r="EE46">
            <v>0</v>
          </cell>
          <cell r="EF46">
            <v>0</v>
          </cell>
          <cell r="EG46">
            <v>0</v>
          </cell>
          <cell r="EH46">
            <v>0</v>
          </cell>
          <cell r="EI46">
            <v>0</v>
          </cell>
          <cell r="EJ46">
            <v>0</v>
          </cell>
          <cell r="EK46">
            <v>0</v>
          </cell>
          <cell r="EL46">
            <v>0</v>
          </cell>
          <cell r="EM46">
            <v>0</v>
          </cell>
          <cell r="EN46">
            <v>0</v>
          </cell>
          <cell r="EO46">
            <v>0</v>
          </cell>
          <cell r="EP46">
            <v>0</v>
          </cell>
          <cell r="EQ46">
            <v>0</v>
          </cell>
          <cell r="ER46">
            <v>0</v>
          </cell>
          <cell r="ES46">
            <v>0</v>
          </cell>
          <cell r="ET46">
            <v>0</v>
          </cell>
          <cell r="EU46">
            <v>0</v>
          </cell>
          <cell r="EV46">
            <v>0</v>
          </cell>
          <cell r="EW46">
            <v>0</v>
          </cell>
          <cell r="EX46">
            <v>0</v>
          </cell>
          <cell r="EY46">
            <v>0</v>
          </cell>
          <cell r="EZ46">
            <v>0</v>
          </cell>
          <cell r="FA46">
            <v>0</v>
          </cell>
          <cell r="FB46">
            <v>0</v>
          </cell>
          <cell r="FC46">
            <v>0</v>
          </cell>
          <cell r="FD46">
            <v>0</v>
          </cell>
          <cell r="FE46">
            <v>0</v>
          </cell>
          <cell r="FF46">
            <v>0</v>
          </cell>
          <cell r="FG46">
            <v>0</v>
          </cell>
          <cell r="FH46">
            <v>0</v>
          </cell>
          <cell r="FI46">
            <v>0</v>
          </cell>
          <cell r="FJ46">
            <v>0</v>
          </cell>
          <cell r="FK46">
            <v>0</v>
          </cell>
          <cell r="FL46">
            <v>0</v>
          </cell>
          <cell r="FM46">
            <v>0</v>
          </cell>
          <cell r="FN46">
            <v>0</v>
          </cell>
          <cell r="FO46">
            <v>0</v>
          </cell>
          <cell r="FP46">
            <v>0</v>
          </cell>
          <cell r="FQ46">
            <v>0</v>
          </cell>
          <cell r="FR46">
            <v>0</v>
          </cell>
          <cell r="FS46">
            <v>0</v>
          </cell>
          <cell r="FT46">
            <v>0</v>
          </cell>
          <cell r="FU46">
            <v>0</v>
          </cell>
          <cell r="FV46">
            <v>0</v>
          </cell>
          <cell r="FW46">
            <v>0</v>
          </cell>
          <cell r="FX46">
            <v>0</v>
          </cell>
          <cell r="FY46">
            <v>0</v>
          </cell>
          <cell r="FZ46">
            <v>0</v>
          </cell>
          <cell r="GA46">
            <v>0</v>
          </cell>
          <cell r="GB46">
            <v>0</v>
          </cell>
          <cell r="GC46">
            <v>0</v>
          </cell>
          <cell r="GD46">
            <v>0</v>
          </cell>
          <cell r="GE46">
            <v>0</v>
          </cell>
          <cell r="GF46">
            <v>0</v>
          </cell>
          <cell r="GG46">
            <v>0</v>
          </cell>
          <cell r="GH46">
            <v>0</v>
          </cell>
          <cell r="GI46">
            <v>0</v>
          </cell>
          <cell r="GJ46">
            <v>0</v>
          </cell>
          <cell r="GK46">
            <v>0</v>
          </cell>
          <cell r="GL46">
            <v>0</v>
          </cell>
          <cell r="GM46">
            <v>0</v>
          </cell>
          <cell r="GN46">
            <v>0</v>
          </cell>
          <cell r="GO46">
            <v>0</v>
          </cell>
          <cell r="GP46">
            <v>0</v>
          </cell>
          <cell r="GQ46">
            <v>0</v>
          </cell>
          <cell r="GR46">
            <v>0</v>
          </cell>
          <cell r="GS46">
            <v>0</v>
          </cell>
          <cell r="GT46">
            <v>0</v>
          </cell>
          <cell r="GU46">
            <v>0</v>
          </cell>
          <cell r="GV46">
            <v>0</v>
          </cell>
          <cell r="GW46">
            <v>0</v>
          </cell>
          <cell r="GX46">
            <v>0</v>
          </cell>
          <cell r="GY46">
            <v>0</v>
          </cell>
          <cell r="GZ46">
            <v>0</v>
          </cell>
          <cell r="HA46">
            <v>0</v>
          </cell>
          <cell r="HB46">
            <v>0</v>
          </cell>
          <cell r="HC46">
            <v>0</v>
          </cell>
          <cell r="HD46">
            <v>0</v>
          </cell>
          <cell r="HE46">
            <v>0</v>
          </cell>
          <cell r="HF46">
            <v>0</v>
          </cell>
          <cell r="HG46">
            <v>0</v>
          </cell>
          <cell r="HH46">
            <v>0</v>
          </cell>
          <cell r="HI46">
            <v>0</v>
          </cell>
          <cell r="HJ46">
            <v>0</v>
          </cell>
          <cell r="HK46">
            <v>0</v>
          </cell>
          <cell r="HL46">
            <v>0</v>
          </cell>
          <cell r="HM46">
            <v>0</v>
          </cell>
          <cell r="HN46">
            <v>0</v>
          </cell>
          <cell r="HO46">
            <v>0</v>
          </cell>
          <cell r="HP46">
            <v>0</v>
          </cell>
          <cell r="HQ46">
            <v>0</v>
          </cell>
          <cell r="HR46">
            <v>0</v>
          </cell>
          <cell r="HS46">
            <v>0</v>
          </cell>
          <cell r="HT46">
            <v>0</v>
          </cell>
          <cell r="HU46">
            <v>0</v>
          </cell>
          <cell r="HV46">
            <v>0</v>
          </cell>
          <cell r="HW46">
            <v>0</v>
          </cell>
          <cell r="HX46">
            <v>0</v>
          </cell>
          <cell r="HY46">
            <v>0</v>
          </cell>
          <cell r="HZ46">
            <v>0</v>
          </cell>
          <cell r="IA46">
            <v>0</v>
          </cell>
          <cell r="IB46">
            <v>0</v>
          </cell>
          <cell r="IC46">
            <v>0</v>
          </cell>
          <cell r="ID46">
            <v>0</v>
          </cell>
          <cell r="IE46">
            <v>0</v>
          </cell>
          <cell r="IF46">
            <v>0</v>
          </cell>
          <cell r="IG46">
            <v>0</v>
          </cell>
          <cell r="IH46">
            <v>0</v>
          </cell>
          <cell r="II46">
            <v>0</v>
          </cell>
          <cell r="IJ46">
            <v>0</v>
          </cell>
          <cell r="IK46">
            <v>0</v>
          </cell>
          <cell r="IL46">
            <v>0</v>
          </cell>
          <cell r="IM46">
            <v>0</v>
          </cell>
          <cell r="IN46">
            <v>0</v>
          </cell>
          <cell r="IO46">
            <v>0</v>
          </cell>
          <cell r="IP46">
            <v>0</v>
          </cell>
          <cell r="IQ46">
            <v>0</v>
          </cell>
        </row>
        <row r="47">
          <cell r="B47">
            <v>35.287999999999997</v>
          </cell>
          <cell r="C47">
            <v>67.802999999999997</v>
          </cell>
          <cell r="D47">
            <v>44.948999999999998</v>
          </cell>
          <cell r="E47">
            <v>22.853999999999999</v>
          </cell>
          <cell r="F47">
            <v>11.032999999999999</v>
          </cell>
          <cell r="G47">
            <v>5.875</v>
          </cell>
          <cell r="H47">
            <v>5.1580000000000004</v>
          </cell>
          <cell r="I47">
            <v>127.854</v>
          </cell>
          <cell r="J47">
            <v>64.881</v>
          </cell>
          <cell r="K47">
            <v>62.972000000000001</v>
          </cell>
          <cell r="L47">
            <v>524.74199999999996</v>
          </cell>
          <cell r="M47">
            <v>317.58199999999999</v>
          </cell>
          <cell r="N47">
            <v>207.16</v>
          </cell>
          <cell r="O47">
            <v>19.117000000000001</v>
          </cell>
          <cell r="P47">
            <v>12.259</v>
          </cell>
          <cell r="Q47">
            <v>6.8579999999999997</v>
          </cell>
          <cell r="R47">
            <v>6.16</v>
          </cell>
          <cell r="S47">
            <v>3.5720000000000001</v>
          </cell>
          <cell r="T47">
            <v>2.589</v>
          </cell>
          <cell r="U47">
            <v>5.242</v>
          </cell>
          <cell r="V47">
            <v>3.1030000000000002</v>
          </cell>
          <cell r="W47">
            <v>2.1389999999999998</v>
          </cell>
          <cell r="X47">
            <v>7.7149999999999999</v>
          </cell>
          <cell r="Y47">
            <v>5.585</v>
          </cell>
          <cell r="Z47">
            <v>2.13</v>
          </cell>
          <cell r="AA47">
            <v>505.62599999999998</v>
          </cell>
          <cell r="AB47">
            <v>305.32299999999998</v>
          </cell>
          <cell r="AC47">
            <v>200.30199999999999</v>
          </cell>
          <cell r="AD47">
            <v>68.84</v>
          </cell>
          <cell r="AE47">
            <v>38.140999999999998</v>
          </cell>
          <cell r="AF47">
            <v>30.699000000000002</v>
          </cell>
          <cell r="AG47">
            <v>15.821</v>
          </cell>
          <cell r="AH47">
            <v>8.202</v>
          </cell>
          <cell r="AI47">
            <v>7.6189999999999998</v>
          </cell>
          <cell r="AJ47">
            <v>19.262</v>
          </cell>
          <cell r="AK47">
            <v>10.005000000000001</v>
          </cell>
          <cell r="AL47">
            <v>9.2569999999999997</v>
          </cell>
          <cell r="AM47">
            <v>33.756999999999998</v>
          </cell>
          <cell r="AN47">
            <v>19.934000000000001</v>
          </cell>
          <cell r="AO47">
            <v>13.823</v>
          </cell>
          <cell r="AP47">
            <v>436.786</v>
          </cell>
          <cell r="AQ47">
            <v>267.18200000000002</v>
          </cell>
          <cell r="AR47">
            <v>169.60400000000001</v>
          </cell>
          <cell r="AS47">
            <v>77.927000000000007</v>
          </cell>
          <cell r="AT47">
            <v>46.107999999999997</v>
          </cell>
          <cell r="AU47">
            <v>31.818999999999999</v>
          </cell>
          <cell r="AV47">
            <v>358.85899999999998</v>
          </cell>
          <cell r="AW47">
            <v>221.07400000000001</v>
          </cell>
          <cell r="AX47">
            <v>137.78399999999999</v>
          </cell>
          <cell r="AY47">
            <v>127.376</v>
          </cell>
          <cell r="AZ47">
            <v>77.584999999999994</v>
          </cell>
          <cell r="BA47">
            <v>49.790999999999997</v>
          </cell>
          <cell r="BB47">
            <v>231.483</v>
          </cell>
          <cell r="BC47">
            <v>143.489</v>
          </cell>
          <cell r="BD47">
            <v>87.994</v>
          </cell>
          <cell r="BE47">
            <v>5.58</v>
          </cell>
          <cell r="BF47">
            <v>3.2919999999999998</v>
          </cell>
          <cell r="BG47">
            <v>2.2879999999999998</v>
          </cell>
          <cell r="BH47">
            <v>519.16200000000003</v>
          </cell>
          <cell r="BI47">
            <v>314.291</v>
          </cell>
          <cell r="BJ47">
            <v>204.87200000000001</v>
          </cell>
          <cell r="BK47">
            <v>3742.5450000000001</v>
          </cell>
          <cell r="BL47">
            <v>1780.0609999999999</v>
          </cell>
          <cell r="BM47">
            <v>1962.4849999999999</v>
          </cell>
          <cell r="BN47">
            <v>132.411</v>
          </cell>
          <cell r="BO47">
            <v>80.414000000000001</v>
          </cell>
          <cell r="BP47">
            <v>51.997</v>
          </cell>
          <cell r="BQ47">
            <v>47.256999999999998</v>
          </cell>
          <cell r="BR47">
            <v>31.710999999999999</v>
          </cell>
          <cell r="BS47">
            <v>15.545999999999999</v>
          </cell>
          <cell r="BT47">
            <v>24.359000000000002</v>
          </cell>
          <cell r="BU47">
            <v>16.41</v>
          </cell>
          <cell r="BV47">
            <v>7.9489999999999998</v>
          </cell>
          <cell r="BW47">
            <v>22.898</v>
          </cell>
          <cell r="BX47">
            <v>15.301</v>
          </cell>
          <cell r="BY47">
            <v>7.5970000000000004</v>
          </cell>
          <cell r="BZ47">
            <v>6.0380000000000003</v>
          </cell>
          <cell r="CA47">
            <v>3.4319999999999999</v>
          </cell>
          <cell r="CB47">
            <v>2.6059999999999999</v>
          </cell>
          <cell r="CC47">
            <v>1.9</v>
          </cell>
          <cell r="CD47">
            <v>0.93500000000000005</v>
          </cell>
          <cell r="CE47">
            <v>0.96499999999999997</v>
          </cell>
          <cell r="CF47">
            <v>83.253</v>
          </cell>
          <cell r="CG47">
            <v>47.768000000000001</v>
          </cell>
          <cell r="CH47">
            <v>35.484999999999999</v>
          </cell>
          <cell r="CI47">
            <v>58.667999999999999</v>
          </cell>
          <cell r="CJ47">
            <v>34.414999999999999</v>
          </cell>
          <cell r="CK47">
            <v>24.253</v>
          </cell>
          <cell r="CL47">
            <v>4.3499999999999996</v>
          </cell>
          <cell r="CM47">
            <v>2.5990000000000002</v>
          </cell>
          <cell r="CN47">
            <v>1.7509999999999999</v>
          </cell>
          <cell r="CO47">
            <v>1.29</v>
          </cell>
          <cell r="CP47">
            <v>1.29</v>
          </cell>
          <cell r="CQ47">
            <v>0</v>
          </cell>
          <cell r="CR47">
            <v>54.317999999999998</v>
          </cell>
          <cell r="CS47">
            <v>31.817</v>
          </cell>
          <cell r="CT47">
            <v>22.501999999999999</v>
          </cell>
          <cell r="CU47">
            <v>32.066000000000003</v>
          </cell>
          <cell r="CV47">
            <v>17.579000000000001</v>
          </cell>
          <cell r="CW47">
            <v>14.486000000000001</v>
          </cell>
          <cell r="CX47">
            <v>5.298</v>
          </cell>
          <cell r="CY47">
            <v>2.536</v>
          </cell>
          <cell r="CZ47">
            <v>2.762</v>
          </cell>
          <cell r="DA47">
            <v>1.23</v>
          </cell>
          <cell r="DB47">
            <v>0.69299999999999995</v>
          </cell>
          <cell r="DC47">
            <v>0.53700000000000003</v>
          </cell>
          <cell r="DD47">
            <v>0.16200000000000001</v>
          </cell>
          <cell r="DE47">
            <v>0</v>
          </cell>
          <cell r="DF47">
            <v>0.16200000000000001</v>
          </cell>
          <cell r="DG47">
            <v>30.835999999999999</v>
          </cell>
          <cell r="DH47">
            <v>16.885999999999999</v>
          </cell>
          <cell r="DI47">
            <v>13.949</v>
          </cell>
          <cell r="DJ47">
            <v>3967.5619999999999</v>
          </cell>
          <cell r="DK47">
            <v>2113.0219999999999</v>
          </cell>
          <cell r="DL47">
            <v>1854.539</v>
          </cell>
          <cell r="DM47">
            <v>768.78300000000002</v>
          </cell>
          <cell r="DN47">
            <v>406.70100000000002</v>
          </cell>
          <cell r="DO47">
            <v>362.08199999999999</v>
          </cell>
          <cell r="DP47">
            <v>193.19300000000001</v>
          </cell>
          <cell r="DQ47">
            <v>103.06100000000001</v>
          </cell>
          <cell r="DR47">
            <v>90.132000000000005</v>
          </cell>
          <cell r="DS47">
            <v>221.68</v>
          </cell>
          <cell r="DT47">
            <v>114.53400000000001</v>
          </cell>
          <cell r="DU47">
            <v>107.146</v>
          </cell>
          <cell r="DV47">
            <v>353.90899999999999</v>
          </cell>
          <cell r="DW47">
            <v>189.10599999999999</v>
          </cell>
          <cell r="DX47">
            <v>164.804</v>
          </cell>
          <cell r="DY47">
            <v>3198.779</v>
          </cell>
          <cell r="DZ47">
            <v>1706.3219999999999</v>
          </cell>
          <cell r="EA47">
            <v>1492.4570000000001</v>
          </cell>
          <cell r="EB47">
            <v>1445.385</v>
          </cell>
          <cell r="EC47">
            <v>753.07399999999996</v>
          </cell>
          <cell r="ED47">
            <v>692.31100000000004</v>
          </cell>
          <cell r="EE47">
            <v>408.815</v>
          </cell>
          <cell r="EF47">
            <v>217.01499999999999</v>
          </cell>
          <cell r="EG47">
            <v>191.8</v>
          </cell>
          <cell r="EH47">
            <v>452.17200000000003</v>
          </cell>
          <cell r="EI47">
            <v>227.93799999999999</v>
          </cell>
          <cell r="EJ47">
            <v>224.233</v>
          </cell>
          <cell r="EK47">
            <v>584.39800000000002</v>
          </cell>
          <cell r="EL47">
            <v>308.12</v>
          </cell>
          <cell r="EM47">
            <v>276.27800000000002</v>
          </cell>
          <cell r="EN47">
            <v>1753.394</v>
          </cell>
          <cell r="EO47">
            <v>953.24800000000005</v>
          </cell>
          <cell r="EP47">
            <v>800.14599999999996</v>
          </cell>
          <cell r="EQ47">
            <v>689.69899999999996</v>
          </cell>
          <cell r="ER47">
            <v>372.85700000000003</v>
          </cell>
          <cell r="ES47">
            <v>316.84199999999998</v>
          </cell>
          <cell r="ET47">
            <v>1063.6949999999999</v>
          </cell>
          <cell r="EU47">
            <v>580.39099999999996</v>
          </cell>
          <cell r="EV47">
            <v>483.30399999999997</v>
          </cell>
          <cell r="EW47">
            <v>655.58100000000002</v>
          </cell>
          <cell r="EX47">
            <v>335.75200000000001</v>
          </cell>
          <cell r="EY47">
            <v>319.83</v>
          </cell>
          <cell r="EZ47">
            <v>408.11399999999998</v>
          </cell>
          <cell r="FA47">
            <v>244.63900000000001</v>
          </cell>
          <cell r="FB47">
            <v>163.47499999999999</v>
          </cell>
          <cell r="FC47">
            <v>314.15899999999999</v>
          </cell>
          <cell r="FD47">
            <v>173.77500000000001</v>
          </cell>
          <cell r="FE47">
            <v>140.38399999999999</v>
          </cell>
          <cell r="FF47">
            <v>3653.4029999999998</v>
          </cell>
          <cell r="FG47">
            <v>1939.248</v>
          </cell>
          <cell r="FH47">
            <v>1714.155</v>
          </cell>
          <cell r="FI47">
            <v>6381.1409999999996</v>
          </cell>
          <cell r="FJ47">
            <v>3140.491</v>
          </cell>
          <cell r="FK47">
            <v>3240.65</v>
          </cell>
          <cell r="FL47">
            <v>910.048</v>
          </cell>
          <cell r="FM47">
            <v>449.53100000000001</v>
          </cell>
          <cell r="FN47">
            <v>460.517</v>
          </cell>
          <cell r="FO47">
            <v>657.68700000000001</v>
          </cell>
          <cell r="FP47">
            <v>335.11399999999998</v>
          </cell>
          <cell r="FQ47">
            <v>322.57299999999998</v>
          </cell>
          <cell r="FR47">
            <v>437.54300000000001</v>
          </cell>
          <cell r="FS47">
            <v>229.732</v>
          </cell>
          <cell r="FT47">
            <v>207.81200000000001</v>
          </cell>
          <cell r="FU47">
            <v>220.143</v>
          </cell>
          <cell r="FV47">
            <v>105.38200000000001</v>
          </cell>
          <cell r="FW47">
            <v>114.761</v>
          </cell>
          <cell r="FX47">
            <v>79.16</v>
          </cell>
          <cell r="FY47">
            <v>28.677</v>
          </cell>
          <cell r="FZ47">
            <v>50.484000000000002</v>
          </cell>
          <cell r="GA47">
            <v>78.403000000000006</v>
          </cell>
          <cell r="GB47">
            <v>40.683</v>
          </cell>
          <cell r="GC47">
            <v>37.72</v>
          </cell>
          <cell r="GD47">
            <v>173.959</v>
          </cell>
          <cell r="GE47">
            <v>73.734999999999999</v>
          </cell>
          <cell r="GF47">
            <v>100.223</v>
          </cell>
          <cell r="GG47">
            <v>385.35300000000001</v>
          </cell>
          <cell r="GH47">
            <v>183.75899999999999</v>
          </cell>
          <cell r="GI47">
            <v>201.59399999999999</v>
          </cell>
          <cell r="GJ47">
            <v>245.66</v>
          </cell>
          <cell r="GK47">
            <v>130.851</v>
          </cell>
          <cell r="GL47">
            <v>114.809</v>
          </cell>
          <cell r="GM47">
            <v>25.457999999999998</v>
          </cell>
          <cell r="GN47">
            <v>10.286</v>
          </cell>
          <cell r="GO47">
            <v>15.172000000000001</v>
          </cell>
          <cell r="GP47">
            <v>139.69300000000001</v>
          </cell>
          <cell r="GQ47">
            <v>52.908000000000001</v>
          </cell>
          <cell r="GR47">
            <v>86.784999999999997</v>
          </cell>
          <cell r="GS47">
            <v>181.167</v>
          </cell>
          <cell r="GT47">
            <v>104.43300000000001</v>
          </cell>
          <cell r="GU47">
            <v>76.733999999999995</v>
          </cell>
          <cell r="GV47">
            <v>71.763000000000005</v>
          </cell>
          <cell r="GW47">
            <v>38.537999999999997</v>
          </cell>
          <cell r="GX47">
            <v>33.225000000000001</v>
          </cell>
          <cell r="GY47">
            <v>68.498999999999995</v>
          </cell>
          <cell r="GZ47">
            <v>42.923000000000002</v>
          </cell>
          <cell r="HA47">
            <v>25.576000000000001</v>
          </cell>
          <cell r="HB47">
            <v>6.7610000000000001</v>
          </cell>
          <cell r="HC47">
            <v>3.7120000000000002</v>
          </cell>
          <cell r="HD47">
            <v>3.0489999999999999</v>
          </cell>
          <cell r="HE47">
            <v>112.66800000000001</v>
          </cell>
          <cell r="HF47">
            <v>61.51</v>
          </cell>
          <cell r="HG47">
            <v>51.158999999999999</v>
          </cell>
          <cell r="HH47">
            <v>3233.6619999999998</v>
          </cell>
          <cell r="HI47">
            <v>1729.184</v>
          </cell>
          <cell r="HJ47">
            <v>1504.479</v>
          </cell>
          <cell r="HK47">
            <v>633.83900000000006</v>
          </cell>
          <cell r="HL47">
            <v>311.72800000000001</v>
          </cell>
          <cell r="HM47">
            <v>322.11099999999999</v>
          </cell>
          <cell r="HN47">
            <v>193.029</v>
          </cell>
          <cell r="HO47">
            <v>94.093999999999994</v>
          </cell>
          <cell r="HP47">
            <v>98.933999999999997</v>
          </cell>
          <cell r="HQ47">
            <v>169.81899999999999</v>
          </cell>
          <cell r="HR47">
            <v>86.551000000000002</v>
          </cell>
          <cell r="HS47">
            <v>83.268000000000001</v>
          </cell>
          <cell r="HT47">
            <v>270.99099999999999</v>
          </cell>
          <cell r="HU47">
            <v>131.08199999999999</v>
          </cell>
          <cell r="HV47">
            <v>139.90799999999999</v>
          </cell>
          <cell r="HW47">
            <v>2599.8229999999999</v>
          </cell>
          <cell r="HX47">
            <v>1417.4559999999999</v>
          </cell>
          <cell r="HY47">
            <v>1182.3679999999999</v>
          </cell>
          <cell r="HZ47">
            <v>1163.7809999999999</v>
          </cell>
          <cell r="IA47">
            <v>622.51800000000003</v>
          </cell>
          <cell r="IB47">
            <v>541.26300000000003</v>
          </cell>
          <cell r="IC47">
            <v>335.60500000000002</v>
          </cell>
          <cell r="ID47">
            <v>184.119</v>
          </cell>
          <cell r="IE47">
            <v>151.48500000000001</v>
          </cell>
          <cell r="IF47">
            <v>346.762</v>
          </cell>
          <cell r="IG47">
            <v>171.95400000000001</v>
          </cell>
          <cell r="IH47">
            <v>174.80799999999999</v>
          </cell>
          <cell r="II47">
            <v>481.41399999999999</v>
          </cell>
          <cell r="IJ47">
            <v>266.44400000000002</v>
          </cell>
          <cell r="IK47">
            <v>214.97</v>
          </cell>
          <cell r="IL47">
            <v>1436.0429999999999</v>
          </cell>
          <cell r="IM47">
            <v>794.93799999999999</v>
          </cell>
          <cell r="IN47">
            <v>641.10400000000004</v>
          </cell>
          <cell r="IO47">
            <v>564.14499999999998</v>
          </cell>
          <cell r="IP47">
            <v>297.25700000000001</v>
          </cell>
          <cell r="IQ47">
            <v>266.88799999999998</v>
          </cell>
        </row>
        <row r="48">
          <cell r="B48">
            <v>0</v>
          </cell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0</v>
          </cell>
          <cell r="AJ48">
            <v>0</v>
          </cell>
          <cell r="AK48">
            <v>0</v>
          </cell>
          <cell r="AL48">
            <v>0</v>
          </cell>
          <cell r="AM48">
            <v>0</v>
          </cell>
          <cell r="AN48">
            <v>0</v>
          </cell>
          <cell r="AO48">
            <v>0</v>
          </cell>
          <cell r="AP48">
            <v>0</v>
          </cell>
          <cell r="AQ48">
            <v>0</v>
          </cell>
          <cell r="AR48">
            <v>0</v>
          </cell>
          <cell r="AS48">
            <v>0</v>
          </cell>
          <cell r="AT48">
            <v>0</v>
          </cell>
          <cell r="AU48">
            <v>0</v>
          </cell>
          <cell r="AV48">
            <v>0</v>
          </cell>
          <cell r="AW48">
            <v>0</v>
          </cell>
          <cell r="AX48">
            <v>0</v>
          </cell>
          <cell r="AY48">
            <v>0</v>
          </cell>
          <cell r="AZ48">
            <v>0</v>
          </cell>
          <cell r="BA48">
            <v>0</v>
          </cell>
          <cell r="BB48">
            <v>0</v>
          </cell>
          <cell r="BC48">
            <v>0</v>
          </cell>
          <cell r="BD48">
            <v>0</v>
          </cell>
          <cell r="BE48">
            <v>0</v>
          </cell>
          <cell r="BF48">
            <v>0</v>
          </cell>
          <cell r="BG48">
            <v>0</v>
          </cell>
          <cell r="BH48">
            <v>0</v>
          </cell>
          <cell r="BI48">
            <v>0</v>
          </cell>
          <cell r="BJ48">
            <v>0</v>
          </cell>
          <cell r="BK48">
            <v>0</v>
          </cell>
          <cell r="BL48">
            <v>0</v>
          </cell>
          <cell r="BM48">
            <v>0</v>
          </cell>
          <cell r="BN48">
            <v>0</v>
          </cell>
          <cell r="BO48">
            <v>0</v>
          </cell>
          <cell r="BP48">
            <v>0</v>
          </cell>
          <cell r="BQ48">
            <v>0</v>
          </cell>
          <cell r="BR48">
            <v>0</v>
          </cell>
          <cell r="BS48">
            <v>0</v>
          </cell>
          <cell r="BT48">
            <v>0</v>
          </cell>
          <cell r="BU48">
            <v>0</v>
          </cell>
          <cell r="BV48">
            <v>0</v>
          </cell>
          <cell r="BW48">
            <v>0</v>
          </cell>
          <cell r="BX48">
            <v>0</v>
          </cell>
          <cell r="BY48">
            <v>0</v>
          </cell>
          <cell r="BZ48">
            <v>0</v>
          </cell>
          <cell r="CA48">
            <v>0</v>
          </cell>
          <cell r="CB48">
            <v>0</v>
          </cell>
          <cell r="CC48">
            <v>0</v>
          </cell>
          <cell r="CD48">
            <v>0</v>
          </cell>
          <cell r="CE48">
            <v>0</v>
          </cell>
          <cell r="CF48">
            <v>0</v>
          </cell>
          <cell r="CG48">
            <v>0</v>
          </cell>
          <cell r="CH48">
            <v>0</v>
          </cell>
          <cell r="CI48">
            <v>0</v>
          </cell>
          <cell r="CJ48">
            <v>0</v>
          </cell>
          <cell r="CK48">
            <v>0</v>
          </cell>
          <cell r="CL48">
            <v>0</v>
          </cell>
          <cell r="CM48">
            <v>0</v>
          </cell>
          <cell r="CN48">
            <v>0</v>
          </cell>
          <cell r="CO48">
            <v>0</v>
          </cell>
          <cell r="CP48">
            <v>0</v>
          </cell>
          <cell r="CQ48">
            <v>0</v>
          </cell>
          <cell r="CR48">
            <v>0</v>
          </cell>
          <cell r="CS48">
            <v>0</v>
          </cell>
          <cell r="CT48">
            <v>0</v>
          </cell>
          <cell r="CU48">
            <v>0</v>
          </cell>
          <cell r="CV48">
            <v>0</v>
          </cell>
          <cell r="CW48">
            <v>0</v>
          </cell>
          <cell r="CX48">
            <v>0</v>
          </cell>
          <cell r="CY48">
            <v>0</v>
          </cell>
          <cell r="CZ48">
            <v>0</v>
          </cell>
          <cell r="DA48">
            <v>0</v>
          </cell>
          <cell r="DB48">
            <v>0</v>
          </cell>
          <cell r="DC48">
            <v>0</v>
          </cell>
          <cell r="DD48">
            <v>0</v>
          </cell>
          <cell r="DE48">
            <v>0</v>
          </cell>
          <cell r="DF48">
            <v>0</v>
          </cell>
          <cell r="DG48">
            <v>0</v>
          </cell>
          <cell r="DH48">
            <v>0</v>
          </cell>
          <cell r="DI48">
            <v>0</v>
          </cell>
          <cell r="DJ48">
            <v>0</v>
          </cell>
          <cell r="DK48">
            <v>0</v>
          </cell>
          <cell r="DL48">
            <v>0</v>
          </cell>
          <cell r="DM48">
            <v>0</v>
          </cell>
          <cell r="DN48">
            <v>0</v>
          </cell>
          <cell r="DO48">
            <v>0</v>
          </cell>
          <cell r="DP48">
            <v>0</v>
          </cell>
          <cell r="DQ48">
            <v>0</v>
          </cell>
          <cell r="DR48">
            <v>0</v>
          </cell>
          <cell r="DS48">
            <v>0</v>
          </cell>
          <cell r="DT48">
            <v>0</v>
          </cell>
          <cell r="DU48">
            <v>0</v>
          </cell>
          <cell r="DV48">
            <v>0</v>
          </cell>
          <cell r="DW48">
            <v>0</v>
          </cell>
          <cell r="DX48">
            <v>0</v>
          </cell>
          <cell r="DY48">
            <v>0</v>
          </cell>
          <cell r="DZ48">
            <v>0</v>
          </cell>
          <cell r="EA48">
            <v>0</v>
          </cell>
          <cell r="EB48">
            <v>0</v>
          </cell>
          <cell r="EC48">
            <v>0</v>
          </cell>
          <cell r="ED48">
            <v>0</v>
          </cell>
          <cell r="EE48">
            <v>0</v>
          </cell>
          <cell r="EF48">
            <v>0</v>
          </cell>
          <cell r="EG48">
            <v>0</v>
          </cell>
          <cell r="EH48">
            <v>0</v>
          </cell>
          <cell r="EI48">
            <v>0</v>
          </cell>
          <cell r="EJ48">
            <v>0</v>
          </cell>
          <cell r="EK48">
            <v>0</v>
          </cell>
          <cell r="EL48">
            <v>0</v>
          </cell>
          <cell r="EM48">
            <v>0</v>
          </cell>
          <cell r="EN48">
            <v>0</v>
          </cell>
          <cell r="EO48">
            <v>0</v>
          </cell>
          <cell r="EP48">
            <v>0</v>
          </cell>
          <cell r="EQ48">
            <v>0</v>
          </cell>
          <cell r="ER48">
            <v>0</v>
          </cell>
          <cell r="ES48">
            <v>0</v>
          </cell>
          <cell r="ET48">
            <v>0</v>
          </cell>
          <cell r="EU48">
            <v>0</v>
          </cell>
          <cell r="EV48">
            <v>0</v>
          </cell>
          <cell r="EW48">
            <v>0</v>
          </cell>
          <cell r="EX48">
            <v>0</v>
          </cell>
          <cell r="EY48">
            <v>0</v>
          </cell>
          <cell r="EZ48">
            <v>0</v>
          </cell>
          <cell r="FA48">
            <v>0</v>
          </cell>
          <cell r="FB48">
            <v>0</v>
          </cell>
          <cell r="FC48">
            <v>0</v>
          </cell>
          <cell r="FD48">
            <v>0</v>
          </cell>
          <cell r="FE48">
            <v>0</v>
          </cell>
          <cell r="FF48">
            <v>0</v>
          </cell>
          <cell r="FG48">
            <v>0</v>
          </cell>
          <cell r="FH48">
            <v>0</v>
          </cell>
          <cell r="FI48">
            <v>0</v>
          </cell>
          <cell r="FJ48">
            <v>0</v>
          </cell>
          <cell r="FK48">
            <v>0</v>
          </cell>
          <cell r="FL48">
            <v>0</v>
          </cell>
          <cell r="FM48">
            <v>0</v>
          </cell>
          <cell r="FN48">
            <v>0</v>
          </cell>
          <cell r="FO48">
            <v>0</v>
          </cell>
          <cell r="FP48">
            <v>0</v>
          </cell>
          <cell r="FQ48">
            <v>0</v>
          </cell>
          <cell r="FR48">
            <v>0</v>
          </cell>
          <cell r="FS48">
            <v>0</v>
          </cell>
          <cell r="FT48">
            <v>0</v>
          </cell>
          <cell r="FU48">
            <v>0</v>
          </cell>
          <cell r="FV48">
            <v>0</v>
          </cell>
          <cell r="FW48">
            <v>0</v>
          </cell>
          <cell r="FX48">
            <v>0</v>
          </cell>
          <cell r="FY48">
            <v>0</v>
          </cell>
          <cell r="FZ48">
            <v>0</v>
          </cell>
          <cell r="GA48">
            <v>0</v>
          </cell>
          <cell r="GB48">
            <v>0</v>
          </cell>
          <cell r="GC48">
            <v>0</v>
          </cell>
          <cell r="GD48">
            <v>0</v>
          </cell>
          <cell r="GE48">
            <v>0</v>
          </cell>
          <cell r="GF48">
            <v>0</v>
          </cell>
          <cell r="GG48">
            <v>0</v>
          </cell>
          <cell r="GH48">
            <v>0</v>
          </cell>
          <cell r="GI48">
            <v>0</v>
          </cell>
          <cell r="GJ48">
            <v>0</v>
          </cell>
          <cell r="GK48">
            <v>0</v>
          </cell>
          <cell r="GL48">
            <v>0</v>
          </cell>
          <cell r="GM48">
            <v>0</v>
          </cell>
          <cell r="GN48">
            <v>0</v>
          </cell>
          <cell r="GO48">
            <v>0</v>
          </cell>
          <cell r="GP48">
            <v>0</v>
          </cell>
          <cell r="GQ48">
            <v>0</v>
          </cell>
          <cell r="GR48">
            <v>0</v>
          </cell>
          <cell r="GS48">
            <v>0</v>
          </cell>
          <cell r="GT48">
            <v>0</v>
          </cell>
          <cell r="GU48">
            <v>0</v>
          </cell>
          <cell r="GV48">
            <v>0</v>
          </cell>
          <cell r="GW48">
            <v>0</v>
          </cell>
          <cell r="GX48">
            <v>0</v>
          </cell>
          <cell r="GY48">
            <v>0</v>
          </cell>
          <cell r="GZ48">
            <v>0</v>
          </cell>
          <cell r="HA48">
            <v>0</v>
          </cell>
          <cell r="HB48">
            <v>0</v>
          </cell>
          <cell r="HC48">
            <v>0</v>
          </cell>
          <cell r="HD48">
            <v>0</v>
          </cell>
          <cell r="HE48">
            <v>0</v>
          </cell>
          <cell r="HF48">
            <v>0</v>
          </cell>
          <cell r="HG48">
            <v>0</v>
          </cell>
          <cell r="HH48">
            <v>0</v>
          </cell>
          <cell r="HI48">
            <v>0</v>
          </cell>
          <cell r="HJ48">
            <v>0</v>
          </cell>
          <cell r="HK48">
            <v>0</v>
          </cell>
          <cell r="HL48">
            <v>0</v>
          </cell>
          <cell r="HM48">
            <v>0</v>
          </cell>
          <cell r="HN48">
            <v>0</v>
          </cell>
          <cell r="HO48">
            <v>0</v>
          </cell>
          <cell r="HP48">
            <v>0</v>
          </cell>
          <cell r="HQ48">
            <v>0</v>
          </cell>
          <cell r="HR48">
            <v>0</v>
          </cell>
          <cell r="HS48">
            <v>0</v>
          </cell>
          <cell r="HT48">
            <v>0</v>
          </cell>
          <cell r="HU48">
            <v>0</v>
          </cell>
          <cell r="HV48">
            <v>0</v>
          </cell>
          <cell r="HW48">
            <v>0</v>
          </cell>
          <cell r="HX48">
            <v>0</v>
          </cell>
          <cell r="HY48">
            <v>0</v>
          </cell>
          <cell r="HZ48">
            <v>0</v>
          </cell>
          <cell r="IA48">
            <v>0</v>
          </cell>
          <cell r="IB48">
            <v>0</v>
          </cell>
          <cell r="IC48">
            <v>0</v>
          </cell>
          <cell r="ID48">
            <v>0</v>
          </cell>
          <cell r="IE48">
            <v>0</v>
          </cell>
          <cell r="IF48">
            <v>0</v>
          </cell>
          <cell r="IG48">
            <v>0</v>
          </cell>
          <cell r="IH48">
            <v>0</v>
          </cell>
          <cell r="II48">
            <v>0</v>
          </cell>
          <cell r="IJ48">
            <v>0</v>
          </cell>
          <cell r="IK48">
            <v>0</v>
          </cell>
          <cell r="IL48">
            <v>0</v>
          </cell>
          <cell r="IM48">
            <v>0</v>
          </cell>
          <cell r="IN48">
            <v>0</v>
          </cell>
          <cell r="IO48">
            <v>0</v>
          </cell>
          <cell r="IP48">
            <v>0</v>
          </cell>
          <cell r="IQ48">
            <v>0</v>
          </cell>
        </row>
        <row r="49">
          <cell r="B49">
            <v>0</v>
          </cell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I49">
            <v>0</v>
          </cell>
          <cell r="AJ49">
            <v>0</v>
          </cell>
          <cell r="AK49">
            <v>0</v>
          </cell>
          <cell r="AL49">
            <v>0</v>
          </cell>
          <cell r="AM49">
            <v>0</v>
          </cell>
          <cell r="AN49">
            <v>0</v>
          </cell>
          <cell r="AO49">
            <v>0</v>
          </cell>
          <cell r="AP49">
            <v>0</v>
          </cell>
          <cell r="AQ49">
            <v>0</v>
          </cell>
          <cell r="AR49">
            <v>0</v>
          </cell>
          <cell r="AS49">
            <v>0</v>
          </cell>
          <cell r="AT49">
            <v>0</v>
          </cell>
          <cell r="AU49">
            <v>0</v>
          </cell>
          <cell r="AV49">
            <v>0</v>
          </cell>
          <cell r="AW49">
            <v>0</v>
          </cell>
          <cell r="AX49">
            <v>0</v>
          </cell>
          <cell r="AY49">
            <v>0</v>
          </cell>
          <cell r="AZ49">
            <v>0</v>
          </cell>
          <cell r="BA49">
            <v>0</v>
          </cell>
          <cell r="BB49">
            <v>0</v>
          </cell>
          <cell r="BC49">
            <v>0</v>
          </cell>
          <cell r="BD49">
            <v>0</v>
          </cell>
          <cell r="BE49">
            <v>0</v>
          </cell>
          <cell r="BF49">
            <v>0</v>
          </cell>
          <cell r="BG49">
            <v>0</v>
          </cell>
          <cell r="BH49">
            <v>0</v>
          </cell>
          <cell r="BI49">
            <v>0</v>
          </cell>
          <cell r="BJ49">
            <v>0</v>
          </cell>
          <cell r="BK49">
            <v>0</v>
          </cell>
          <cell r="BL49">
            <v>0</v>
          </cell>
          <cell r="BM49">
            <v>0</v>
          </cell>
          <cell r="BN49">
            <v>0</v>
          </cell>
          <cell r="BO49">
            <v>0</v>
          </cell>
          <cell r="BP49">
            <v>0</v>
          </cell>
          <cell r="BQ49">
            <v>0</v>
          </cell>
          <cell r="BR49">
            <v>0</v>
          </cell>
          <cell r="BS49">
            <v>0</v>
          </cell>
          <cell r="BT49">
            <v>0</v>
          </cell>
          <cell r="BU49">
            <v>0</v>
          </cell>
          <cell r="BV49">
            <v>0</v>
          </cell>
          <cell r="BW49">
            <v>0</v>
          </cell>
          <cell r="BX49">
            <v>0</v>
          </cell>
          <cell r="BY49">
            <v>0</v>
          </cell>
          <cell r="BZ49">
            <v>0</v>
          </cell>
          <cell r="CA49">
            <v>0</v>
          </cell>
          <cell r="CB49">
            <v>0</v>
          </cell>
          <cell r="CC49">
            <v>0</v>
          </cell>
          <cell r="CD49">
            <v>0</v>
          </cell>
          <cell r="CE49">
            <v>0</v>
          </cell>
          <cell r="CF49">
            <v>0</v>
          </cell>
          <cell r="CG49">
            <v>0</v>
          </cell>
          <cell r="CH49">
            <v>0</v>
          </cell>
          <cell r="CI49">
            <v>0</v>
          </cell>
          <cell r="CJ49">
            <v>0</v>
          </cell>
          <cell r="CK49">
            <v>0</v>
          </cell>
          <cell r="CL49">
            <v>0</v>
          </cell>
          <cell r="CM49">
            <v>0</v>
          </cell>
          <cell r="CN49">
            <v>0</v>
          </cell>
          <cell r="CO49">
            <v>0</v>
          </cell>
          <cell r="CP49">
            <v>0</v>
          </cell>
          <cell r="CQ49">
            <v>0</v>
          </cell>
          <cell r="CR49">
            <v>0</v>
          </cell>
          <cell r="CS49">
            <v>0</v>
          </cell>
          <cell r="CT49">
            <v>0</v>
          </cell>
          <cell r="CU49">
            <v>0</v>
          </cell>
          <cell r="CV49">
            <v>0</v>
          </cell>
          <cell r="CW49">
            <v>0</v>
          </cell>
          <cell r="CX49">
            <v>0</v>
          </cell>
          <cell r="CY49">
            <v>0</v>
          </cell>
          <cell r="CZ49">
            <v>0</v>
          </cell>
          <cell r="DA49">
            <v>0</v>
          </cell>
          <cell r="DB49">
            <v>0</v>
          </cell>
          <cell r="DC49">
            <v>0</v>
          </cell>
          <cell r="DD49">
            <v>0</v>
          </cell>
          <cell r="DE49">
            <v>0</v>
          </cell>
          <cell r="DF49">
            <v>0</v>
          </cell>
          <cell r="DG49">
            <v>0</v>
          </cell>
          <cell r="DH49">
            <v>0</v>
          </cell>
          <cell r="DI49">
            <v>0</v>
          </cell>
          <cell r="DJ49">
            <v>0</v>
          </cell>
          <cell r="DK49">
            <v>0</v>
          </cell>
          <cell r="DL49">
            <v>0</v>
          </cell>
          <cell r="DM49">
            <v>0</v>
          </cell>
          <cell r="DN49">
            <v>0</v>
          </cell>
          <cell r="DO49">
            <v>0</v>
          </cell>
          <cell r="DP49">
            <v>0</v>
          </cell>
          <cell r="DQ49">
            <v>0</v>
          </cell>
          <cell r="DR49">
            <v>0</v>
          </cell>
          <cell r="DS49">
            <v>0</v>
          </cell>
          <cell r="DT49">
            <v>0</v>
          </cell>
          <cell r="DU49">
            <v>0</v>
          </cell>
          <cell r="DV49">
            <v>0</v>
          </cell>
          <cell r="DW49">
            <v>0</v>
          </cell>
          <cell r="DX49">
            <v>0</v>
          </cell>
          <cell r="DY49">
            <v>0</v>
          </cell>
          <cell r="DZ49">
            <v>0</v>
          </cell>
          <cell r="EA49">
            <v>0</v>
          </cell>
          <cell r="EB49">
            <v>0</v>
          </cell>
          <cell r="EC49">
            <v>0</v>
          </cell>
          <cell r="ED49">
            <v>0</v>
          </cell>
          <cell r="EE49">
            <v>0</v>
          </cell>
          <cell r="EF49">
            <v>0</v>
          </cell>
          <cell r="EG49">
            <v>0</v>
          </cell>
          <cell r="EH49">
            <v>0</v>
          </cell>
          <cell r="EI49">
            <v>0</v>
          </cell>
          <cell r="EJ49">
            <v>0</v>
          </cell>
          <cell r="EK49">
            <v>0</v>
          </cell>
          <cell r="EL49">
            <v>0</v>
          </cell>
          <cell r="EM49">
            <v>0</v>
          </cell>
          <cell r="EN49">
            <v>0</v>
          </cell>
          <cell r="EO49">
            <v>0</v>
          </cell>
          <cell r="EP49">
            <v>0</v>
          </cell>
          <cell r="EQ49">
            <v>0</v>
          </cell>
          <cell r="ER49">
            <v>0</v>
          </cell>
          <cell r="ES49">
            <v>0</v>
          </cell>
          <cell r="ET49">
            <v>0</v>
          </cell>
          <cell r="EU49">
            <v>0</v>
          </cell>
          <cell r="EV49">
            <v>0</v>
          </cell>
          <cell r="EW49">
            <v>0</v>
          </cell>
          <cell r="EX49">
            <v>0</v>
          </cell>
          <cell r="EY49">
            <v>0</v>
          </cell>
          <cell r="EZ49">
            <v>0</v>
          </cell>
          <cell r="FA49">
            <v>0</v>
          </cell>
          <cell r="FB49">
            <v>0</v>
          </cell>
          <cell r="FC49">
            <v>0</v>
          </cell>
          <cell r="FD49">
            <v>0</v>
          </cell>
          <cell r="FE49">
            <v>0</v>
          </cell>
          <cell r="FF49">
            <v>0</v>
          </cell>
          <cell r="FG49">
            <v>0</v>
          </cell>
          <cell r="FH49">
            <v>0</v>
          </cell>
          <cell r="FI49">
            <v>0</v>
          </cell>
          <cell r="FJ49">
            <v>0</v>
          </cell>
          <cell r="FK49">
            <v>0</v>
          </cell>
          <cell r="FL49">
            <v>0</v>
          </cell>
          <cell r="FM49">
            <v>0</v>
          </cell>
          <cell r="FN49">
            <v>0</v>
          </cell>
          <cell r="FO49">
            <v>0</v>
          </cell>
          <cell r="FP49">
            <v>0</v>
          </cell>
          <cell r="FQ49">
            <v>0</v>
          </cell>
          <cell r="FR49">
            <v>0</v>
          </cell>
          <cell r="FS49">
            <v>0</v>
          </cell>
          <cell r="FT49">
            <v>0</v>
          </cell>
          <cell r="FU49">
            <v>0</v>
          </cell>
          <cell r="FV49">
            <v>0</v>
          </cell>
          <cell r="FW49">
            <v>0</v>
          </cell>
          <cell r="FX49">
            <v>0</v>
          </cell>
          <cell r="FY49">
            <v>0</v>
          </cell>
          <cell r="FZ49">
            <v>0</v>
          </cell>
          <cell r="GA49">
            <v>0</v>
          </cell>
          <cell r="GB49">
            <v>0</v>
          </cell>
          <cell r="GC49">
            <v>0</v>
          </cell>
          <cell r="GD49">
            <v>0</v>
          </cell>
          <cell r="GE49">
            <v>0</v>
          </cell>
          <cell r="GF49">
            <v>0</v>
          </cell>
          <cell r="GG49">
            <v>0</v>
          </cell>
          <cell r="GH49">
            <v>0</v>
          </cell>
          <cell r="GI49">
            <v>0</v>
          </cell>
          <cell r="GJ49">
            <v>0</v>
          </cell>
          <cell r="GK49">
            <v>0</v>
          </cell>
          <cell r="GL49">
            <v>0</v>
          </cell>
          <cell r="GM49">
            <v>0</v>
          </cell>
          <cell r="GN49">
            <v>0</v>
          </cell>
          <cell r="GO49">
            <v>0</v>
          </cell>
          <cell r="GP49">
            <v>0</v>
          </cell>
          <cell r="GQ49">
            <v>0</v>
          </cell>
          <cell r="GR49">
            <v>0</v>
          </cell>
          <cell r="GS49">
            <v>0</v>
          </cell>
          <cell r="GT49">
            <v>0</v>
          </cell>
          <cell r="GU49">
            <v>0</v>
          </cell>
          <cell r="GV49">
            <v>0</v>
          </cell>
          <cell r="GW49">
            <v>0</v>
          </cell>
          <cell r="GX49">
            <v>0</v>
          </cell>
          <cell r="GY49">
            <v>0</v>
          </cell>
          <cell r="GZ49">
            <v>0</v>
          </cell>
          <cell r="HA49">
            <v>0</v>
          </cell>
          <cell r="HB49">
            <v>0</v>
          </cell>
          <cell r="HC49">
            <v>0</v>
          </cell>
          <cell r="HD49">
            <v>0</v>
          </cell>
          <cell r="HE49">
            <v>0</v>
          </cell>
          <cell r="HF49">
            <v>0</v>
          </cell>
          <cell r="HG49">
            <v>0</v>
          </cell>
          <cell r="HH49">
            <v>0</v>
          </cell>
          <cell r="HI49">
            <v>0</v>
          </cell>
          <cell r="HJ49">
            <v>0</v>
          </cell>
          <cell r="HK49">
            <v>0</v>
          </cell>
          <cell r="HL49">
            <v>0</v>
          </cell>
          <cell r="HM49">
            <v>0</v>
          </cell>
          <cell r="HN49">
            <v>0</v>
          </cell>
          <cell r="HO49">
            <v>0</v>
          </cell>
          <cell r="HP49">
            <v>0</v>
          </cell>
          <cell r="HQ49">
            <v>0</v>
          </cell>
          <cell r="HR49">
            <v>0</v>
          </cell>
          <cell r="HS49">
            <v>0</v>
          </cell>
          <cell r="HT49">
            <v>0</v>
          </cell>
          <cell r="HU49">
            <v>0</v>
          </cell>
          <cell r="HV49">
            <v>0</v>
          </cell>
          <cell r="HW49">
            <v>0</v>
          </cell>
          <cell r="HX49">
            <v>0</v>
          </cell>
          <cell r="HY49">
            <v>0</v>
          </cell>
          <cell r="HZ49">
            <v>0</v>
          </cell>
          <cell r="IA49">
            <v>0</v>
          </cell>
          <cell r="IB49">
            <v>0</v>
          </cell>
          <cell r="IC49">
            <v>0</v>
          </cell>
          <cell r="ID49">
            <v>0</v>
          </cell>
          <cell r="IE49">
            <v>0</v>
          </cell>
          <cell r="IF49">
            <v>0</v>
          </cell>
          <cell r="IG49">
            <v>0</v>
          </cell>
          <cell r="IH49">
            <v>0</v>
          </cell>
          <cell r="II49">
            <v>0</v>
          </cell>
          <cell r="IJ49">
            <v>0</v>
          </cell>
          <cell r="IK49">
            <v>0</v>
          </cell>
          <cell r="IL49">
            <v>0</v>
          </cell>
          <cell r="IM49">
            <v>0</v>
          </cell>
          <cell r="IN49">
            <v>0</v>
          </cell>
          <cell r="IO49">
            <v>0</v>
          </cell>
          <cell r="IP49">
            <v>0</v>
          </cell>
          <cell r="IQ49">
            <v>0</v>
          </cell>
        </row>
        <row r="50">
          <cell r="B50">
            <v>0</v>
          </cell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0</v>
          </cell>
          <cell r="AJ50">
            <v>0</v>
          </cell>
          <cell r="AK50">
            <v>0</v>
          </cell>
          <cell r="AL50">
            <v>0</v>
          </cell>
          <cell r="AM50">
            <v>0</v>
          </cell>
          <cell r="AN50">
            <v>0</v>
          </cell>
          <cell r="AO50">
            <v>0</v>
          </cell>
          <cell r="AP50">
            <v>0</v>
          </cell>
          <cell r="AQ50">
            <v>0</v>
          </cell>
          <cell r="AR50">
            <v>0</v>
          </cell>
          <cell r="AS50">
            <v>0</v>
          </cell>
          <cell r="AT50">
            <v>0</v>
          </cell>
          <cell r="AU50">
            <v>0</v>
          </cell>
          <cell r="AV50">
            <v>0</v>
          </cell>
          <cell r="AW50">
            <v>0</v>
          </cell>
          <cell r="AX50">
            <v>0</v>
          </cell>
          <cell r="AY50">
            <v>0</v>
          </cell>
          <cell r="AZ50">
            <v>0</v>
          </cell>
          <cell r="BA50">
            <v>0</v>
          </cell>
          <cell r="BB50">
            <v>0</v>
          </cell>
          <cell r="BC50">
            <v>0</v>
          </cell>
          <cell r="BD50">
            <v>0</v>
          </cell>
          <cell r="BE50">
            <v>0</v>
          </cell>
          <cell r="BF50">
            <v>0</v>
          </cell>
          <cell r="BG50">
            <v>0</v>
          </cell>
          <cell r="BH50">
            <v>0</v>
          </cell>
          <cell r="BI50">
            <v>0</v>
          </cell>
          <cell r="BJ50">
            <v>0</v>
          </cell>
          <cell r="BK50">
            <v>0</v>
          </cell>
          <cell r="BL50">
            <v>0</v>
          </cell>
          <cell r="BM50">
            <v>0</v>
          </cell>
          <cell r="BN50">
            <v>0</v>
          </cell>
          <cell r="BO50">
            <v>0</v>
          </cell>
          <cell r="BP50">
            <v>0</v>
          </cell>
          <cell r="BQ50">
            <v>0</v>
          </cell>
          <cell r="BR50">
            <v>0</v>
          </cell>
          <cell r="BS50">
            <v>0</v>
          </cell>
          <cell r="BT50">
            <v>0</v>
          </cell>
          <cell r="BU50">
            <v>0</v>
          </cell>
          <cell r="BV50">
            <v>0</v>
          </cell>
          <cell r="BW50">
            <v>0</v>
          </cell>
          <cell r="BX50">
            <v>0</v>
          </cell>
          <cell r="BY50">
            <v>0</v>
          </cell>
          <cell r="BZ50">
            <v>0</v>
          </cell>
          <cell r="CA50">
            <v>0</v>
          </cell>
          <cell r="CB50">
            <v>0</v>
          </cell>
          <cell r="CC50">
            <v>0</v>
          </cell>
          <cell r="CD50">
            <v>0</v>
          </cell>
          <cell r="CE50">
            <v>0</v>
          </cell>
          <cell r="CF50">
            <v>0</v>
          </cell>
          <cell r="CG50">
            <v>0</v>
          </cell>
          <cell r="CH50">
            <v>0</v>
          </cell>
          <cell r="CI50">
            <v>0</v>
          </cell>
          <cell r="CJ50">
            <v>0</v>
          </cell>
          <cell r="CK50">
            <v>0</v>
          </cell>
          <cell r="CL50">
            <v>0</v>
          </cell>
          <cell r="CM50">
            <v>0</v>
          </cell>
          <cell r="CN50">
            <v>0</v>
          </cell>
          <cell r="CO50">
            <v>0</v>
          </cell>
          <cell r="CP50">
            <v>0</v>
          </cell>
          <cell r="CQ50">
            <v>0</v>
          </cell>
          <cell r="CR50">
            <v>0</v>
          </cell>
          <cell r="CS50">
            <v>0</v>
          </cell>
          <cell r="CT50">
            <v>0</v>
          </cell>
          <cell r="CU50">
            <v>0</v>
          </cell>
          <cell r="CV50">
            <v>0</v>
          </cell>
          <cell r="CW50">
            <v>0</v>
          </cell>
          <cell r="CX50">
            <v>0</v>
          </cell>
          <cell r="CY50">
            <v>0</v>
          </cell>
          <cell r="CZ50">
            <v>0</v>
          </cell>
          <cell r="DA50">
            <v>0</v>
          </cell>
          <cell r="DB50">
            <v>0</v>
          </cell>
          <cell r="DC50">
            <v>0</v>
          </cell>
          <cell r="DD50">
            <v>0</v>
          </cell>
          <cell r="DE50">
            <v>0</v>
          </cell>
          <cell r="DF50">
            <v>0</v>
          </cell>
          <cell r="DG50">
            <v>0</v>
          </cell>
          <cell r="DH50">
            <v>0</v>
          </cell>
          <cell r="DI50">
            <v>0</v>
          </cell>
          <cell r="DJ50">
            <v>0</v>
          </cell>
          <cell r="DK50">
            <v>0</v>
          </cell>
          <cell r="DL50">
            <v>0</v>
          </cell>
          <cell r="DM50">
            <v>0</v>
          </cell>
          <cell r="DN50">
            <v>0</v>
          </cell>
          <cell r="DO50">
            <v>0</v>
          </cell>
          <cell r="DP50">
            <v>0</v>
          </cell>
          <cell r="DQ50">
            <v>0</v>
          </cell>
          <cell r="DR50">
            <v>0</v>
          </cell>
          <cell r="DS50">
            <v>0</v>
          </cell>
          <cell r="DT50">
            <v>0</v>
          </cell>
          <cell r="DU50">
            <v>0</v>
          </cell>
          <cell r="DV50">
            <v>0</v>
          </cell>
          <cell r="DW50">
            <v>0</v>
          </cell>
          <cell r="DX50">
            <v>0</v>
          </cell>
          <cell r="DY50">
            <v>0</v>
          </cell>
          <cell r="DZ50">
            <v>0</v>
          </cell>
          <cell r="EA50">
            <v>0</v>
          </cell>
          <cell r="EB50">
            <v>0</v>
          </cell>
          <cell r="EC50">
            <v>0</v>
          </cell>
          <cell r="ED50">
            <v>0</v>
          </cell>
          <cell r="EE50">
            <v>0</v>
          </cell>
          <cell r="EF50">
            <v>0</v>
          </cell>
          <cell r="EG50">
            <v>0</v>
          </cell>
          <cell r="EH50">
            <v>0</v>
          </cell>
          <cell r="EI50">
            <v>0</v>
          </cell>
          <cell r="EJ50">
            <v>0</v>
          </cell>
          <cell r="EK50">
            <v>0</v>
          </cell>
          <cell r="EL50">
            <v>0</v>
          </cell>
          <cell r="EM50">
            <v>0</v>
          </cell>
          <cell r="EN50">
            <v>0</v>
          </cell>
          <cell r="EO50">
            <v>0</v>
          </cell>
          <cell r="EP50">
            <v>0</v>
          </cell>
          <cell r="EQ50">
            <v>0</v>
          </cell>
          <cell r="ER50">
            <v>0</v>
          </cell>
          <cell r="ES50">
            <v>0</v>
          </cell>
          <cell r="ET50">
            <v>0</v>
          </cell>
          <cell r="EU50">
            <v>0</v>
          </cell>
          <cell r="EV50">
            <v>0</v>
          </cell>
          <cell r="EW50">
            <v>0</v>
          </cell>
          <cell r="EX50">
            <v>0</v>
          </cell>
          <cell r="EY50">
            <v>0</v>
          </cell>
          <cell r="EZ50">
            <v>0</v>
          </cell>
          <cell r="FA50">
            <v>0</v>
          </cell>
          <cell r="FB50">
            <v>0</v>
          </cell>
          <cell r="FC50">
            <v>0</v>
          </cell>
          <cell r="FD50">
            <v>0</v>
          </cell>
          <cell r="FE50">
            <v>0</v>
          </cell>
          <cell r="FF50">
            <v>0</v>
          </cell>
          <cell r="FG50">
            <v>0</v>
          </cell>
          <cell r="FH50">
            <v>0</v>
          </cell>
          <cell r="FI50">
            <v>0</v>
          </cell>
          <cell r="FJ50">
            <v>0</v>
          </cell>
          <cell r="FK50">
            <v>0</v>
          </cell>
          <cell r="FL50">
            <v>0</v>
          </cell>
          <cell r="FM50">
            <v>0</v>
          </cell>
          <cell r="FN50">
            <v>0</v>
          </cell>
          <cell r="FO50">
            <v>0</v>
          </cell>
          <cell r="FP50">
            <v>0</v>
          </cell>
          <cell r="FQ50">
            <v>0</v>
          </cell>
          <cell r="FR50">
            <v>0</v>
          </cell>
          <cell r="FS50">
            <v>0</v>
          </cell>
          <cell r="FT50">
            <v>0</v>
          </cell>
          <cell r="FU50">
            <v>0</v>
          </cell>
          <cell r="FV50">
            <v>0</v>
          </cell>
          <cell r="FW50">
            <v>0</v>
          </cell>
          <cell r="FX50">
            <v>0</v>
          </cell>
          <cell r="FY50">
            <v>0</v>
          </cell>
          <cell r="FZ50">
            <v>0</v>
          </cell>
          <cell r="GA50">
            <v>0</v>
          </cell>
          <cell r="GB50">
            <v>0</v>
          </cell>
          <cell r="GC50">
            <v>0</v>
          </cell>
          <cell r="GD50">
            <v>0</v>
          </cell>
          <cell r="GE50">
            <v>0</v>
          </cell>
          <cell r="GF50">
            <v>0</v>
          </cell>
          <cell r="GG50">
            <v>0</v>
          </cell>
          <cell r="GH50">
            <v>0</v>
          </cell>
          <cell r="GI50">
            <v>0</v>
          </cell>
          <cell r="GJ50">
            <v>0</v>
          </cell>
          <cell r="GK50">
            <v>0</v>
          </cell>
          <cell r="GL50">
            <v>0</v>
          </cell>
          <cell r="GM50">
            <v>0</v>
          </cell>
          <cell r="GN50">
            <v>0</v>
          </cell>
          <cell r="GO50">
            <v>0</v>
          </cell>
          <cell r="GP50">
            <v>0</v>
          </cell>
          <cell r="GQ50">
            <v>0</v>
          </cell>
          <cell r="GR50">
            <v>0</v>
          </cell>
          <cell r="GS50">
            <v>0</v>
          </cell>
          <cell r="GT50">
            <v>0</v>
          </cell>
          <cell r="GU50">
            <v>0</v>
          </cell>
          <cell r="GV50">
            <v>0</v>
          </cell>
          <cell r="GW50">
            <v>0</v>
          </cell>
          <cell r="GX50">
            <v>0</v>
          </cell>
          <cell r="GY50">
            <v>0</v>
          </cell>
          <cell r="GZ50">
            <v>0</v>
          </cell>
          <cell r="HA50">
            <v>0</v>
          </cell>
          <cell r="HB50">
            <v>0</v>
          </cell>
          <cell r="HC50">
            <v>0</v>
          </cell>
          <cell r="HD50">
            <v>0</v>
          </cell>
          <cell r="HE50">
            <v>0</v>
          </cell>
          <cell r="HF50">
            <v>0</v>
          </cell>
          <cell r="HG50">
            <v>0</v>
          </cell>
          <cell r="HH50">
            <v>0</v>
          </cell>
          <cell r="HI50">
            <v>0</v>
          </cell>
          <cell r="HJ50">
            <v>0</v>
          </cell>
          <cell r="HK50">
            <v>0</v>
          </cell>
          <cell r="HL50">
            <v>0</v>
          </cell>
          <cell r="HM50">
            <v>0</v>
          </cell>
          <cell r="HN50">
            <v>0</v>
          </cell>
          <cell r="HO50">
            <v>0</v>
          </cell>
          <cell r="HP50">
            <v>0</v>
          </cell>
          <cell r="HQ50">
            <v>0</v>
          </cell>
          <cell r="HR50">
            <v>0</v>
          </cell>
          <cell r="HS50">
            <v>0</v>
          </cell>
          <cell r="HT50">
            <v>0</v>
          </cell>
          <cell r="HU50">
            <v>0</v>
          </cell>
          <cell r="HV50">
            <v>0</v>
          </cell>
          <cell r="HW50">
            <v>0</v>
          </cell>
          <cell r="HX50">
            <v>0</v>
          </cell>
          <cell r="HY50">
            <v>0</v>
          </cell>
          <cell r="HZ50">
            <v>0</v>
          </cell>
          <cell r="IA50">
            <v>0</v>
          </cell>
          <cell r="IB50">
            <v>0</v>
          </cell>
          <cell r="IC50">
            <v>0</v>
          </cell>
          <cell r="ID50">
            <v>0</v>
          </cell>
          <cell r="IE50">
            <v>0</v>
          </cell>
          <cell r="IF50">
            <v>0</v>
          </cell>
          <cell r="IG50">
            <v>0</v>
          </cell>
          <cell r="IH50">
            <v>0</v>
          </cell>
          <cell r="II50">
            <v>0</v>
          </cell>
          <cell r="IJ50">
            <v>0</v>
          </cell>
          <cell r="IK50">
            <v>0</v>
          </cell>
          <cell r="IL50">
            <v>0</v>
          </cell>
          <cell r="IM50">
            <v>0</v>
          </cell>
          <cell r="IN50">
            <v>0</v>
          </cell>
          <cell r="IO50">
            <v>0</v>
          </cell>
          <cell r="IP50">
            <v>0</v>
          </cell>
          <cell r="IQ50">
            <v>0</v>
          </cell>
        </row>
        <row r="51">
          <cell r="B51">
            <v>0</v>
          </cell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0</v>
          </cell>
          <cell r="AJ51">
            <v>0</v>
          </cell>
          <cell r="AK51">
            <v>0</v>
          </cell>
          <cell r="AL51">
            <v>0</v>
          </cell>
          <cell r="AM51">
            <v>0</v>
          </cell>
          <cell r="AN51">
            <v>0</v>
          </cell>
          <cell r="AO51">
            <v>0</v>
          </cell>
          <cell r="AP51">
            <v>0</v>
          </cell>
          <cell r="AQ51">
            <v>0</v>
          </cell>
          <cell r="AR51">
            <v>0</v>
          </cell>
          <cell r="AS51">
            <v>0</v>
          </cell>
          <cell r="AT51">
            <v>0</v>
          </cell>
          <cell r="AU51">
            <v>0</v>
          </cell>
          <cell r="AV51">
            <v>0</v>
          </cell>
          <cell r="AW51">
            <v>0</v>
          </cell>
          <cell r="AX51">
            <v>0</v>
          </cell>
          <cell r="AY51">
            <v>0</v>
          </cell>
          <cell r="AZ51">
            <v>0</v>
          </cell>
          <cell r="BA51">
            <v>0</v>
          </cell>
          <cell r="BB51">
            <v>0</v>
          </cell>
          <cell r="BC51">
            <v>0</v>
          </cell>
          <cell r="BD51">
            <v>0</v>
          </cell>
          <cell r="BE51">
            <v>0</v>
          </cell>
          <cell r="BF51">
            <v>0</v>
          </cell>
          <cell r="BG51">
            <v>0</v>
          </cell>
          <cell r="BH51">
            <v>0</v>
          </cell>
          <cell r="BI51">
            <v>0</v>
          </cell>
          <cell r="BJ51">
            <v>0</v>
          </cell>
          <cell r="BK51">
            <v>0</v>
          </cell>
          <cell r="BL51">
            <v>0</v>
          </cell>
          <cell r="BM51">
            <v>0</v>
          </cell>
          <cell r="BN51">
            <v>0</v>
          </cell>
          <cell r="BO51">
            <v>0</v>
          </cell>
          <cell r="BP51">
            <v>0</v>
          </cell>
          <cell r="BQ51">
            <v>0</v>
          </cell>
          <cell r="BR51">
            <v>0</v>
          </cell>
          <cell r="BS51">
            <v>0</v>
          </cell>
          <cell r="BT51">
            <v>0</v>
          </cell>
          <cell r="BU51">
            <v>0</v>
          </cell>
          <cell r="BV51">
            <v>0</v>
          </cell>
          <cell r="BW51">
            <v>0</v>
          </cell>
          <cell r="BX51">
            <v>0</v>
          </cell>
          <cell r="BY51">
            <v>0</v>
          </cell>
          <cell r="BZ51">
            <v>0</v>
          </cell>
          <cell r="CA51">
            <v>0</v>
          </cell>
          <cell r="CB51">
            <v>0</v>
          </cell>
          <cell r="CC51">
            <v>0</v>
          </cell>
          <cell r="CD51">
            <v>0</v>
          </cell>
          <cell r="CE51">
            <v>0</v>
          </cell>
          <cell r="CF51">
            <v>0</v>
          </cell>
          <cell r="CG51">
            <v>0</v>
          </cell>
          <cell r="CH51">
            <v>0</v>
          </cell>
          <cell r="CI51">
            <v>0</v>
          </cell>
          <cell r="CJ51">
            <v>0</v>
          </cell>
          <cell r="CK51">
            <v>0</v>
          </cell>
          <cell r="CL51">
            <v>0</v>
          </cell>
          <cell r="CM51">
            <v>0</v>
          </cell>
          <cell r="CN51">
            <v>0</v>
          </cell>
          <cell r="CO51">
            <v>0</v>
          </cell>
          <cell r="CP51">
            <v>0</v>
          </cell>
          <cell r="CQ51">
            <v>0</v>
          </cell>
          <cell r="CR51">
            <v>0</v>
          </cell>
          <cell r="CS51">
            <v>0</v>
          </cell>
          <cell r="CT51">
            <v>0</v>
          </cell>
          <cell r="CU51">
            <v>0</v>
          </cell>
          <cell r="CV51">
            <v>0</v>
          </cell>
          <cell r="CW51">
            <v>0</v>
          </cell>
          <cell r="CX51">
            <v>0</v>
          </cell>
          <cell r="CY51">
            <v>0</v>
          </cell>
          <cell r="CZ51">
            <v>0</v>
          </cell>
          <cell r="DA51">
            <v>0</v>
          </cell>
          <cell r="DB51">
            <v>0</v>
          </cell>
          <cell r="DC51">
            <v>0</v>
          </cell>
          <cell r="DD51">
            <v>0</v>
          </cell>
          <cell r="DE51">
            <v>0</v>
          </cell>
          <cell r="DF51">
            <v>0</v>
          </cell>
          <cell r="DG51">
            <v>0</v>
          </cell>
          <cell r="DH51">
            <v>0</v>
          </cell>
          <cell r="DI51">
            <v>0</v>
          </cell>
          <cell r="DJ51">
            <v>0</v>
          </cell>
          <cell r="DK51">
            <v>0</v>
          </cell>
          <cell r="DL51">
            <v>0</v>
          </cell>
          <cell r="DM51">
            <v>0</v>
          </cell>
          <cell r="DN51">
            <v>0</v>
          </cell>
          <cell r="DO51">
            <v>0</v>
          </cell>
          <cell r="DP51">
            <v>0</v>
          </cell>
          <cell r="DQ51">
            <v>0</v>
          </cell>
          <cell r="DR51">
            <v>0</v>
          </cell>
          <cell r="DS51">
            <v>0</v>
          </cell>
          <cell r="DT51">
            <v>0</v>
          </cell>
          <cell r="DU51">
            <v>0</v>
          </cell>
          <cell r="DV51">
            <v>0</v>
          </cell>
          <cell r="DW51">
            <v>0</v>
          </cell>
          <cell r="DX51">
            <v>0</v>
          </cell>
          <cell r="DY51">
            <v>0</v>
          </cell>
          <cell r="DZ51">
            <v>0</v>
          </cell>
          <cell r="EA51">
            <v>0</v>
          </cell>
          <cell r="EB51">
            <v>0</v>
          </cell>
          <cell r="EC51">
            <v>0</v>
          </cell>
          <cell r="ED51">
            <v>0</v>
          </cell>
          <cell r="EE51">
            <v>0</v>
          </cell>
          <cell r="EF51">
            <v>0</v>
          </cell>
          <cell r="EG51">
            <v>0</v>
          </cell>
          <cell r="EH51">
            <v>0</v>
          </cell>
          <cell r="EI51">
            <v>0</v>
          </cell>
          <cell r="EJ51">
            <v>0</v>
          </cell>
          <cell r="EK51">
            <v>0</v>
          </cell>
          <cell r="EL51">
            <v>0</v>
          </cell>
          <cell r="EM51">
            <v>0</v>
          </cell>
          <cell r="EN51">
            <v>0</v>
          </cell>
          <cell r="EO51">
            <v>0</v>
          </cell>
          <cell r="EP51">
            <v>0</v>
          </cell>
          <cell r="EQ51">
            <v>0</v>
          </cell>
          <cell r="ER51">
            <v>0</v>
          </cell>
          <cell r="ES51">
            <v>0</v>
          </cell>
          <cell r="ET51">
            <v>0</v>
          </cell>
          <cell r="EU51">
            <v>0</v>
          </cell>
          <cell r="EV51">
            <v>0</v>
          </cell>
          <cell r="EW51">
            <v>0</v>
          </cell>
          <cell r="EX51">
            <v>0</v>
          </cell>
          <cell r="EY51">
            <v>0</v>
          </cell>
          <cell r="EZ51">
            <v>0</v>
          </cell>
          <cell r="FA51">
            <v>0</v>
          </cell>
          <cell r="FB51">
            <v>0</v>
          </cell>
          <cell r="FC51">
            <v>0</v>
          </cell>
          <cell r="FD51">
            <v>0</v>
          </cell>
          <cell r="FE51">
            <v>0</v>
          </cell>
          <cell r="FF51">
            <v>0</v>
          </cell>
          <cell r="FG51">
            <v>0</v>
          </cell>
          <cell r="FH51">
            <v>0</v>
          </cell>
          <cell r="FI51">
            <v>0</v>
          </cell>
          <cell r="FJ51">
            <v>0</v>
          </cell>
          <cell r="FK51">
            <v>0</v>
          </cell>
          <cell r="FL51">
            <v>0</v>
          </cell>
          <cell r="FM51">
            <v>0</v>
          </cell>
          <cell r="FN51">
            <v>0</v>
          </cell>
          <cell r="FO51">
            <v>0</v>
          </cell>
          <cell r="FP51">
            <v>0</v>
          </cell>
          <cell r="FQ51">
            <v>0</v>
          </cell>
          <cell r="FR51">
            <v>0</v>
          </cell>
          <cell r="FS51">
            <v>0</v>
          </cell>
          <cell r="FT51">
            <v>0</v>
          </cell>
          <cell r="FU51">
            <v>0</v>
          </cell>
          <cell r="FV51">
            <v>0</v>
          </cell>
          <cell r="FW51">
            <v>0</v>
          </cell>
          <cell r="FX51">
            <v>0</v>
          </cell>
          <cell r="FY51">
            <v>0</v>
          </cell>
          <cell r="FZ51">
            <v>0</v>
          </cell>
          <cell r="GA51">
            <v>0</v>
          </cell>
          <cell r="GB51">
            <v>0</v>
          </cell>
          <cell r="GC51">
            <v>0</v>
          </cell>
          <cell r="GD51">
            <v>0</v>
          </cell>
          <cell r="GE51">
            <v>0</v>
          </cell>
          <cell r="GF51">
            <v>0</v>
          </cell>
          <cell r="GG51">
            <v>0</v>
          </cell>
          <cell r="GH51">
            <v>0</v>
          </cell>
          <cell r="GI51">
            <v>0</v>
          </cell>
          <cell r="GJ51">
            <v>0</v>
          </cell>
          <cell r="GK51">
            <v>0</v>
          </cell>
          <cell r="GL51">
            <v>0</v>
          </cell>
          <cell r="GM51">
            <v>0</v>
          </cell>
          <cell r="GN51">
            <v>0</v>
          </cell>
          <cell r="GO51">
            <v>0</v>
          </cell>
          <cell r="GP51">
            <v>0</v>
          </cell>
          <cell r="GQ51">
            <v>0</v>
          </cell>
          <cell r="GR51">
            <v>0</v>
          </cell>
          <cell r="GS51">
            <v>0</v>
          </cell>
          <cell r="GT51">
            <v>0</v>
          </cell>
          <cell r="GU51">
            <v>0</v>
          </cell>
          <cell r="GV51">
            <v>0</v>
          </cell>
          <cell r="GW51">
            <v>0</v>
          </cell>
          <cell r="GX51">
            <v>0</v>
          </cell>
          <cell r="GY51">
            <v>0</v>
          </cell>
          <cell r="GZ51">
            <v>0</v>
          </cell>
          <cell r="HA51">
            <v>0</v>
          </cell>
          <cell r="HB51">
            <v>0</v>
          </cell>
          <cell r="HC51">
            <v>0</v>
          </cell>
          <cell r="HD51">
            <v>0</v>
          </cell>
          <cell r="HE51">
            <v>0</v>
          </cell>
          <cell r="HF51">
            <v>0</v>
          </cell>
          <cell r="HG51">
            <v>0</v>
          </cell>
          <cell r="HH51">
            <v>0</v>
          </cell>
          <cell r="HI51">
            <v>0</v>
          </cell>
          <cell r="HJ51">
            <v>0</v>
          </cell>
          <cell r="HK51">
            <v>0</v>
          </cell>
          <cell r="HL51">
            <v>0</v>
          </cell>
          <cell r="HM51">
            <v>0</v>
          </cell>
          <cell r="HN51">
            <v>0</v>
          </cell>
          <cell r="HO51">
            <v>0</v>
          </cell>
          <cell r="HP51">
            <v>0</v>
          </cell>
          <cell r="HQ51">
            <v>0</v>
          </cell>
          <cell r="HR51">
            <v>0</v>
          </cell>
          <cell r="HS51">
            <v>0</v>
          </cell>
          <cell r="HT51">
            <v>0</v>
          </cell>
          <cell r="HU51">
            <v>0</v>
          </cell>
          <cell r="HV51">
            <v>0</v>
          </cell>
          <cell r="HW51">
            <v>0</v>
          </cell>
          <cell r="HX51">
            <v>0</v>
          </cell>
          <cell r="HY51">
            <v>0</v>
          </cell>
          <cell r="HZ51">
            <v>0</v>
          </cell>
          <cell r="IA51">
            <v>0</v>
          </cell>
          <cell r="IB51">
            <v>0</v>
          </cell>
          <cell r="IC51">
            <v>0</v>
          </cell>
          <cell r="ID51">
            <v>0</v>
          </cell>
          <cell r="IE51">
            <v>0</v>
          </cell>
          <cell r="IF51">
            <v>0</v>
          </cell>
          <cell r="IG51">
            <v>0</v>
          </cell>
          <cell r="IH51">
            <v>0</v>
          </cell>
          <cell r="II51">
            <v>0</v>
          </cell>
          <cell r="IJ51">
            <v>0</v>
          </cell>
          <cell r="IK51">
            <v>0</v>
          </cell>
          <cell r="IL51">
            <v>0</v>
          </cell>
          <cell r="IM51">
            <v>0</v>
          </cell>
          <cell r="IN51">
            <v>0</v>
          </cell>
          <cell r="IO51">
            <v>0</v>
          </cell>
          <cell r="IP51">
            <v>0</v>
          </cell>
          <cell r="IQ51">
            <v>0</v>
          </cell>
        </row>
        <row r="52">
          <cell r="B52">
            <v>0</v>
          </cell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  <cell r="AJ52">
            <v>0</v>
          </cell>
          <cell r="AK52">
            <v>0</v>
          </cell>
          <cell r="AL52">
            <v>0</v>
          </cell>
          <cell r="AM52">
            <v>0</v>
          </cell>
          <cell r="AN52">
            <v>0</v>
          </cell>
          <cell r="AO52">
            <v>0</v>
          </cell>
          <cell r="AP52">
            <v>0</v>
          </cell>
          <cell r="AQ52">
            <v>0</v>
          </cell>
          <cell r="AR52">
            <v>0</v>
          </cell>
          <cell r="AS52">
            <v>0</v>
          </cell>
          <cell r="AT52">
            <v>0</v>
          </cell>
          <cell r="AU52">
            <v>0</v>
          </cell>
          <cell r="AV52">
            <v>0</v>
          </cell>
          <cell r="AW52">
            <v>0</v>
          </cell>
          <cell r="AX52">
            <v>0</v>
          </cell>
          <cell r="AY52">
            <v>0</v>
          </cell>
          <cell r="AZ52">
            <v>0</v>
          </cell>
          <cell r="BA52">
            <v>0</v>
          </cell>
          <cell r="BB52">
            <v>0</v>
          </cell>
          <cell r="BC52">
            <v>0</v>
          </cell>
          <cell r="BD52">
            <v>0</v>
          </cell>
          <cell r="BE52">
            <v>0</v>
          </cell>
          <cell r="BF52">
            <v>0</v>
          </cell>
          <cell r="BG52">
            <v>0</v>
          </cell>
          <cell r="BH52">
            <v>0</v>
          </cell>
          <cell r="BI52">
            <v>0</v>
          </cell>
          <cell r="BJ52">
            <v>0</v>
          </cell>
          <cell r="BK52">
            <v>0</v>
          </cell>
          <cell r="BL52">
            <v>0</v>
          </cell>
          <cell r="BM52">
            <v>0</v>
          </cell>
          <cell r="BN52">
            <v>0</v>
          </cell>
          <cell r="BO52">
            <v>0</v>
          </cell>
          <cell r="BP52">
            <v>0</v>
          </cell>
          <cell r="BQ52">
            <v>0</v>
          </cell>
          <cell r="BR52">
            <v>0</v>
          </cell>
          <cell r="BS52">
            <v>0</v>
          </cell>
          <cell r="BT52">
            <v>0</v>
          </cell>
          <cell r="BU52">
            <v>0</v>
          </cell>
          <cell r="BV52">
            <v>0</v>
          </cell>
          <cell r="BW52">
            <v>0</v>
          </cell>
          <cell r="BX52">
            <v>0</v>
          </cell>
          <cell r="BY52">
            <v>0</v>
          </cell>
          <cell r="BZ52">
            <v>0</v>
          </cell>
          <cell r="CA52">
            <v>0</v>
          </cell>
          <cell r="CB52">
            <v>0</v>
          </cell>
          <cell r="CC52">
            <v>0</v>
          </cell>
          <cell r="CD52">
            <v>0</v>
          </cell>
          <cell r="CE52">
            <v>0</v>
          </cell>
          <cell r="CF52">
            <v>0</v>
          </cell>
          <cell r="CG52">
            <v>0</v>
          </cell>
          <cell r="CH52">
            <v>0</v>
          </cell>
          <cell r="CI52">
            <v>0</v>
          </cell>
          <cell r="CJ52">
            <v>0</v>
          </cell>
          <cell r="CK52">
            <v>0</v>
          </cell>
          <cell r="CL52">
            <v>0</v>
          </cell>
          <cell r="CM52">
            <v>0</v>
          </cell>
          <cell r="CN52">
            <v>0</v>
          </cell>
          <cell r="CO52">
            <v>0</v>
          </cell>
          <cell r="CP52">
            <v>0</v>
          </cell>
          <cell r="CQ52">
            <v>0</v>
          </cell>
          <cell r="CR52">
            <v>0</v>
          </cell>
          <cell r="CS52">
            <v>0</v>
          </cell>
          <cell r="CT52">
            <v>0</v>
          </cell>
          <cell r="CU52">
            <v>0</v>
          </cell>
          <cell r="CV52">
            <v>0</v>
          </cell>
          <cell r="CW52">
            <v>0</v>
          </cell>
          <cell r="CX52">
            <v>0</v>
          </cell>
          <cell r="CY52">
            <v>0</v>
          </cell>
          <cell r="CZ52">
            <v>0</v>
          </cell>
          <cell r="DA52">
            <v>0</v>
          </cell>
          <cell r="DB52">
            <v>0</v>
          </cell>
          <cell r="DC52">
            <v>0</v>
          </cell>
          <cell r="DD52">
            <v>0</v>
          </cell>
          <cell r="DE52">
            <v>0</v>
          </cell>
          <cell r="DF52">
            <v>0</v>
          </cell>
          <cell r="DG52">
            <v>0</v>
          </cell>
          <cell r="DH52">
            <v>0</v>
          </cell>
          <cell r="DI52">
            <v>0</v>
          </cell>
          <cell r="DJ52">
            <v>0</v>
          </cell>
          <cell r="DK52">
            <v>0</v>
          </cell>
          <cell r="DL52">
            <v>0</v>
          </cell>
          <cell r="DM52">
            <v>0</v>
          </cell>
          <cell r="DN52">
            <v>0</v>
          </cell>
          <cell r="DO52">
            <v>0</v>
          </cell>
          <cell r="DP52">
            <v>0</v>
          </cell>
          <cell r="DQ52">
            <v>0</v>
          </cell>
          <cell r="DR52">
            <v>0</v>
          </cell>
          <cell r="DS52">
            <v>0</v>
          </cell>
          <cell r="DT52">
            <v>0</v>
          </cell>
          <cell r="DU52">
            <v>0</v>
          </cell>
          <cell r="DV52">
            <v>0</v>
          </cell>
          <cell r="DW52">
            <v>0</v>
          </cell>
          <cell r="DX52">
            <v>0</v>
          </cell>
          <cell r="DY52">
            <v>0</v>
          </cell>
          <cell r="DZ52">
            <v>0</v>
          </cell>
          <cell r="EA52">
            <v>0</v>
          </cell>
          <cell r="EB52">
            <v>0</v>
          </cell>
          <cell r="EC52">
            <v>0</v>
          </cell>
          <cell r="ED52">
            <v>0</v>
          </cell>
          <cell r="EE52">
            <v>0</v>
          </cell>
          <cell r="EF52">
            <v>0</v>
          </cell>
          <cell r="EG52">
            <v>0</v>
          </cell>
          <cell r="EH52">
            <v>0</v>
          </cell>
          <cell r="EI52">
            <v>0</v>
          </cell>
          <cell r="EJ52">
            <v>0</v>
          </cell>
          <cell r="EK52">
            <v>0</v>
          </cell>
          <cell r="EL52">
            <v>0</v>
          </cell>
          <cell r="EM52">
            <v>0</v>
          </cell>
          <cell r="EN52">
            <v>0</v>
          </cell>
          <cell r="EO52">
            <v>0</v>
          </cell>
          <cell r="EP52">
            <v>0</v>
          </cell>
          <cell r="EQ52">
            <v>0</v>
          </cell>
          <cell r="ER52">
            <v>0</v>
          </cell>
          <cell r="ES52">
            <v>0</v>
          </cell>
          <cell r="ET52">
            <v>0</v>
          </cell>
          <cell r="EU52">
            <v>0</v>
          </cell>
          <cell r="EV52">
            <v>0</v>
          </cell>
          <cell r="EW52">
            <v>0</v>
          </cell>
          <cell r="EX52">
            <v>0</v>
          </cell>
          <cell r="EY52">
            <v>0</v>
          </cell>
          <cell r="EZ52">
            <v>0</v>
          </cell>
          <cell r="FA52">
            <v>0</v>
          </cell>
          <cell r="FB52">
            <v>0</v>
          </cell>
          <cell r="FC52">
            <v>0</v>
          </cell>
          <cell r="FD52">
            <v>0</v>
          </cell>
          <cell r="FE52">
            <v>0</v>
          </cell>
          <cell r="FF52">
            <v>0</v>
          </cell>
          <cell r="FG52">
            <v>0</v>
          </cell>
          <cell r="FH52">
            <v>0</v>
          </cell>
          <cell r="FI52">
            <v>0</v>
          </cell>
          <cell r="FJ52">
            <v>0</v>
          </cell>
          <cell r="FK52">
            <v>0</v>
          </cell>
          <cell r="FL52">
            <v>0</v>
          </cell>
          <cell r="FM52">
            <v>0</v>
          </cell>
          <cell r="FN52">
            <v>0</v>
          </cell>
          <cell r="FO52">
            <v>0</v>
          </cell>
          <cell r="FP52">
            <v>0</v>
          </cell>
          <cell r="FQ52">
            <v>0</v>
          </cell>
          <cell r="FR52">
            <v>0</v>
          </cell>
          <cell r="FS52">
            <v>0</v>
          </cell>
          <cell r="FT52">
            <v>0</v>
          </cell>
          <cell r="FU52">
            <v>0</v>
          </cell>
          <cell r="FV52">
            <v>0</v>
          </cell>
          <cell r="FW52">
            <v>0</v>
          </cell>
          <cell r="FX52">
            <v>0</v>
          </cell>
          <cell r="FY52">
            <v>0</v>
          </cell>
          <cell r="FZ52">
            <v>0</v>
          </cell>
          <cell r="GA52">
            <v>0</v>
          </cell>
          <cell r="GB52">
            <v>0</v>
          </cell>
          <cell r="GC52">
            <v>0</v>
          </cell>
          <cell r="GD52">
            <v>0</v>
          </cell>
          <cell r="GE52">
            <v>0</v>
          </cell>
          <cell r="GF52">
            <v>0</v>
          </cell>
          <cell r="GG52">
            <v>0</v>
          </cell>
          <cell r="GH52">
            <v>0</v>
          </cell>
          <cell r="GI52">
            <v>0</v>
          </cell>
          <cell r="GJ52">
            <v>0</v>
          </cell>
          <cell r="GK52">
            <v>0</v>
          </cell>
          <cell r="GL52">
            <v>0</v>
          </cell>
          <cell r="GM52">
            <v>0</v>
          </cell>
          <cell r="GN52">
            <v>0</v>
          </cell>
          <cell r="GO52">
            <v>0</v>
          </cell>
          <cell r="GP52">
            <v>0</v>
          </cell>
          <cell r="GQ52">
            <v>0</v>
          </cell>
          <cell r="GR52">
            <v>0</v>
          </cell>
          <cell r="GS52">
            <v>0</v>
          </cell>
          <cell r="GT52">
            <v>0</v>
          </cell>
          <cell r="GU52">
            <v>0</v>
          </cell>
          <cell r="GV52">
            <v>0</v>
          </cell>
          <cell r="GW52">
            <v>0</v>
          </cell>
          <cell r="GX52">
            <v>0</v>
          </cell>
          <cell r="GY52">
            <v>0</v>
          </cell>
          <cell r="GZ52">
            <v>0</v>
          </cell>
          <cell r="HA52">
            <v>0</v>
          </cell>
          <cell r="HB52">
            <v>0</v>
          </cell>
          <cell r="HC52">
            <v>0</v>
          </cell>
          <cell r="HD52">
            <v>0</v>
          </cell>
          <cell r="HE52">
            <v>0</v>
          </cell>
          <cell r="HF52">
            <v>0</v>
          </cell>
          <cell r="HG52">
            <v>0</v>
          </cell>
          <cell r="HH52">
            <v>0</v>
          </cell>
          <cell r="HI52">
            <v>0</v>
          </cell>
          <cell r="HJ52">
            <v>0</v>
          </cell>
          <cell r="HK52">
            <v>0</v>
          </cell>
          <cell r="HL52">
            <v>0</v>
          </cell>
          <cell r="HM52">
            <v>0</v>
          </cell>
          <cell r="HN52">
            <v>0</v>
          </cell>
          <cell r="HO52">
            <v>0</v>
          </cell>
          <cell r="HP52">
            <v>0</v>
          </cell>
          <cell r="HQ52">
            <v>0</v>
          </cell>
          <cell r="HR52">
            <v>0</v>
          </cell>
          <cell r="HS52">
            <v>0</v>
          </cell>
          <cell r="HT52">
            <v>0</v>
          </cell>
          <cell r="HU52">
            <v>0</v>
          </cell>
          <cell r="HV52">
            <v>0</v>
          </cell>
          <cell r="HW52">
            <v>0</v>
          </cell>
          <cell r="HX52">
            <v>0</v>
          </cell>
          <cell r="HY52">
            <v>0</v>
          </cell>
          <cell r="HZ52">
            <v>0</v>
          </cell>
          <cell r="IA52">
            <v>0</v>
          </cell>
          <cell r="IB52">
            <v>0</v>
          </cell>
          <cell r="IC52">
            <v>0</v>
          </cell>
          <cell r="ID52">
            <v>0</v>
          </cell>
          <cell r="IE52">
            <v>0</v>
          </cell>
          <cell r="IF52">
            <v>0</v>
          </cell>
          <cell r="IG52">
            <v>0</v>
          </cell>
          <cell r="IH52">
            <v>0</v>
          </cell>
          <cell r="II52">
            <v>0</v>
          </cell>
          <cell r="IJ52">
            <v>0</v>
          </cell>
          <cell r="IK52">
            <v>0</v>
          </cell>
          <cell r="IL52">
            <v>0</v>
          </cell>
          <cell r="IM52">
            <v>0</v>
          </cell>
          <cell r="IN52">
            <v>0</v>
          </cell>
          <cell r="IO52">
            <v>0</v>
          </cell>
          <cell r="IP52">
            <v>0</v>
          </cell>
          <cell r="IQ52">
            <v>0</v>
          </cell>
        </row>
        <row r="53">
          <cell r="B53">
            <v>0</v>
          </cell>
          <cell r="C53">
            <v>0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0</v>
          </cell>
          <cell r="AJ53">
            <v>0</v>
          </cell>
          <cell r="AK53">
            <v>0</v>
          </cell>
          <cell r="AL53">
            <v>0</v>
          </cell>
          <cell r="AM53">
            <v>0</v>
          </cell>
          <cell r="AN53">
            <v>0</v>
          </cell>
          <cell r="AO53">
            <v>0</v>
          </cell>
          <cell r="AP53">
            <v>0</v>
          </cell>
          <cell r="AQ53">
            <v>0</v>
          </cell>
          <cell r="AR53">
            <v>0</v>
          </cell>
          <cell r="AS53">
            <v>0</v>
          </cell>
          <cell r="AT53">
            <v>0</v>
          </cell>
          <cell r="AU53">
            <v>0</v>
          </cell>
          <cell r="AV53">
            <v>0</v>
          </cell>
          <cell r="AW53">
            <v>0</v>
          </cell>
          <cell r="AX53">
            <v>0</v>
          </cell>
          <cell r="AY53">
            <v>0</v>
          </cell>
          <cell r="AZ53">
            <v>0</v>
          </cell>
          <cell r="BA53">
            <v>0</v>
          </cell>
          <cell r="BB53">
            <v>0</v>
          </cell>
          <cell r="BC53">
            <v>0</v>
          </cell>
          <cell r="BD53">
            <v>0</v>
          </cell>
          <cell r="BE53">
            <v>0</v>
          </cell>
          <cell r="BF53">
            <v>0</v>
          </cell>
          <cell r="BG53">
            <v>0</v>
          </cell>
          <cell r="BH53">
            <v>0</v>
          </cell>
          <cell r="BI53">
            <v>0</v>
          </cell>
          <cell r="BJ53">
            <v>0</v>
          </cell>
          <cell r="BK53">
            <v>0</v>
          </cell>
          <cell r="BL53">
            <v>0</v>
          </cell>
          <cell r="BM53">
            <v>0</v>
          </cell>
          <cell r="BN53">
            <v>0</v>
          </cell>
          <cell r="BO53">
            <v>0</v>
          </cell>
          <cell r="BP53">
            <v>0</v>
          </cell>
          <cell r="BQ53">
            <v>0</v>
          </cell>
          <cell r="BR53">
            <v>0</v>
          </cell>
          <cell r="BS53">
            <v>0</v>
          </cell>
          <cell r="BT53">
            <v>0</v>
          </cell>
          <cell r="BU53">
            <v>0</v>
          </cell>
          <cell r="BV53">
            <v>0</v>
          </cell>
          <cell r="BW53">
            <v>0</v>
          </cell>
          <cell r="BX53">
            <v>0</v>
          </cell>
          <cell r="BY53">
            <v>0</v>
          </cell>
          <cell r="BZ53">
            <v>0</v>
          </cell>
          <cell r="CA53">
            <v>0</v>
          </cell>
          <cell r="CB53">
            <v>0</v>
          </cell>
          <cell r="CC53">
            <v>0</v>
          </cell>
          <cell r="CD53">
            <v>0</v>
          </cell>
          <cell r="CE53">
            <v>0</v>
          </cell>
          <cell r="CF53">
            <v>0</v>
          </cell>
          <cell r="CG53">
            <v>0</v>
          </cell>
          <cell r="CH53">
            <v>0</v>
          </cell>
          <cell r="CI53">
            <v>0</v>
          </cell>
          <cell r="CJ53">
            <v>0</v>
          </cell>
          <cell r="CK53">
            <v>0</v>
          </cell>
          <cell r="CL53">
            <v>0</v>
          </cell>
          <cell r="CM53">
            <v>0</v>
          </cell>
          <cell r="CN53">
            <v>0</v>
          </cell>
          <cell r="CO53">
            <v>0</v>
          </cell>
          <cell r="CP53">
            <v>0</v>
          </cell>
          <cell r="CQ53">
            <v>0</v>
          </cell>
          <cell r="CR53">
            <v>0</v>
          </cell>
          <cell r="CS53">
            <v>0</v>
          </cell>
          <cell r="CT53">
            <v>0</v>
          </cell>
          <cell r="CU53">
            <v>0</v>
          </cell>
          <cell r="CV53">
            <v>0</v>
          </cell>
          <cell r="CW53">
            <v>0</v>
          </cell>
          <cell r="CX53">
            <v>0</v>
          </cell>
          <cell r="CY53">
            <v>0</v>
          </cell>
          <cell r="CZ53">
            <v>0</v>
          </cell>
          <cell r="DA53">
            <v>0</v>
          </cell>
          <cell r="DB53">
            <v>0</v>
          </cell>
          <cell r="DC53">
            <v>0</v>
          </cell>
          <cell r="DD53">
            <v>0</v>
          </cell>
          <cell r="DE53">
            <v>0</v>
          </cell>
          <cell r="DF53">
            <v>0</v>
          </cell>
          <cell r="DG53">
            <v>0</v>
          </cell>
          <cell r="DH53">
            <v>0</v>
          </cell>
          <cell r="DI53">
            <v>0</v>
          </cell>
          <cell r="DJ53">
            <v>0</v>
          </cell>
          <cell r="DK53">
            <v>0</v>
          </cell>
          <cell r="DL53">
            <v>0</v>
          </cell>
          <cell r="DM53">
            <v>0</v>
          </cell>
          <cell r="DN53">
            <v>0</v>
          </cell>
          <cell r="DO53">
            <v>0</v>
          </cell>
          <cell r="DP53">
            <v>0</v>
          </cell>
          <cell r="DQ53">
            <v>0</v>
          </cell>
          <cell r="DR53">
            <v>0</v>
          </cell>
          <cell r="DS53">
            <v>0</v>
          </cell>
          <cell r="DT53">
            <v>0</v>
          </cell>
          <cell r="DU53">
            <v>0</v>
          </cell>
          <cell r="DV53">
            <v>0</v>
          </cell>
          <cell r="DW53">
            <v>0</v>
          </cell>
          <cell r="DX53">
            <v>0</v>
          </cell>
          <cell r="DY53">
            <v>0</v>
          </cell>
          <cell r="DZ53">
            <v>0</v>
          </cell>
          <cell r="EA53">
            <v>0</v>
          </cell>
          <cell r="EB53">
            <v>0</v>
          </cell>
          <cell r="EC53">
            <v>0</v>
          </cell>
          <cell r="ED53">
            <v>0</v>
          </cell>
          <cell r="EE53">
            <v>0</v>
          </cell>
          <cell r="EF53">
            <v>0</v>
          </cell>
          <cell r="EG53">
            <v>0</v>
          </cell>
          <cell r="EH53">
            <v>0</v>
          </cell>
          <cell r="EI53">
            <v>0</v>
          </cell>
          <cell r="EJ53">
            <v>0</v>
          </cell>
          <cell r="EK53">
            <v>0</v>
          </cell>
          <cell r="EL53">
            <v>0</v>
          </cell>
          <cell r="EM53">
            <v>0</v>
          </cell>
          <cell r="EN53">
            <v>0</v>
          </cell>
          <cell r="EO53">
            <v>0</v>
          </cell>
          <cell r="EP53">
            <v>0</v>
          </cell>
          <cell r="EQ53">
            <v>0</v>
          </cell>
          <cell r="ER53">
            <v>0</v>
          </cell>
          <cell r="ES53">
            <v>0</v>
          </cell>
          <cell r="ET53">
            <v>0</v>
          </cell>
          <cell r="EU53">
            <v>0</v>
          </cell>
          <cell r="EV53">
            <v>0</v>
          </cell>
          <cell r="EW53">
            <v>0</v>
          </cell>
          <cell r="EX53">
            <v>0</v>
          </cell>
          <cell r="EY53">
            <v>0</v>
          </cell>
          <cell r="EZ53">
            <v>0</v>
          </cell>
          <cell r="FA53">
            <v>0</v>
          </cell>
          <cell r="FB53">
            <v>0</v>
          </cell>
          <cell r="FC53">
            <v>0</v>
          </cell>
          <cell r="FD53">
            <v>0</v>
          </cell>
          <cell r="FE53">
            <v>0</v>
          </cell>
          <cell r="FF53">
            <v>0</v>
          </cell>
          <cell r="FG53">
            <v>0</v>
          </cell>
          <cell r="FH53">
            <v>0</v>
          </cell>
          <cell r="FI53">
            <v>0</v>
          </cell>
          <cell r="FJ53">
            <v>0</v>
          </cell>
          <cell r="FK53">
            <v>0</v>
          </cell>
          <cell r="FL53">
            <v>0</v>
          </cell>
          <cell r="FM53">
            <v>0</v>
          </cell>
          <cell r="FN53">
            <v>0</v>
          </cell>
          <cell r="FO53">
            <v>0</v>
          </cell>
          <cell r="FP53">
            <v>0</v>
          </cell>
          <cell r="FQ53">
            <v>0</v>
          </cell>
          <cell r="FR53">
            <v>0</v>
          </cell>
          <cell r="FS53">
            <v>0</v>
          </cell>
          <cell r="FT53">
            <v>0</v>
          </cell>
          <cell r="FU53">
            <v>0</v>
          </cell>
          <cell r="FV53">
            <v>0</v>
          </cell>
          <cell r="FW53">
            <v>0</v>
          </cell>
          <cell r="FX53">
            <v>0</v>
          </cell>
          <cell r="FY53">
            <v>0</v>
          </cell>
          <cell r="FZ53">
            <v>0</v>
          </cell>
          <cell r="GA53">
            <v>0</v>
          </cell>
          <cell r="GB53">
            <v>0</v>
          </cell>
          <cell r="GC53">
            <v>0</v>
          </cell>
          <cell r="GD53">
            <v>0</v>
          </cell>
          <cell r="GE53">
            <v>0</v>
          </cell>
          <cell r="GF53">
            <v>0</v>
          </cell>
          <cell r="GG53">
            <v>0</v>
          </cell>
          <cell r="GH53">
            <v>0</v>
          </cell>
          <cell r="GI53">
            <v>0</v>
          </cell>
          <cell r="GJ53">
            <v>0</v>
          </cell>
          <cell r="GK53">
            <v>0</v>
          </cell>
          <cell r="GL53">
            <v>0</v>
          </cell>
          <cell r="GM53">
            <v>0</v>
          </cell>
          <cell r="GN53">
            <v>0</v>
          </cell>
          <cell r="GO53">
            <v>0</v>
          </cell>
          <cell r="GP53">
            <v>0</v>
          </cell>
          <cell r="GQ53">
            <v>0</v>
          </cell>
          <cell r="GR53">
            <v>0</v>
          </cell>
          <cell r="GS53">
            <v>0</v>
          </cell>
          <cell r="GT53">
            <v>0</v>
          </cell>
          <cell r="GU53">
            <v>0</v>
          </cell>
          <cell r="GV53">
            <v>0</v>
          </cell>
          <cell r="GW53">
            <v>0</v>
          </cell>
          <cell r="GX53">
            <v>0</v>
          </cell>
          <cell r="GY53">
            <v>0</v>
          </cell>
          <cell r="GZ53">
            <v>0</v>
          </cell>
          <cell r="HA53">
            <v>0</v>
          </cell>
          <cell r="HB53">
            <v>0</v>
          </cell>
          <cell r="HC53">
            <v>0</v>
          </cell>
          <cell r="HD53">
            <v>0</v>
          </cell>
          <cell r="HE53">
            <v>0</v>
          </cell>
          <cell r="HF53">
            <v>0</v>
          </cell>
          <cell r="HG53">
            <v>0</v>
          </cell>
          <cell r="HH53">
            <v>0</v>
          </cell>
          <cell r="HI53">
            <v>0</v>
          </cell>
          <cell r="HJ53">
            <v>0</v>
          </cell>
          <cell r="HK53">
            <v>0</v>
          </cell>
          <cell r="HL53">
            <v>0</v>
          </cell>
          <cell r="HM53">
            <v>0</v>
          </cell>
          <cell r="HN53">
            <v>0</v>
          </cell>
          <cell r="HO53">
            <v>0</v>
          </cell>
          <cell r="HP53">
            <v>0</v>
          </cell>
          <cell r="HQ53">
            <v>0</v>
          </cell>
          <cell r="HR53">
            <v>0</v>
          </cell>
          <cell r="HS53">
            <v>0</v>
          </cell>
          <cell r="HT53">
            <v>0</v>
          </cell>
          <cell r="HU53">
            <v>0</v>
          </cell>
          <cell r="HV53">
            <v>0</v>
          </cell>
          <cell r="HW53">
            <v>0</v>
          </cell>
          <cell r="HX53">
            <v>0</v>
          </cell>
          <cell r="HY53">
            <v>0</v>
          </cell>
          <cell r="HZ53">
            <v>0</v>
          </cell>
          <cell r="IA53">
            <v>0</v>
          </cell>
          <cell r="IB53">
            <v>0</v>
          </cell>
          <cell r="IC53">
            <v>0</v>
          </cell>
          <cell r="ID53">
            <v>0</v>
          </cell>
          <cell r="IE53">
            <v>0</v>
          </cell>
          <cell r="IF53">
            <v>0</v>
          </cell>
          <cell r="IG53">
            <v>0</v>
          </cell>
          <cell r="IH53">
            <v>0</v>
          </cell>
          <cell r="II53">
            <v>0</v>
          </cell>
          <cell r="IJ53">
            <v>0</v>
          </cell>
          <cell r="IK53">
            <v>0</v>
          </cell>
          <cell r="IL53">
            <v>0</v>
          </cell>
          <cell r="IM53">
            <v>0</v>
          </cell>
          <cell r="IN53">
            <v>0</v>
          </cell>
          <cell r="IO53">
            <v>0</v>
          </cell>
          <cell r="IP53">
            <v>0</v>
          </cell>
          <cell r="IQ53">
            <v>0</v>
          </cell>
        </row>
        <row r="54">
          <cell r="B54">
            <v>0</v>
          </cell>
          <cell r="C54">
            <v>0</v>
          </cell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0</v>
          </cell>
          <cell r="AJ54">
            <v>0</v>
          </cell>
          <cell r="AK54">
            <v>0</v>
          </cell>
          <cell r="AL54">
            <v>0</v>
          </cell>
          <cell r="AM54">
            <v>0</v>
          </cell>
          <cell r="AN54">
            <v>0</v>
          </cell>
          <cell r="AO54">
            <v>0</v>
          </cell>
          <cell r="AP54">
            <v>0</v>
          </cell>
          <cell r="AQ54">
            <v>0</v>
          </cell>
          <cell r="AR54">
            <v>0</v>
          </cell>
          <cell r="AS54">
            <v>0</v>
          </cell>
          <cell r="AT54">
            <v>0</v>
          </cell>
          <cell r="AU54">
            <v>0</v>
          </cell>
          <cell r="AV54">
            <v>0</v>
          </cell>
          <cell r="AW54">
            <v>0</v>
          </cell>
          <cell r="AX54">
            <v>0</v>
          </cell>
          <cell r="AY54">
            <v>0</v>
          </cell>
          <cell r="AZ54">
            <v>0</v>
          </cell>
          <cell r="BA54">
            <v>0</v>
          </cell>
          <cell r="BB54">
            <v>0</v>
          </cell>
          <cell r="BC54">
            <v>0</v>
          </cell>
          <cell r="BD54">
            <v>0</v>
          </cell>
          <cell r="BE54">
            <v>0</v>
          </cell>
          <cell r="BF54">
            <v>0</v>
          </cell>
          <cell r="BG54">
            <v>0</v>
          </cell>
          <cell r="BH54">
            <v>0</v>
          </cell>
          <cell r="BI54">
            <v>0</v>
          </cell>
          <cell r="BJ54">
            <v>0</v>
          </cell>
          <cell r="BK54">
            <v>0</v>
          </cell>
          <cell r="BL54">
            <v>0</v>
          </cell>
          <cell r="BM54">
            <v>0</v>
          </cell>
          <cell r="BN54">
            <v>0</v>
          </cell>
          <cell r="BO54">
            <v>0</v>
          </cell>
          <cell r="BP54">
            <v>0</v>
          </cell>
          <cell r="BQ54">
            <v>0</v>
          </cell>
          <cell r="BR54">
            <v>0</v>
          </cell>
          <cell r="BS54">
            <v>0</v>
          </cell>
          <cell r="BT54">
            <v>0</v>
          </cell>
          <cell r="BU54">
            <v>0</v>
          </cell>
          <cell r="BV54">
            <v>0</v>
          </cell>
          <cell r="BW54">
            <v>0</v>
          </cell>
          <cell r="BX54">
            <v>0</v>
          </cell>
          <cell r="BY54">
            <v>0</v>
          </cell>
          <cell r="BZ54">
            <v>0</v>
          </cell>
          <cell r="CA54">
            <v>0</v>
          </cell>
          <cell r="CB54">
            <v>0</v>
          </cell>
          <cell r="CC54">
            <v>0</v>
          </cell>
          <cell r="CD54">
            <v>0</v>
          </cell>
          <cell r="CE54">
            <v>0</v>
          </cell>
          <cell r="CF54">
            <v>0</v>
          </cell>
          <cell r="CG54">
            <v>0</v>
          </cell>
          <cell r="CH54">
            <v>0</v>
          </cell>
          <cell r="CI54">
            <v>0</v>
          </cell>
          <cell r="CJ54">
            <v>0</v>
          </cell>
          <cell r="CK54">
            <v>0</v>
          </cell>
          <cell r="CL54">
            <v>0</v>
          </cell>
          <cell r="CM54">
            <v>0</v>
          </cell>
          <cell r="CN54">
            <v>0</v>
          </cell>
          <cell r="CO54">
            <v>0</v>
          </cell>
          <cell r="CP54">
            <v>0</v>
          </cell>
          <cell r="CQ54">
            <v>0</v>
          </cell>
          <cell r="CR54">
            <v>0</v>
          </cell>
          <cell r="CS54">
            <v>0</v>
          </cell>
          <cell r="CT54">
            <v>0</v>
          </cell>
          <cell r="CU54">
            <v>0</v>
          </cell>
          <cell r="CV54">
            <v>0</v>
          </cell>
          <cell r="CW54">
            <v>0</v>
          </cell>
          <cell r="CX54">
            <v>0</v>
          </cell>
          <cell r="CY54">
            <v>0</v>
          </cell>
          <cell r="CZ54">
            <v>0</v>
          </cell>
          <cell r="DA54">
            <v>0</v>
          </cell>
          <cell r="DB54">
            <v>0</v>
          </cell>
          <cell r="DC54">
            <v>0</v>
          </cell>
          <cell r="DD54">
            <v>0</v>
          </cell>
          <cell r="DE54">
            <v>0</v>
          </cell>
          <cell r="DF54">
            <v>0</v>
          </cell>
          <cell r="DG54">
            <v>0</v>
          </cell>
          <cell r="DH54">
            <v>0</v>
          </cell>
          <cell r="DI54">
            <v>0</v>
          </cell>
          <cell r="DJ54">
            <v>0</v>
          </cell>
          <cell r="DK54">
            <v>0</v>
          </cell>
          <cell r="DL54">
            <v>0</v>
          </cell>
          <cell r="DM54">
            <v>0</v>
          </cell>
          <cell r="DN54">
            <v>0</v>
          </cell>
          <cell r="DO54">
            <v>0</v>
          </cell>
          <cell r="DP54">
            <v>0</v>
          </cell>
          <cell r="DQ54">
            <v>0</v>
          </cell>
          <cell r="DR54">
            <v>0</v>
          </cell>
          <cell r="DS54">
            <v>0</v>
          </cell>
          <cell r="DT54">
            <v>0</v>
          </cell>
          <cell r="DU54">
            <v>0</v>
          </cell>
          <cell r="DV54">
            <v>0</v>
          </cell>
          <cell r="DW54">
            <v>0</v>
          </cell>
          <cell r="DX54">
            <v>0</v>
          </cell>
          <cell r="DY54">
            <v>0</v>
          </cell>
          <cell r="DZ54">
            <v>0</v>
          </cell>
          <cell r="EA54">
            <v>0</v>
          </cell>
          <cell r="EB54">
            <v>0</v>
          </cell>
          <cell r="EC54">
            <v>0</v>
          </cell>
          <cell r="ED54">
            <v>0</v>
          </cell>
          <cell r="EE54">
            <v>0</v>
          </cell>
          <cell r="EF54">
            <v>0</v>
          </cell>
          <cell r="EG54">
            <v>0</v>
          </cell>
          <cell r="EH54">
            <v>0</v>
          </cell>
          <cell r="EI54">
            <v>0</v>
          </cell>
          <cell r="EJ54">
            <v>0</v>
          </cell>
          <cell r="EK54">
            <v>0</v>
          </cell>
          <cell r="EL54">
            <v>0</v>
          </cell>
          <cell r="EM54">
            <v>0</v>
          </cell>
          <cell r="EN54">
            <v>0</v>
          </cell>
          <cell r="EO54">
            <v>0</v>
          </cell>
          <cell r="EP54">
            <v>0</v>
          </cell>
          <cell r="EQ54">
            <v>0</v>
          </cell>
          <cell r="ER54">
            <v>0</v>
          </cell>
          <cell r="ES54">
            <v>0</v>
          </cell>
          <cell r="ET54">
            <v>0</v>
          </cell>
          <cell r="EU54">
            <v>0</v>
          </cell>
          <cell r="EV54">
            <v>0</v>
          </cell>
          <cell r="EW54">
            <v>0</v>
          </cell>
          <cell r="EX54">
            <v>0</v>
          </cell>
          <cell r="EY54">
            <v>0</v>
          </cell>
          <cell r="EZ54">
            <v>0</v>
          </cell>
          <cell r="FA54">
            <v>0</v>
          </cell>
          <cell r="FB54">
            <v>0</v>
          </cell>
          <cell r="FC54">
            <v>0</v>
          </cell>
          <cell r="FD54">
            <v>0</v>
          </cell>
          <cell r="FE54">
            <v>0</v>
          </cell>
          <cell r="FF54">
            <v>0</v>
          </cell>
          <cell r="FG54">
            <v>0</v>
          </cell>
          <cell r="FH54">
            <v>0</v>
          </cell>
          <cell r="FI54">
            <v>0</v>
          </cell>
          <cell r="FJ54">
            <v>0</v>
          </cell>
          <cell r="FK54">
            <v>0</v>
          </cell>
          <cell r="FL54">
            <v>0</v>
          </cell>
          <cell r="FM54">
            <v>0</v>
          </cell>
          <cell r="FN54">
            <v>0</v>
          </cell>
          <cell r="FO54">
            <v>0</v>
          </cell>
          <cell r="FP54">
            <v>0</v>
          </cell>
          <cell r="FQ54">
            <v>0</v>
          </cell>
          <cell r="FR54">
            <v>0</v>
          </cell>
          <cell r="FS54">
            <v>0</v>
          </cell>
          <cell r="FT54">
            <v>0</v>
          </cell>
          <cell r="FU54">
            <v>0</v>
          </cell>
          <cell r="FV54">
            <v>0</v>
          </cell>
          <cell r="FW54">
            <v>0</v>
          </cell>
          <cell r="FX54">
            <v>0</v>
          </cell>
          <cell r="FY54">
            <v>0</v>
          </cell>
          <cell r="FZ54">
            <v>0</v>
          </cell>
          <cell r="GA54">
            <v>0</v>
          </cell>
          <cell r="GB54">
            <v>0</v>
          </cell>
          <cell r="GC54">
            <v>0</v>
          </cell>
          <cell r="GD54">
            <v>0</v>
          </cell>
          <cell r="GE54">
            <v>0</v>
          </cell>
          <cell r="GF54">
            <v>0</v>
          </cell>
          <cell r="GG54">
            <v>0</v>
          </cell>
          <cell r="GH54">
            <v>0</v>
          </cell>
          <cell r="GI54">
            <v>0</v>
          </cell>
          <cell r="GJ54">
            <v>0</v>
          </cell>
          <cell r="GK54">
            <v>0</v>
          </cell>
          <cell r="GL54">
            <v>0</v>
          </cell>
          <cell r="GM54">
            <v>0</v>
          </cell>
          <cell r="GN54">
            <v>0</v>
          </cell>
          <cell r="GO54">
            <v>0</v>
          </cell>
          <cell r="GP54">
            <v>0</v>
          </cell>
          <cell r="GQ54">
            <v>0</v>
          </cell>
          <cell r="GR54">
            <v>0</v>
          </cell>
          <cell r="GS54">
            <v>0</v>
          </cell>
          <cell r="GT54">
            <v>0</v>
          </cell>
          <cell r="GU54">
            <v>0</v>
          </cell>
          <cell r="GV54">
            <v>0</v>
          </cell>
          <cell r="GW54">
            <v>0</v>
          </cell>
          <cell r="GX54">
            <v>0</v>
          </cell>
          <cell r="GY54">
            <v>0</v>
          </cell>
          <cell r="GZ54">
            <v>0</v>
          </cell>
          <cell r="HA54">
            <v>0</v>
          </cell>
          <cell r="HB54">
            <v>0</v>
          </cell>
          <cell r="HC54">
            <v>0</v>
          </cell>
          <cell r="HD54">
            <v>0</v>
          </cell>
          <cell r="HE54">
            <v>0</v>
          </cell>
          <cell r="HF54">
            <v>0</v>
          </cell>
          <cell r="HG54">
            <v>0</v>
          </cell>
          <cell r="HH54">
            <v>0</v>
          </cell>
          <cell r="HI54">
            <v>0</v>
          </cell>
          <cell r="HJ54">
            <v>0</v>
          </cell>
          <cell r="HK54">
            <v>0</v>
          </cell>
          <cell r="HL54">
            <v>0</v>
          </cell>
          <cell r="HM54">
            <v>0</v>
          </cell>
          <cell r="HN54">
            <v>0</v>
          </cell>
          <cell r="HO54">
            <v>0</v>
          </cell>
          <cell r="HP54">
            <v>0</v>
          </cell>
          <cell r="HQ54">
            <v>0</v>
          </cell>
          <cell r="HR54">
            <v>0</v>
          </cell>
          <cell r="HS54">
            <v>0</v>
          </cell>
          <cell r="HT54">
            <v>0</v>
          </cell>
          <cell r="HU54">
            <v>0</v>
          </cell>
          <cell r="HV54">
            <v>0</v>
          </cell>
          <cell r="HW54">
            <v>0</v>
          </cell>
          <cell r="HX54">
            <v>0</v>
          </cell>
          <cell r="HY54">
            <v>0</v>
          </cell>
          <cell r="HZ54">
            <v>0</v>
          </cell>
          <cell r="IA54">
            <v>0</v>
          </cell>
          <cell r="IB54">
            <v>0</v>
          </cell>
          <cell r="IC54">
            <v>0</v>
          </cell>
          <cell r="ID54">
            <v>0</v>
          </cell>
          <cell r="IE54">
            <v>0</v>
          </cell>
          <cell r="IF54">
            <v>0</v>
          </cell>
          <cell r="IG54">
            <v>0</v>
          </cell>
          <cell r="IH54">
            <v>0</v>
          </cell>
          <cell r="II54">
            <v>0</v>
          </cell>
          <cell r="IJ54">
            <v>0</v>
          </cell>
          <cell r="IK54">
            <v>0</v>
          </cell>
          <cell r="IL54">
            <v>0</v>
          </cell>
          <cell r="IM54">
            <v>0</v>
          </cell>
          <cell r="IN54">
            <v>0</v>
          </cell>
          <cell r="IO54">
            <v>0</v>
          </cell>
          <cell r="IP54">
            <v>0</v>
          </cell>
          <cell r="IQ54">
            <v>0</v>
          </cell>
        </row>
        <row r="55">
          <cell r="B55">
            <v>0</v>
          </cell>
          <cell r="C55">
            <v>0</v>
          </cell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  <cell r="AI55">
            <v>0</v>
          </cell>
          <cell r="AJ55">
            <v>0</v>
          </cell>
          <cell r="AK55">
            <v>0</v>
          </cell>
          <cell r="AL55">
            <v>0</v>
          </cell>
          <cell r="AM55">
            <v>0</v>
          </cell>
          <cell r="AN55">
            <v>0</v>
          </cell>
          <cell r="AO55">
            <v>0</v>
          </cell>
          <cell r="AP55">
            <v>0</v>
          </cell>
          <cell r="AQ55">
            <v>0</v>
          </cell>
          <cell r="AR55">
            <v>0</v>
          </cell>
          <cell r="AS55">
            <v>0</v>
          </cell>
          <cell r="AT55">
            <v>0</v>
          </cell>
          <cell r="AU55">
            <v>0</v>
          </cell>
          <cell r="AV55">
            <v>0</v>
          </cell>
          <cell r="AW55">
            <v>0</v>
          </cell>
          <cell r="AX55">
            <v>0</v>
          </cell>
          <cell r="AY55">
            <v>0</v>
          </cell>
          <cell r="AZ55">
            <v>0</v>
          </cell>
          <cell r="BA55">
            <v>0</v>
          </cell>
          <cell r="BB55">
            <v>0</v>
          </cell>
          <cell r="BC55">
            <v>0</v>
          </cell>
          <cell r="BD55">
            <v>0</v>
          </cell>
          <cell r="BE55">
            <v>0</v>
          </cell>
          <cell r="BF55">
            <v>0</v>
          </cell>
          <cell r="BG55">
            <v>0</v>
          </cell>
          <cell r="BH55">
            <v>0</v>
          </cell>
          <cell r="BI55">
            <v>0</v>
          </cell>
          <cell r="BJ55">
            <v>0</v>
          </cell>
          <cell r="BK55">
            <v>0</v>
          </cell>
          <cell r="BL55">
            <v>0</v>
          </cell>
          <cell r="BM55">
            <v>0</v>
          </cell>
          <cell r="BN55">
            <v>0</v>
          </cell>
          <cell r="BO55">
            <v>0</v>
          </cell>
          <cell r="BP55">
            <v>0</v>
          </cell>
          <cell r="BQ55">
            <v>0</v>
          </cell>
          <cell r="BR55">
            <v>0</v>
          </cell>
          <cell r="BS55">
            <v>0</v>
          </cell>
          <cell r="BT55">
            <v>0</v>
          </cell>
          <cell r="BU55">
            <v>0</v>
          </cell>
          <cell r="BV55">
            <v>0</v>
          </cell>
          <cell r="BW55">
            <v>0</v>
          </cell>
          <cell r="BX55">
            <v>0</v>
          </cell>
          <cell r="BY55">
            <v>0</v>
          </cell>
          <cell r="BZ55">
            <v>0</v>
          </cell>
          <cell r="CA55">
            <v>0</v>
          </cell>
          <cell r="CB55">
            <v>0</v>
          </cell>
          <cell r="CC55">
            <v>0</v>
          </cell>
          <cell r="CD55">
            <v>0</v>
          </cell>
          <cell r="CE55">
            <v>0</v>
          </cell>
          <cell r="CF55">
            <v>0</v>
          </cell>
          <cell r="CG55">
            <v>0</v>
          </cell>
          <cell r="CH55">
            <v>0</v>
          </cell>
          <cell r="CI55">
            <v>0</v>
          </cell>
          <cell r="CJ55">
            <v>0</v>
          </cell>
          <cell r="CK55">
            <v>0</v>
          </cell>
          <cell r="CL55">
            <v>0</v>
          </cell>
          <cell r="CM55">
            <v>0</v>
          </cell>
          <cell r="CN55">
            <v>0</v>
          </cell>
          <cell r="CO55">
            <v>0</v>
          </cell>
          <cell r="CP55">
            <v>0</v>
          </cell>
          <cell r="CQ55">
            <v>0</v>
          </cell>
          <cell r="CR55">
            <v>0</v>
          </cell>
          <cell r="CS55">
            <v>0</v>
          </cell>
          <cell r="CT55">
            <v>0</v>
          </cell>
          <cell r="CU55">
            <v>0</v>
          </cell>
          <cell r="CV55">
            <v>0</v>
          </cell>
          <cell r="CW55">
            <v>0</v>
          </cell>
          <cell r="CX55">
            <v>0</v>
          </cell>
          <cell r="CY55">
            <v>0</v>
          </cell>
          <cell r="CZ55">
            <v>0</v>
          </cell>
          <cell r="DA55">
            <v>0</v>
          </cell>
          <cell r="DB55">
            <v>0</v>
          </cell>
          <cell r="DC55">
            <v>0</v>
          </cell>
          <cell r="DD55">
            <v>0</v>
          </cell>
          <cell r="DE55">
            <v>0</v>
          </cell>
          <cell r="DF55">
            <v>0</v>
          </cell>
          <cell r="DG55">
            <v>0</v>
          </cell>
          <cell r="DH55">
            <v>0</v>
          </cell>
          <cell r="DI55">
            <v>0</v>
          </cell>
          <cell r="DJ55">
            <v>0</v>
          </cell>
          <cell r="DK55">
            <v>0</v>
          </cell>
          <cell r="DL55">
            <v>0</v>
          </cell>
          <cell r="DM55">
            <v>0</v>
          </cell>
          <cell r="DN55">
            <v>0</v>
          </cell>
          <cell r="DO55">
            <v>0</v>
          </cell>
          <cell r="DP55">
            <v>0</v>
          </cell>
          <cell r="DQ55">
            <v>0</v>
          </cell>
          <cell r="DR55">
            <v>0</v>
          </cell>
          <cell r="DS55">
            <v>0</v>
          </cell>
          <cell r="DT55">
            <v>0</v>
          </cell>
          <cell r="DU55">
            <v>0</v>
          </cell>
          <cell r="DV55">
            <v>0</v>
          </cell>
          <cell r="DW55">
            <v>0</v>
          </cell>
          <cell r="DX55">
            <v>0</v>
          </cell>
          <cell r="DY55">
            <v>0</v>
          </cell>
          <cell r="DZ55">
            <v>0</v>
          </cell>
          <cell r="EA55">
            <v>0</v>
          </cell>
          <cell r="EB55">
            <v>0</v>
          </cell>
          <cell r="EC55">
            <v>0</v>
          </cell>
          <cell r="ED55">
            <v>0</v>
          </cell>
          <cell r="EE55">
            <v>0</v>
          </cell>
          <cell r="EF55">
            <v>0</v>
          </cell>
          <cell r="EG55">
            <v>0</v>
          </cell>
          <cell r="EH55">
            <v>0</v>
          </cell>
          <cell r="EI55">
            <v>0</v>
          </cell>
          <cell r="EJ55">
            <v>0</v>
          </cell>
          <cell r="EK55">
            <v>0</v>
          </cell>
          <cell r="EL55">
            <v>0</v>
          </cell>
          <cell r="EM55">
            <v>0</v>
          </cell>
          <cell r="EN55">
            <v>0</v>
          </cell>
          <cell r="EO55">
            <v>0</v>
          </cell>
          <cell r="EP55">
            <v>0</v>
          </cell>
          <cell r="EQ55">
            <v>0</v>
          </cell>
          <cell r="ER55">
            <v>0</v>
          </cell>
          <cell r="ES55">
            <v>0</v>
          </cell>
          <cell r="ET55">
            <v>0</v>
          </cell>
          <cell r="EU55">
            <v>0</v>
          </cell>
          <cell r="EV55">
            <v>0</v>
          </cell>
          <cell r="EW55">
            <v>0</v>
          </cell>
          <cell r="EX55">
            <v>0</v>
          </cell>
          <cell r="EY55">
            <v>0</v>
          </cell>
          <cell r="EZ55">
            <v>0</v>
          </cell>
          <cell r="FA55">
            <v>0</v>
          </cell>
          <cell r="FB55">
            <v>0</v>
          </cell>
          <cell r="FC55">
            <v>0</v>
          </cell>
          <cell r="FD55">
            <v>0</v>
          </cell>
          <cell r="FE55">
            <v>0</v>
          </cell>
          <cell r="FF55">
            <v>0</v>
          </cell>
          <cell r="FG55">
            <v>0</v>
          </cell>
          <cell r="FH55">
            <v>0</v>
          </cell>
          <cell r="FI55">
            <v>0</v>
          </cell>
          <cell r="FJ55">
            <v>0</v>
          </cell>
          <cell r="FK55">
            <v>0</v>
          </cell>
          <cell r="FL55">
            <v>0</v>
          </cell>
          <cell r="FM55">
            <v>0</v>
          </cell>
          <cell r="FN55">
            <v>0</v>
          </cell>
          <cell r="FO55">
            <v>0</v>
          </cell>
          <cell r="FP55">
            <v>0</v>
          </cell>
          <cell r="FQ55">
            <v>0</v>
          </cell>
          <cell r="FR55">
            <v>0</v>
          </cell>
          <cell r="FS55">
            <v>0</v>
          </cell>
          <cell r="FT55">
            <v>0</v>
          </cell>
          <cell r="FU55">
            <v>0</v>
          </cell>
          <cell r="FV55">
            <v>0</v>
          </cell>
          <cell r="FW55">
            <v>0</v>
          </cell>
          <cell r="FX55">
            <v>0</v>
          </cell>
          <cell r="FY55">
            <v>0</v>
          </cell>
          <cell r="FZ55">
            <v>0</v>
          </cell>
          <cell r="GA55">
            <v>0</v>
          </cell>
          <cell r="GB55">
            <v>0</v>
          </cell>
          <cell r="GC55">
            <v>0</v>
          </cell>
          <cell r="GD55">
            <v>0</v>
          </cell>
          <cell r="GE55">
            <v>0</v>
          </cell>
          <cell r="GF55">
            <v>0</v>
          </cell>
          <cell r="GG55">
            <v>0</v>
          </cell>
          <cell r="GH55">
            <v>0</v>
          </cell>
          <cell r="GI55">
            <v>0</v>
          </cell>
          <cell r="GJ55">
            <v>0</v>
          </cell>
          <cell r="GK55">
            <v>0</v>
          </cell>
          <cell r="GL55">
            <v>0</v>
          </cell>
          <cell r="GM55">
            <v>0</v>
          </cell>
          <cell r="GN55">
            <v>0</v>
          </cell>
          <cell r="GO55">
            <v>0</v>
          </cell>
          <cell r="GP55">
            <v>0</v>
          </cell>
          <cell r="GQ55">
            <v>0</v>
          </cell>
          <cell r="GR55">
            <v>0</v>
          </cell>
          <cell r="GS55">
            <v>0</v>
          </cell>
          <cell r="GT55">
            <v>0</v>
          </cell>
          <cell r="GU55">
            <v>0</v>
          </cell>
          <cell r="GV55">
            <v>0</v>
          </cell>
          <cell r="GW55">
            <v>0</v>
          </cell>
          <cell r="GX55">
            <v>0</v>
          </cell>
          <cell r="GY55">
            <v>0</v>
          </cell>
          <cell r="GZ55">
            <v>0</v>
          </cell>
          <cell r="HA55">
            <v>0</v>
          </cell>
          <cell r="HB55">
            <v>0</v>
          </cell>
          <cell r="HC55">
            <v>0</v>
          </cell>
          <cell r="HD55">
            <v>0</v>
          </cell>
          <cell r="HE55">
            <v>0</v>
          </cell>
          <cell r="HF55">
            <v>0</v>
          </cell>
          <cell r="HG55">
            <v>0</v>
          </cell>
          <cell r="HH55">
            <v>0</v>
          </cell>
          <cell r="HI55">
            <v>0</v>
          </cell>
          <cell r="HJ55">
            <v>0</v>
          </cell>
          <cell r="HK55">
            <v>0</v>
          </cell>
          <cell r="HL55">
            <v>0</v>
          </cell>
          <cell r="HM55">
            <v>0</v>
          </cell>
          <cell r="HN55">
            <v>0</v>
          </cell>
          <cell r="HO55">
            <v>0</v>
          </cell>
          <cell r="HP55">
            <v>0</v>
          </cell>
          <cell r="HQ55">
            <v>0</v>
          </cell>
          <cell r="HR55">
            <v>0</v>
          </cell>
          <cell r="HS55">
            <v>0</v>
          </cell>
          <cell r="HT55">
            <v>0</v>
          </cell>
          <cell r="HU55">
            <v>0</v>
          </cell>
          <cell r="HV55">
            <v>0</v>
          </cell>
          <cell r="HW55">
            <v>0</v>
          </cell>
          <cell r="HX55">
            <v>0</v>
          </cell>
          <cell r="HY55">
            <v>0</v>
          </cell>
          <cell r="HZ55">
            <v>0</v>
          </cell>
          <cell r="IA55">
            <v>0</v>
          </cell>
          <cell r="IB55">
            <v>0</v>
          </cell>
          <cell r="IC55">
            <v>0</v>
          </cell>
          <cell r="ID55">
            <v>0</v>
          </cell>
          <cell r="IE55">
            <v>0</v>
          </cell>
          <cell r="IF55">
            <v>0</v>
          </cell>
          <cell r="IG55">
            <v>0</v>
          </cell>
          <cell r="IH55">
            <v>0</v>
          </cell>
          <cell r="II55">
            <v>0</v>
          </cell>
          <cell r="IJ55">
            <v>0</v>
          </cell>
          <cell r="IK55">
            <v>0</v>
          </cell>
          <cell r="IL55">
            <v>0</v>
          </cell>
          <cell r="IM55">
            <v>0</v>
          </cell>
          <cell r="IN55">
            <v>0</v>
          </cell>
          <cell r="IO55">
            <v>0</v>
          </cell>
          <cell r="IP55">
            <v>0</v>
          </cell>
          <cell r="IQ55">
            <v>0</v>
          </cell>
        </row>
        <row r="56">
          <cell r="B56">
            <v>0</v>
          </cell>
          <cell r="C56">
            <v>0</v>
          </cell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0</v>
          </cell>
          <cell r="AJ56">
            <v>0</v>
          </cell>
          <cell r="AK56">
            <v>0</v>
          </cell>
          <cell r="AL56">
            <v>0</v>
          </cell>
          <cell r="AM56">
            <v>0</v>
          </cell>
          <cell r="AN56">
            <v>0</v>
          </cell>
          <cell r="AO56">
            <v>0</v>
          </cell>
          <cell r="AP56">
            <v>0</v>
          </cell>
          <cell r="AQ56">
            <v>0</v>
          </cell>
          <cell r="AR56">
            <v>0</v>
          </cell>
          <cell r="AS56">
            <v>0</v>
          </cell>
          <cell r="AT56">
            <v>0</v>
          </cell>
          <cell r="AU56">
            <v>0</v>
          </cell>
          <cell r="AV56">
            <v>0</v>
          </cell>
          <cell r="AW56">
            <v>0</v>
          </cell>
          <cell r="AX56">
            <v>0</v>
          </cell>
          <cell r="AY56">
            <v>0</v>
          </cell>
          <cell r="AZ56">
            <v>0</v>
          </cell>
          <cell r="BA56">
            <v>0</v>
          </cell>
          <cell r="BB56">
            <v>0</v>
          </cell>
          <cell r="BC56">
            <v>0</v>
          </cell>
          <cell r="BD56">
            <v>0</v>
          </cell>
          <cell r="BE56">
            <v>0</v>
          </cell>
          <cell r="BF56">
            <v>0</v>
          </cell>
          <cell r="BG56">
            <v>0</v>
          </cell>
          <cell r="BH56">
            <v>0</v>
          </cell>
          <cell r="BI56">
            <v>0</v>
          </cell>
          <cell r="BJ56">
            <v>0</v>
          </cell>
          <cell r="BK56">
            <v>0</v>
          </cell>
          <cell r="BL56">
            <v>0</v>
          </cell>
          <cell r="BM56">
            <v>0</v>
          </cell>
          <cell r="BN56">
            <v>0</v>
          </cell>
          <cell r="BO56">
            <v>0</v>
          </cell>
          <cell r="BP56">
            <v>0</v>
          </cell>
          <cell r="BQ56">
            <v>0</v>
          </cell>
          <cell r="BR56">
            <v>0</v>
          </cell>
          <cell r="BS56">
            <v>0</v>
          </cell>
          <cell r="BT56">
            <v>0</v>
          </cell>
          <cell r="BU56">
            <v>0</v>
          </cell>
          <cell r="BV56">
            <v>0</v>
          </cell>
          <cell r="BW56">
            <v>0</v>
          </cell>
          <cell r="BX56">
            <v>0</v>
          </cell>
          <cell r="BY56">
            <v>0</v>
          </cell>
          <cell r="BZ56">
            <v>0</v>
          </cell>
          <cell r="CA56">
            <v>0</v>
          </cell>
          <cell r="CB56">
            <v>0</v>
          </cell>
          <cell r="CC56">
            <v>0</v>
          </cell>
          <cell r="CD56">
            <v>0</v>
          </cell>
          <cell r="CE56">
            <v>0</v>
          </cell>
          <cell r="CF56">
            <v>0</v>
          </cell>
          <cell r="CG56">
            <v>0</v>
          </cell>
          <cell r="CH56">
            <v>0</v>
          </cell>
          <cell r="CI56">
            <v>0</v>
          </cell>
          <cell r="CJ56">
            <v>0</v>
          </cell>
          <cell r="CK56">
            <v>0</v>
          </cell>
          <cell r="CL56">
            <v>0</v>
          </cell>
          <cell r="CM56">
            <v>0</v>
          </cell>
          <cell r="CN56">
            <v>0</v>
          </cell>
          <cell r="CO56">
            <v>0</v>
          </cell>
          <cell r="CP56">
            <v>0</v>
          </cell>
          <cell r="CQ56">
            <v>0</v>
          </cell>
          <cell r="CR56">
            <v>0</v>
          </cell>
          <cell r="CS56">
            <v>0</v>
          </cell>
          <cell r="CT56">
            <v>0</v>
          </cell>
          <cell r="CU56">
            <v>0</v>
          </cell>
          <cell r="CV56">
            <v>0</v>
          </cell>
          <cell r="CW56">
            <v>0</v>
          </cell>
          <cell r="CX56">
            <v>0</v>
          </cell>
          <cell r="CY56">
            <v>0</v>
          </cell>
          <cell r="CZ56">
            <v>0</v>
          </cell>
          <cell r="DA56">
            <v>0</v>
          </cell>
          <cell r="DB56">
            <v>0</v>
          </cell>
          <cell r="DC56">
            <v>0</v>
          </cell>
          <cell r="DD56">
            <v>0</v>
          </cell>
          <cell r="DE56">
            <v>0</v>
          </cell>
          <cell r="DF56">
            <v>0</v>
          </cell>
          <cell r="DG56">
            <v>0</v>
          </cell>
          <cell r="DH56">
            <v>0</v>
          </cell>
          <cell r="DI56">
            <v>0</v>
          </cell>
          <cell r="DJ56">
            <v>0</v>
          </cell>
          <cell r="DK56">
            <v>0</v>
          </cell>
          <cell r="DL56">
            <v>0</v>
          </cell>
          <cell r="DM56">
            <v>0</v>
          </cell>
          <cell r="DN56">
            <v>0</v>
          </cell>
          <cell r="DO56">
            <v>0</v>
          </cell>
          <cell r="DP56">
            <v>0</v>
          </cell>
          <cell r="DQ56">
            <v>0</v>
          </cell>
          <cell r="DR56">
            <v>0</v>
          </cell>
          <cell r="DS56">
            <v>0</v>
          </cell>
          <cell r="DT56">
            <v>0</v>
          </cell>
          <cell r="DU56">
            <v>0</v>
          </cell>
          <cell r="DV56">
            <v>0</v>
          </cell>
          <cell r="DW56">
            <v>0</v>
          </cell>
          <cell r="DX56">
            <v>0</v>
          </cell>
          <cell r="DY56">
            <v>0</v>
          </cell>
          <cell r="DZ56">
            <v>0</v>
          </cell>
          <cell r="EA56">
            <v>0</v>
          </cell>
          <cell r="EB56">
            <v>0</v>
          </cell>
          <cell r="EC56">
            <v>0</v>
          </cell>
          <cell r="ED56">
            <v>0</v>
          </cell>
          <cell r="EE56">
            <v>0</v>
          </cell>
          <cell r="EF56">
            <v>0</v>
          </cell>
          <cell r="EG56">
            <v>0</v>
          </cell>
          <cell r="EH56">
            <v>0</v>
          </cell>
          <cell r="EI56">
            <v>0</v>
          </cell>
          <cell r="EJ56">
            <v>0</v>
          </cell>
          <cell r="EK56">
            <v>0</v>
          </cell>
          <cell r="EL56">
            <v>0</v>
          </cell>
          <cell r="EM56">
            <v>0</v>
          </cell>
          <cell r="EN56">
            <v>0</v>
          </cell>
          <cell r="EO56">
            <v>0</v>
          </cell>
          <cell r="EP56">
            <v>0</v>
          </cell>
          <cell r="EQ56">
            <v>0</v>
          </cell>
          <cell r="ER56">
            <v>0</v>
          </cell>
          <cell r="ES56">
            <v>0</v>
          </cell>
          <cell r="ET56">
            <v>0</v>
          </cell>
          <cell r="EU56">
            <v>0</v>
          </cell>
          <cell r="EV56">
            <v>0</v>
          </cell>
          <cell r="EW56">
            <v>0</v>
          </cell>
          <cell r="EX56">
            <v>0</v>
          </cell>
          <cell r="EY56">
            <v>0</v>
          </cell>
          <cell r="EZ56">
            <v>0</v>
          </cell>
          <cell r="FA56">
            <v>0</v>
          </cell>
          <cell r="FB56">
            <v>0</v>
          </cell>
          <cell r="FC56">
            <v>0</v>
          </cell>
          <cell r="FD56">
            <v>0</v>
          </cell>
          <cell r="FE56">
            <v>0</v>
          </cell>
          <cell r="FF56">
            <v>0</v>
          </cell>
          <cell r="FG56">
            <v>0</v>
          </cell>
          <cell r="FH56">
            <v>0</v>
          </cell>
          <cell r="FI56">
            <v>0</v>
          </cell>
          <cell r="FJ56">
            <v>0</v>
          </cell>
          <cell r="FK56">
            <v>0</v>
          </cell>
          <cell r="FL56">
            <v>0</v>
          </cell>
          <cell r="FM56">
            <v>0</v>
          </cell>
          <cell r="FN56">
            <v>0</v>
          </cell>
          <cell r="FO56">
            <v>0</v>
          </cell>
          <cell r="FP56">
            <v>0</v>
          </cell>
          <cell r="FQ56">
            <v>0</v>
          </cell>
          <cell r="FR56">
            <v>0</v>
          </cell>
          <cell r="FS56">
            <v>0</v>
          </cell>
          <cell r="FT56">
            <v>0</v>
          </cell>
          <cell r="FU56">
            <v>0</v>
          </cell>
          <cell r="FV56">
            <v>0</v>
          </cell>
          <cell r="FW56">
            <v>0</v>
          </cell>
          <cell r="FX56">
            <v>0</v>
          </cell>
          <cell r="FY56">
            <v>0</v>
          </cell>
          <cell r="FZ56">
            <v>0</v>
          </cell>
          <cell r="GA56">
            <v>0</v>
          </cell>
          <cell r="GB56">
            <v>0</v>
          </cell>
          <cell r="GC56">
            <v>0</v>
          </cell>
          <cell r="GD56">
            <v>0</v>
          </cell>
          <cell r="GE56">
            <v>0</v>
          </cell>
          <cell r="GF56">
            <v>0</v>
          </cell>
          <cell r="GG56">
            <v>0</v>
          </cell>
          <cell r="GH56">
            <v>0</v>
          </cell>
          <cell r="GI56">
            <v>0</v>
          </cell>
          <cell r="GJ56">
            <v>0</v>
          </cell>
          <cell r="GK56">
            <v>0</v>
          </cell>
          <cell r="GL56">
            <v>0</v>
          </cell>
          <cell r="GM56">
            <v>0</v>
          </cell>
          <cell r="GN56">
            <v>0</v>
          </cell>
          <cell r="GO56">
            <v>0</v>
          </cell>
          <cell r="GP56">
            <v>0</v>
          </cell>
          <cell r="GQ56">
            <v>0</v>
          </cell>
          <cell r="GR56">
            <v>0</v>
          </cell>
          <cell r="GS56">
            <v>0</v>
          </cell>
          <cell r="GT56">
            <v>0</v>
          </cell>
          <cell r="GU56">
            <v>0</v>
          </cell>
          <cell r="GV56">
            <v>0</v>
          </cell>
          <cell r="GW56">
            <v>0</v>
          </cell>
          <cell r="GX56">
            <v>0</v>
          </cell>
          <cell r="GY56">
            <v>0</v>
          </cell>
          <cell r="GZ56">
            <v>0</v>
          </cell>
          <cell r="HA56">
            <v>0</v>
          </cell>
          <cell r="HB56">
            <v>0</v>
          </cell>
          <cell r="HC56">
            <v>0</v>
          </cell>
          <cell r="HD56">
            <v>0</v>
          </cell>
          <cell r="HE56">
            <v>0</v>
          </cell>
          <cell r="HF56">
            <v>0</v>
          </cell>
          <cell r="HG56">
            <v>0</v>
          </cell>
          <cell r="HH56">
            <v>0</v>
          </cell>
          <cell r="HI56">
            <v>0</v>
          </cell>
          <cell r="HJ56">
            <v>0</v>
          </cell>
          <cell r="HK56">
            <v>0</v>
          </cell>
          <cell r="HL56">
            <v>0</v>
          </cell>
          <cell r="HM56">
            <v>0</v>
          </cell>
          <cell r="HN56">
            <v>0</v>
          </cell>
          <cell r="HO56">
            <v>0</v>
          </cell>
          <cell r="HP56">
            <v>0</v>
          </cell>
          <cell r="HQ56">
            <v>0</v>
          </cell>
          <cell r="HR56">
            <v>0</v>
          </cell>
          <cell r="HS56">
            <v>0</v>
          </cell>
          <cell r="HT56">
            <v>0</v>
          </cell>
          <cell r="HU56">
            <v>0</v>
          </cell>
          <cell r="HV56">
            <v>0</v>
          </cell>
          <cell r="HW56">
            <v>0</v>
          </cell>
          <cell r="HX56">
            <v>0</v>
          </cell>
          <cell r="HY56">
            <v>0</v>
          </cell>
          <cell r="HZ56">
            <v>0</v>
          </cell>
          <cell r="IA56">
            <v>0</v>
          </cell>
          <cell r="IB56">
            <v>0</v>
          </cell>
          <cell r="IC56">
            <v>0</v>
          </cell>
          <cell r="ID56">
            <v>0</v>
          </cell>
          <cell r="IE56">
            <v>0</v>
          </cell>
          <cell r="IF56">
            <v>0</v>
          </cell>
          <cell r="IG56">
            <v>0</v>
          </cell>
          <cell r="IH56">
            <v>0</v>
          </cell>
          <cell r="II56">
            <v>0</v>
          </cell>
          <cell r="IJ56">
            <v>0</v>
          </cell>
          <cell r="IK56">
            <v>0</v>
          </cell>
          <cell r="IL56">
            <v>0</v>
          </cell>
          <cell r="IM56">
            <v>0</v>
          </cell>
          <cell r="IN56">
            <v>0</v>
          </cell>
          <cell r="IO56">
            <v>0</v>
          </cell>
          <cell r="IP56">
            <v>0</v>
          </cell>
          <cell r="IQ56">
            <v>0</v>
          </cell>
        </row>
        <row r="57">
          <cell r="B57">
            <v>0</v>
          </cell>
          <cell r="C57">
            <v>0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0</v>
          </cell>
          <cell r="AJ57">
            <v>0</v>
          </cell>
          <cell r="AK57">
            <v>0</v>
          </cell>
          <cell r="AL57">
            <v>0</v>
          </cell>
          <cell r="AM57">
            <v>0</v>
          </cell>
          <cell r="AN57">
            <v>0</v>
          </cell>
          <cell r="AO57">
            <v>0</v>
          </cell>
          <cell r="AP57">
            <v>0</v>
          </cell>
          <cell r="AQ57">
            <v>0</v>
          </cell>
          <cell r="AR57">
            <v>0</v>
          </cell>
          <cell r="AS57">
            <v>0</v>
          </cell>
          <cell r="AT57">
            <v>0</v>
          </cell>
          <cell r="AU57">
            <v>0</v>
          </cell>
          <cell r="AV57">
            <v>0</v>
          </cell>
          <cell r="AW57">
            <v>0</v>
          </cell>
          <cell r="AX57">
            <v>0</v>
          </cell>
          <cell r="AY57">
            <v>0</v>
          </cell>
          <cell r="AZ57">
            <v>0</v>
          </cell>
          <cell r="BA57">
            <v>0</v>
          </cell>
          <cell r="BB57">
            <v>0</v>
          </cell>
          <cell r="BC57">
            <v>0</v>
          </cell>
          <cell r="BD57">
            <v>0</v>
          </cell>
          <cell r="BE57">
            <v>0</v>
          </cell>
          <cell r="BF57">
            <v>0</v>
          </cell>
          <cell r="BG57">
            <v>0</v>
          </cell>
          <cell r="BH57">
            <v>0</v>
          </cell>
          <cell r="BI57">
            <v>0</v>
          </cell>
          <cell r="BJ57">
            <v>0</v>
          </cell>
          <cell r="BK57">
            <v>0</v>
          </cell>
          <cell r="BL57">
            <v>0</v>
          </cell>
          <cell r="BM57">
            <v>0</v>
          </cell>
          <cell r="BN57">
            <v>0</v>
          </cell>
          <cell r="BO57">
            <v>0</v>
          </cell>
          <cell r="BP57">
            <v>0</v>
          </cell>
          <cell r="BQ57">
            <v>0</v>
          </cell>
          <cell r="BR57">
            <v>0</v>
          </cell>
          <cell r="BS57">
            <v>0</v>
          </cell>
          <cell r="BT57">
            <v>0</v>
          </cell>
          <cell r="BU57">
            <v>0</v>
          </cell>
          <cell r="BV57">
            <v>0</v>
          </cell>
          <cell r="BW57">
            <v>0</v>
          </cell>
          <cell r="BX57">
            <v>0</v>
          </cell>
          <cell r="BY57">
            <v>0</v>
          </cell>
          <cell r="BZ57">
            <v>0</v>
          </cell>
          <cell r="CA57">
            <v>0</v>
          </cell>
          <cell r="CB57">
            <v>0</v>
          </cell>
          <cell r="CC57">
            <v>0</v>
          </cell>
          <cell r="CD57">
            <v>0</v>
          </cell>
          <cell r="CE57">
            <v>0</v>
          </cell>
          <cell r="CF57">
            <v>0</v>
          </cell>
          <cell r="CG57">
            <v>0</v>
          </cell>
          <cell r="CH57">
            <v>0</v>
          </cell>
          <cell r="CI57">
            <v>0</v>
          </cell>
          <cell r="CJ57">
            <v>0</v>
          </cell>
          <cell r="CK57">
            <v>0</v>
          </cell>
          <cell r="CL57">
            <v>0</v>
          </cell>
          <cell r="CM57">
            <v>0</v>
          </cell>
          <cell r="CN57">
            <v>0</v>
          </cell>
          <cell r="CO57">
            <v>0</v>
          </cell>
          <cell r="CP57">
            <v>0</v>
          </cell>
          <cell r="CQ57">
            <v>0</v>
          </cell>
          <cell r="CR57">
            <v>0</v>
          </cell>
          <cell r="CS57">
            <v>0</v>
          </cell>
          <cell r="CT57">
            <v>0</v>
          </cell>
          <cell r="CU57">
            <v>0</v>
          </cell>
          <cell r="CV57">
            <v>0</v>
          </cell>
          <cell r="CW57">
            <v>0</v>
          </cell>
          <cell r="CX57">
            <v>0</v>
          </cell>
          <cell r="CY57">
            <v>0</v>
          </cell>
          <cell r="CZ57">
            <v>0</v>
          </cell>
          <cell r="DA57">
            <v>0</v>
          </cell>
          <cell r="DB57">
            <v>0</v>
          </cell>
          <cell r="DC57">
            <v>0</v>
          </cell>
          <cell r="DD57">
            <v>0</v>
          </cell>
          <cell r="DE57">
            <v>0</v>
          </cell>
          <cell r="DF57">
            <v>0</v>
          </cell>
          <cell r="DG57">
            <v>0</v>
          </cell>
          <cell r="DH57">
            <v>0</v>
          </cell>
          <cell r="DI57">
            <v>0</v>
          </cell>
          <cell r="DJ57">
            <v>0</v>
          </cell>
          <cell r="DK57">
            <v>0</v>
          </cell>
          <cell r="DL57">
            <v>0</v>
          </cell>
          <cell r="DM57">
            <v>0</v>
          </cell>
          <cell r="DN57">
            <v>0</v>
          </cell>
          <cell r="DO57">
            <v>0</v>
          </cell>
          <cell r="DP57">
            <v>0</v>
          </cell>
          <cell r="DQ57">
            <v>0</v>
          </cell>
          <cell r="DR57">
            <v>0</v>
          </cell>
          <cell r="DS57">
            <v>0</v>
          </cell>
          <cell r="DT57">
            <v>0</v>
          </cell>
          <cell r="DU57">
            <v>0</v>
          </cell>
          <cell r="DV57">
            <v>0</v>
          </cell>
          <cell r="DW57">
            <v>0</v>
          </cell>
          <cell r="DX57">
            <v>0</v>
          </cell>
          <cell r="DY57">
            <v>0</v>
          </cell>
          <cell r="DZ57">
            <v>0</v>
          </cell>
          <cell r="EA57">
            <v>0</v>
          </cell>
          <cell r="EB57">
            <v>0</v>
          </cell>
          <cell r="EC57">
            <v>0</v>
          </cell>
          <cell r="ED57">
            <v>0</v>
          </cell>
          <cell r="EE57">
            <v>0</v>
          </cell>
          <cell r="EF57">
            <v>0</v>
          </cell>
          <cell r="EG57">
            <v>0</v>
          </cell>
          <cell r="EH57">
            <v>0</v>
          </cell>
          <cell r="EI57">
            <v>0</v>
          </cell>
          <cell r="EJ57">
            <v>0</v>
          </cell>
          <cell r="EK57">
            <v>0</v>
          </cell>
          <cell r="EL57">
            <v>0</v>
          </cell>
          <cell r="EM57">
            <v>0</v>
          </cell>
          <cell r="EN57">
            <v>0</v>
          </cell>
          <cell r="EO57">
            <v>0</v>
          </cell>
          <cell r="EP57">
            <v>0</v>
          </cell>
          <cell r="EQ57">
            <v>0</v>
          </cell>
          <cell r="ER57">
            <v>0</v>
          </cell>
          <cell r="ES57">
            <v>0</v>
          </cell>
          <cell r="ET57">
            <v>0</v>
          </cell>
          <cell r="EU57">
            <v>0</v>
          </cell>
          <cell r="EV57">
            <v>0</v>
          </cell>
          <cell r="EW57">
            <v>0</v>
          </cell>
          <cell r="EX57">
            <v>0</v>
          </cell>
          <cell r="EY57">
            <v>0</v>
          </cell>
          <cell r="EZ57">
            <v>0</v>
          </cell>
          <cell r="FA57">
            <v>0</v>
          </cell>
          <cell r="FB57">
            <v>0</v>
          </cell>
          <cell r="FC57">
            <v>0</v>
          </cell>
          <cell r="FD57">
            <v>0</v>
          </cell>
          <cell r="FE57">
            <v>0</v>
          </cell>
          <cell r="FF57">
            <v>0</v>
          </cell>
          <cell r="FG57">
            <v>0</v>
          </cell>
          <cell r="FH57">
            <v>0</v>
          </cell>
          <cell r="FI57">
            <v>0</v>
          </cell>
          <cell r="FJ57">
            <v>0</v>
          </cell>
          <cell r="FK57">
            <v>0</v>
          </cell>
          <cell r="FL57">
            <v>0</v>
          </cell>
          <cell r="FM57">
            <v>0</v>
          </cell>
          <cell r="FN57">
            <v>0</v>
          </cell>
          <cell r="FO57">
            <v>0</v>
          </cell>
          <cell r="FP57">
            <v>0</v>
          </cell>
          <cell r="FQ57">
            <v>0</v>
          </cell>
          <cell r="FR57">
            <v>0</v>
          </cell>
          <cell r="FS57">
            <v>0</v>
          </cell>
          <cell r="FT57">
            <v>0</v>
          </cell>
          <cell r="FU57">
            <v>0</v>
          </cell>
          <cell r="FV57">
            <v>0</v>
          </cell>
          <cell r="FW57">
            <v>0</v>
          </cell>
          <cell r="FX57">
            <v>0</v>
          </cell>
          <cell r="FY57">
            <v>0</v>
          </cell>
          <cell r="FZ57">
            <v>0</v>
          </cell>
          <cell r="GA57">
            <v>0</v>
          </cell>
          <cell r="GB57">
            <v>0</v>
          </cell>
          <cell r="GC57">
            <v>0</v>
          </cell>
          <cell r="GD57">
            <v>0</v>
          </cell>
          <cell r="GE57">
            <v>0</v>
          </cell>
          <cell r="GF57">
            <v>0</v>
          </cell>
          <cell r="GG57">
            <v>0</v>
          </cell>
          <cell r="GH57">
            <v>0</v>
          </cell>
          <cell r="GI57">
            <v>0</v>
          </cell>
          <cell r="GJ57">
            <v>0</v>
          </cell>
          <cell r="GK57">
            <v>0</v>
          </cell>
          <cell r="GL57">
            <v>0</v>
          </cell>
          <cell r="GM57">
            <v>0</v>
          </cell>
          <cell r="GN57">
            <v>0</v>
          </cell>
          <cell r="GO57">
            <v>0</v>
          </cell>
          <cell r="GP57">
            <v>0</v>
          </cell>
          <cell r="GQ57">
            <v>0</v>
          </cell>
          <cell r="GR57">
            <v>0</v>
          </cell>
          <cell r="GS57">
            <v>0</v>
          </cell>
          <cell r="GT57">
            <v>0</v>
          </cell>
          <cell r="GU57">
            <v>0</v>
          </cell>
          <cell r="GV57">
            <v>0</v>
          </cell>
          <cell r="GW57">
            <v>0</v>
          </cell>
          <cell r="GX57">
            <v>0</v>
          </cell>
          <cell r="GY57">
            <v>0</v>
          </cell>
          <cell r="GZ57">
            <v>0</v>
          </cell>
          <cell r="HA57">
            <v>0</v>
          </cell>
          <cell r="HB57">
            <v>0</v>
          </cell>
          <cell r="HC57">
            <v>0</v>
          </cell>
          <cell r="HD57">
            <v>0</v>
          </cell>
          <cell r="HE57">
            <v>0</v>
          </cell>
          <cell r="HF57">
            <v>0</v>
          </cell>
          <cell r="HG57">
            <v>0</v>
          </cell>
          <cell r="HH57">
            <v>0</v>
          </cell>
          <cell r="HI57">
            <v>0</v>
          </cell>
          <cell r="HJ57">
            <v>0</v>
          </cell>
          <cell r="HK57">
            <v>0</v>
          </cell>
          <cell r="HL57">
            <v>0</v>
          </cell>
          <cell r="HM57">
            <v>0</v>
          </cell>
          <cell r="HN57">
            <v>0</v>
          </cell>
          <cell r="HO57">
            <v>0</v>
          </cell>
          <cell r="HP57">
            <v>0</v>
          </cell>
          <cell r="HQ57">
            <v>0</v>
          </cell>
          <cell r="HR57">
            <v>0</v>
          </cell>
          <cell r="HS57">
            <v>0</v>
          </cell>
          <cell r="HT57">
            <v>0</v>
          </cell>
          <cell r="HU57">
            <v>0</v>
          </cell>
          <cell r="HV57">
            <v>0</v>
          </cell>
          <cell r="HW57">
            <v>0</v>
          </cell>
          <cell r="HX57">
            <v>0</v>
          </cell>
          <cell r="HY57">
            <v>0</v>
          </cell>
          <cell r="HZ57">
            <v>0</v>
          </cell>
          <cell r="IA57">
            <v>0</v>
          </cell>
          <cell r="IB57">
            <v>0</v>
          </cell>
          <cell r="IC57">
            <v>0</v>
          </cell>
          <cell r="ID57">
            <v>0</v>
          </cell>
          <cell r="IE57">
            <v>0</v>
          </cell>
          <cell r="IF57">
            <v>0</v>
          </cell>
          <cell r="IG57">
            <v>0</v>
          </cell>
          <cell r="IH57">
            <v>0</v>
          </cell>
          <cell r="II57">
            <v>0</v>
          </cell>
          <cell r="IJ57">
            <v>0</v>
          </cell>
          <cell r="IK57">
            <v>0</v>
          </cell>
          <cell r="IL57">
            <v>0</v>
          </cell>
          <cell r="IM57">
            <v>0</v>
          </cell>
          <cell r="IN57">
            <v>0</v>
          </cell>
          <cell r="IO57">
            <v>0</v>
          </cell>
          <cell r="IP57">
            <v>0</v>
          </cell>
          <cell r="IQ57">
            <v>0</v>
          </cell>
        </row>
        <row r="58">
          <cell r="B58">
            <v>0</v>
          </cell>
          <cell r="C58">
            <v>0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0</v>
          </cell>
          <cell r="AB58">
            <v>0</v>
          </cell>
          <cell r="AC58">
            <v>0</v>
          </cell>
          <cell r="AD58">
            <v>0</v>
          </cell>
          <cell r="AE58">
            <v>0</v>
          </cell>
          <cell r="AF58">
            <v>0</v>
          </cell>
          <cell r="AG58">
            <v>0</v>
          </cell>
          <cell r="AH58">
            <v>0</v>
          </cell>
          <cell r="AI58">
            <v>0</v>
          </cell>
          <cell r="AJ58">
            <v>0</v>
          </cell>
          <cell r="AK58">
            <v>0</v>
          </cell>
          <cell r="AL58">
            <v>0</v>
          </cell>
          <cell r="AM58">
            <v>0</v>
          </cell>
          <cell r="AN58">
            <v>0</v>
          </cell>
          <cell r="AO58">
            <v>0</v>
          </cell>
          <cell r="AP58">
            <v>0</v>
          </cell>
          <cell r="AQ58">
            <v>0</v>
          </cell>
          <cell r="AR58">
            <v>0</v>
          </cell>
          <cell r="AS58">
            <v>0</v>
          </cell>
          <cell r="AT58">
            <v>0</v>
          </cell>
          <cell r="AU58">
            <v>0</v>
          </cell>
          <cell r="AV58">
            <v>0</v>
          </cell>
          <cell r="AW58">
            <v>0</v>
          </cell>
          <cell r="AX58">
            <v>0</v>
          </cell>
          <cell r="AY58">
            <v>0</v>
          </cell>
          <cell r="AZ58">
            <v>0</v>
          </cell>
          <cell r="BA58">
            <v>0</v>
          </cell>
          <cell r="BB58">
            <v>0</v>
          </cell>
          <cell r="BC58">
            <v>0</v>
          </cell>
          <cell r="BD58">
            <v>0</v>
          </cell>
          <cell r="BE58">
            <v>0</v>
          </cell>
          <cell r="BF58">
            <v>0</v>
          </cell>
          <cell r="BG58">
            <v>0</v>
          </cell>
          <cell r="BH58">
            <v>0</v>
          </cell>
          <cell r="BI58">
            <v>0</v>
          </cell>
          <cell r="BJ58">
            <v>0</v>
          </cell>
          <cell r="BK58">
            <v>0</v>
          </cell>
          <cell r="BL58">
            <v>0</v>
          </cell>
          <cell r="BM58">
            <v>0</v>
          </cell>
          <cell r="BN58">
            <v>0</v>
          </cell>
          <cell r="BO58">
            <v>0</v>
          </cell>
          <cell r="BP58">
            <v>0</v>
          </cell>
          <cell r="BQ58">
            <v>0</v>
          </cell>
          <cell r="BR58">
            <v>0</v>
          </cell>
          <cell r="BS58">
            <v>0</v>
          </cell>
          <cell r="BT58">
            <v>0</v>
          </cell>
          <cell r="BU58">
            <v>0</v>
          </cell>
          <cell r="BV58">
            <v>0</v>
          </cell>
          <cell r="BW58">
            <v>0</v>
          </cell>
          <cell r="BX58">
            <v>0</v>
          </cell>
          <cell r="BY58">
            <v>0</v>
          </cell>
          <cell r="BZ58">
            <v>0</v>
          </cell>
          <cell r="CA58">
            <v>0</v>
          </cell>
          <cell r="CB58">
            <v>0</v>
          </cell>
          <cell r="CC58">
            <v>0</v>
          </cell>
          <cell r="CD58">
            <v>0</v>
          </cell>
          <cell r="CE58">
            <v>0</v>
          </cell>
          <cell r="CF58">
            <v>0</v>
          </cell>
          <cell r="CG58">
            <v>0</v>
          </cell>
          <cell r="CH58">
            <v>0</v>
          </cell>
          <cell r="CI58">
            <v>0</v>
          </cell>
          <cell r="CJ58">
            <v>0</v>
          </cell>
          <cell r="CK58">
            <v>0</v>
          </cell>
          <cell r="CL58">
            <v>0</v>
          </cell>
          <cell r="CM58">
            <v>0</v>
          </cell>
          <cell r="CN58">
            <v>0</v>
          </cell>
          <cell r="CO58">
            <v>0</v>
          </cell>
          <cell r="CP58">
            <v>0</v>
          </cell>
          <cell r="CQ58">
            <v>0</v>
          </cell>
          <cell r="CR58">
            <v>0</v>
          </cell>
          <cell r="CS58">
            <v>0</v>
          </cell>
          <cell r="CT58">
            <v>0</v>
          </cell>
          <cell r="CU58">
            <v>0</v>
          </cell>
          <cell r="CV58">
            <v>0</v>
          </cell>
          <cell r="CW58">
            <v>0</v>
          </cell>
          <cell r="CX58">
            <v>0</v>
          </cell>
          <cell r="CY58">
            <v>0</v>
          </cell>
          <cell r="CZ58">
            <v>0</v>
          </cell>
          <cell r="DA58">
            <v>0</v>
          </cell>
          <cell r="DB58">
            <v>0</v>
          </cell>
          <cell r="DC58">
            <v>0</v>
          </cell>
          <cell r="DD58">
            <v>0</v>
          </cell>
          <cell r="DE58">
            <v>0</v>
          </cell>
          <cell r="DF58">
            <v>0</v>
          </cell>
          <cell r="DG58">
            <v>0</v>
          </cell>
          <cell r="DH58">
            <v>0</v>
          </cell>
          <cell r="DI58">
            <v>0</v>
          </cell>
          <cell r="DJ58">
            <v>0</v>
          </cell>
          <cell r="DK58">
            <v>0</v>
          </cell>
          <cell r="DL58">
            <v>0</v>
          </cell>
          <cell r="DM58">
            <v>0</v>
          </cell>
          <cell r="DN58">
            <v>0</v>
          </cell>
          <cell r="DO58">
            <v>0</v>
          </cell>
          <cell r="DP58">
            <v>0</v>
          </cell>
          <cell r="DQ58">
            <v>0</v>
          </cell>
          <cell r="DR58">
            <v>0</v>
          </cell>
          <cell r="DS58">
            <v>0</v>
          </cell>
          <cell r="DT58">
            <v>0</v>
          </cell>
          <cell r="DU58">
            <v>0</v>
          </cell>
          <cell r="DV58">
            <v>0</v>
          </cell>
          <cell r="DW58">
            <v>0</v>
          </cell>
          <cell r="DX58">
            <v>0</v>
          </cell>
          <cell r="DY58">
            <v>0</v>
          </cell>
          <cell r="DZ58">
            <v>0</v>
          </cell>
          <cell r="EA58">
            <v>0</v>
          </cell>
          <cell r="EB58">
            <v>0</v>
          </cell>
          <cell r="EC58">
            <v>0</v>
          </cell>
          <cell r="ED58">
            <v>0</v>
          </cell>
          <cell r="EE58">
            <v>0</v>
          </cell>
          <cell r="EF58">
            <v>0</v>
          </cell>
          <cell r="EG58">
            <v>0</v>
          </cell>
          <cell r="EH58">
            <v>0</v>
          </cell>
          <cell r="EI58">
            <v>0</v>
          </cell>
          <cell r="EJ58">
            <v>0</v>
          </cell>
          <cell r="EK58">
            <v>0</v>
          </cell>
          <cell r="EL58">
            <v>0</v>
          </cell>
          <cell r="EM58">
            <v>0</v>
          </cell>
          <cell r="EN58">
            <v>0</v>
          </cell>
          <cell r="EO58">
            <v>0</v>
          </cell>
          <cell r="EP58">
            <v>0</v>
          </cell>
          <cell r="EQ58">
            <v>0</v>
          </cell>
          <cell r="ER58">
            <v>0</v>
          </cell>
          <cell r="ES58">
            <v>0</v>
          </cell>
          <cell r="ET58">
            <v>0</v>
          </cell>
          <cell r="EU58">
            <v>0</v>
          </cell>
          <cell r="EV58">
            <v>0</v>
          </cell>
          <cell r="EW58">
            <v>0</v>
          </cell>
          <cell r="EX58">
            <v>0</v>
          </cell>
          <cell r="EY58">
            <v>0</v>
          </cell>
          <cell r="EZ58">
            <v>0</v>
          </cell>
          <cell r="FA58">
            <v>0</v>
          </cell>
          <cell r="FB58">
            <v>0</v>
          </cell>
          <cell r="FC58">
            <v>0</v>
          </cell>
          <cell r="FD58">
            <v>0</v>
          </cell>
          <cell r="FE58">
            <v>0</v>
          </cell>
          <cell r="FF58">
            <v>0</v>
          </cell>
          <cell r="FG58">
            <v>0</v>
          </cell>
          <cell r="FH58">
            <v>0</v>
          </cell>
          <cell r="FI58">
            <v>0</v>
          </cell>
          <cell r="FJ58">
            <v>0</v>
          </cell>
          <cell r="FK58">
            <v>0</v>
          </cell>
          <cell r="FL58">
            <v>0</v>
          </cell>
          <cell r="FM58">
            <v>0</v>
          </cell>
          <cell r="FN58">
            <v>0</v>
          </cell>
          <cell r="FO58">
            <v>0</v>
          </cell>
          <cell r="FP58">
            <v>0</v>
          </cell>
          <cell r="FQ58">
            <v>0</v>
          </cell>
          <cell r="FR58">
            <v>0</v>
          </cell>
          <cell r="FS58">
            <v>0</v>
          </cell>
          <cell r="FT58">
            <v>0</v>
          </cell>
          <cell r="FU58">
            <v>0</v>
          </cell>
          <cell r="FV58">
            <v>0</v>
          </cell>
          <cell r="FW58">
            <v>0</v>
          </cell>
          <cell r="FX58">
            <v>0</v>
          </cell>
          <cell r="FY58">
            <v>0</v>
          </cell>
          <cell r="FZ58">
            <v>0</v>
          </cell>
          <cell r="GA58">
            <v>0</v>
          </cell>
          <cell r="GB58">
            <v>0</v>
          </cell>
          <cell r="GC58">
            <v>0</v>
          </cell>
          <cell r="GD58">
            <v>0</v>
          </cell>
          <cell r="GE58">
            <v>0</v>
          </cell>
          <cell r="GF58">
            <v>0</v>
          </cell>
          <cell r="GG58">
            <v>0</v>
          </cell>
          <cell r="GH58">
            <v>0</v>
          </cell>
          <cell r="GI58">
            <v>0</v>
          </cell>
          <cell r="GJ58">
            <v>0</v>
          </cell>
          <cell r="GK58">
            <v>0</v>
          </cell>
          <cell r="GL58">
            <v>0</v>
          </cell>
          <cell r="GM58">
            <v>0</v>
          </cell>
          <cell r="GN58">
            <v>0</v>
          </cell>
          <cell r="GO58">
            <v>0</v>
          </cell>
          <cell r="GP58">
            <v>0</v>
          </cell>
          <cell r="GQ58">
            <v>0</v>
          </cell>
          <cell r="GR58">
            <v>0</v>
          </cell>
          <cell r="GS58">
            <v>0</v>
          </cell>
          <cell r="GT58">
            <v>0</v>
          </cell>
          <cell r="GU58">
            <v>0</v>
          </cell>
          <cell r="GV58">
            <v>0</v>
          </cell>
          <cell r="GW58">
            <v>0</v>
          </cell>
          <cell r="GX58">
            <v>0</v>
          </cell>
          <cell r="GY58">
            <v>0</v>
          </cell>
          <cell r="GZ58">
            <v>0</v>
          </cell>
          <cell r="HA58">
            <v>0</v>
          </cell>
          <cell r="HB58">
            <v>0</v>
          </cell>
          <cell r="HC58">
            <v>0</v>
          </cell>
          <cell r="HD58">
            <v>0</v>
          </cell>
          <cell r="HE58">
            <v>0</v>
          </cell>
          <cell r="HF58">
            <v>0</v>
          </cell>
          <cell r="HG58">
            <v>0</v>
          </cell>
          <cell r="HH58">
            <v>0</v>
          </cell>
          <cell r="HI58">
            <v>0</v>
          </cell>
          <cell r="HJ58">
            <v>0</v>
          </cell>
          <cell r="HK58">
            <v>0</v>
          </cell>
          <cell r="HL58">
            <v>0</v>
          </cell>
          <cell r="HM58">
            <v>0</v>
          </cell>
          <cell r="HN58">
            <v>0</v>
          </cell>
          <cell r="HO58">
            <v>0</v>
          </cell>
          <cell r="HP58">
            <v>0</v>
          </cell>
          <cell r="HQ58">
            <v>0</v>
          </cell>
          <cell r="HR58">
            <v>0</v>
          </cell>
          <cell r="HS58">
            <v>0</v>
          </cell>
          <cell r="HT58">
            <v>0</v>
          </cell>
          <cell r="HU58">
            <v>0</v>
          </cell>
          <cell r="HV58">
            <v>0</v>
          </cell>
          <cell r="HW58">
            <v>0</v>
          </cell>
          <cell r="HX58">
            <v>0</v>
          </cell>
          <cell r="HY58">
            <v>0</v>
          </cell>
          <cell r="HZ58">
            <v>0</v>
          </cell>
          <cell r="IA58">
            <v>0</v>
          </cell>
          <cell r="IB58">
            <v>0</v>
          </cell>
          <cell r="IC58">
            <v>0</v>
          </cell>
          <cell r="ID58">
            <v>0</v>
          </cell>
          <cell r="IE58">
            <v>0</v>
          </cell>
          <cell r="IF58">
            <v>0</v>
          </cell>
          <cell r="IG58">
            <v>0</v>
          </cell>
          <cell r="IH58">
            <v>0</v>
          </cell>
          <cell r="II58">
            <v>0</v>
          </cell>
          <cell r="IJ58">
            <v>0</v>
          </cell>
          <cell r="IK58">
            <v>0</v>
          </cell>
          <cell r="IL58">
            <v>0</v>
          </cell>
          <cell r="IM58">
            <v>0</v>
          </cell>
          <cell r="IN58">
            <v>0</v>
          </cell>
          <cell r="IO58">
            <v>0</v>
          </cell>
          <cell r="IP58">
            <v>0</v>
          </cell>
          <cell r="IQ58">
            <v>0</v>
          </cell>
        </row>
        <row r="59">
          <cell r="B59">
            <v>30.184999999999999</v>
          </cell>
          <cell r="C59">
            <v>63.290999999999997</v>
          </cell>
          <cell r="D59">
            <v>40.957000000000001</v>
          </cell>
          <cell r="E59">
            <v>22.335000000000001</v>
          </cell>
          <cell r="F59">
            <v>9.4949999999999992</v>
          </cell>
          <cell r="G59">
            <v>7.0919999999999996</v>
          </cell>
          <cell r="H59">
            <v>2.403</v>
          </cell>
          <cell r="I59">
            <v>116.619</v>
          </cell>
          <cell r="J59">
            <v>64.430000000000007</v>
          </cell>
          <cell r="K59">
            <v>52.188000000000002</v>
          </cell>
          <cell r="L59">
            <v>567.54999999999995</v>
          </cell>
          <cell r="M59">
            <v>349.45400000000001</v>
          </cell>
          <cell r="N59">
            <v>218.096</v>
          </cell>
          <cell r="O59">
            <v>25.751999999999999</v>
          </cell>
          <cell r="P59">
            <v>18.266999999999999</v>
          </cell>
          <cell r="Q59">
            <v>7.4850000000000003</v>
          </cell>
          <cell r="R59">
            <v>8.4499999999999993</v>
          </cell>
          <cell r="S59">
            <v>5.1420000000000003</v>
          </cell>
          <cell r="T59">
            <v>3.3079999999999998</v>
          </cell>
          <cell r="U59">
            <v>8.0459999999999994</v>
          </cell>
          <cell r="V59">
            <v>5.8220000000000001</v>
          </cell>
          <cell r="W59">
            <v>2.2229999999999999</v>
          </cell>
          <cell r="X59">
            <v>9.2560000000000002</v>
          </cell>
          <cell r="Y59">
            <v>7.3029999999999999</v>
          </cell>
          <cell r="Z59">
            <v>1.954</v>
          </cell>
          <cell r="AA59">
            <v>541.798</v>
          </cell>
          <cell r="AB59">
            <v>331.18799999999999</v>
          </cell>
          <cell r="AC59">
            <v>210.61</v>
          </cell>
          <cell r="AD59">
            <v>73.114999999999995</v>
          </cell>
          <cell r="AE59">
            <v>42.043999999999997</v>
          </cell>
          <cell r="AF59">
            <v>31.071999999999999</v>
          </cell>
          <cell r="AG59">
            <v>17.547000000000001</v>
          </cell>
          <cell r="AH59">
            <v>9.7040000000000006</v>
          </cell>
          <cell r="AI59">
            <v>7.843</v>
          </cell>
          <cell r="AJ59">
            <v>20.302</v>
          </cell>
          <cell r="AK59">
            <v>12.801</v>
          </cell>
          <cell r="AL59">
            <v>7.5010000000000003</v>
          </cell>
          <cell r="AM59">
            <v>35.267000000000003</v>
          </cell>
          <cell r="AN59">
            <v>19.539000000000001</v>
          </cell>
          <cell r="AO59">
            <v>15.727</v>
          </cell>
          <cell r="AP59">
            <v>468.68299999999999</v>
          </cell>
          <cell r="AQ59">
            <v>289.14400000000001</v>
          </cell>
          <cell r="AR59">
            <v>179.53899999999999</v>
          </cell>
          <cell r="AS59">
            <v>70.590999999999994</v>
          </cell>
          <cell r="AT59">
            <v>41.664999999999999</v>
          </cell>
          <cell r="AU59">
            <v>28.925000000000001</v>
          </cell>
          <cell r="AV59">
            <v>398.09199999999998</v>
          </cell>
          <cell r="AW59">
            <v>247.47800000000001</v>
          </cell>
          <cell r="AX59">
            <v>150.614</v>
          </cell>
          <cell r="AY59">
            <v>130.76900000000001</v>
          </cell>
          <cell r="AZ59">
            <v>74.36</v>
          </cell>
          <cell r="BA59">
            <v>56.408999999999999</v>
          </cell>
          <cell r="BB59">
            <v>267.32299999999998</v>
          </cell>
          <cell r="BC59">
            <v>173.119</v>
          </cell>
          <cell r="BD59">
            <v>94.203999999999994</v>
          </cell>
          <cell r="BE59">
            <v>6.84</v>
          </cell>
          <cell r="BF59">
            <v>5.069</v>
          </cell>
          <cell r="BG59">
            <v>1.772</v>
          </cell>
          <cell r="BH59">
            <v>560.70899999999995</v>
          </cell>
          <cell r="BI59">
            <v>344.38499999999999</v>
          </cell>
          <cell r="BJ59">
            <v>216.32400000000001</v>
          </cell>
          <cell r="BK59">
            <v>3804.5520000000001</v>
          </cell>
          <cell r="BL59">
            <v>1801.684</v>
          </cell>
          <cell r="BM59">
            <v>2002.8679999999999</v>
          </cell>
          <cell r="BN59">
            <v>160.72999999999999</v>
          </cell>
          <cell r="BO59">
            <v>90.858000000000004</v>
          </cell>
          <cell r="BP59">
            <v>69.872</v>
          </cell>
          <cell r="BQ59">
            <v>54.603000000000002</v>
          </cell>
          <cell r="BR59">
            <v>34.570999999999998</v>
          </cell>
          <cell r="BS59">
            <v>20.030999999999999</v>
          </cell>
          <cell r="BT59">
            <v>33.241</v>
          </cell>
          <cell r="BU59">
            <v>21.954999999999998</v>
          </cell>
          <cell r="BV59">
            <v>11.285</v>
          </cell>
          <cell r="BW59">
            <v>21.361999999999998</v>
          </cell>
          <cell r="BX59">
            <v>12.616</v>
          </cell>
          <cell r="BY59">
            <v>8.7460000000000004</v>
          </cell>
          <cell r="BZ59">
            <v>8.0030000000000001</v>
          </cell>
          <cell r="CA59">
            <v>5.1559999999999997</v>
          </cell>
          <cell r="CB59">
            <v>2.847</v>
          </cell>
          <cell r="CC59">
            <v>7.2549999999999999</v>
          </cell>
          <cell r="CD59">
            <v>4.2569999999999997</v>
          </cell>
          <cell r="CE59">
            <v>2.9980000000000002</v>
          </cell>
          <cell r="CF59">
            <v>98.872</v>
          </cell>
          <cell r="CG59">
            <v>52.029000000000003</v>
          </cell>
          <cell r="CH59">
            <v>46.841999999999999</v>
          </cell>
          <cell r="CI59">
            <v>67.373999999999995</v>
          </cell>
          <cell r="CJ59">
            <v>35.427999999999997</v>
          </cell>
          <cell r="CK59">
            <v>31.946000000000002</v>
          </cell>
          <cell r="CL59">
            <v>3.5310000000000001</v>
          </cell>
          <cell r="CM59">
            <v>2.9780000000000002</v>
          </cell>
          <cell r="CN59">
            <v>0.55300000000000005</v>
          </cell>
          <cell r="CO59">
            <v>0</v>
          </cell>
          <cell r="CP59">
            <v>0</v>
          </cell>
          <cell r="CQ59">
            <v>0</v>
          </cell>
          <cell r="CR59">
            <v>63.843000000000004</v>
          </cell>
          <cell r="CS59">
            <v>32.450000000000003</v>
          </cell>
          <cell r="CT59">
            <v>31.393000000000001</v>
          </cell>
          <cell r="CU59">
            <v>45.593000000000004</v>
          </cell>
          <cell r="CV59">
            <v>25.927</v>
          </cell>
          <cell r="CW59">
            <v>19.667000000000002</v>
          </cell>
          <cell r="CX59">
            <v>10.526999999999999</v>
          </cell>
          <cell r="CY59">
            <v>6.1820000000000004</v>
          </cell>
          <cell r="CZ59">
            <v>4.3449999999999998</v>
          </cell>
          <cell r="DA59">
            <v>3.3090000000000002</v>
          </cell>
          <cell r="DB59">
            <v>2.09</v>
          </cell>
          <cell r="DC59">
            <v>1.2190000000000001</v>
          </cell>
          <cell r="DD59">
            <v>0.65400000000000003</v>
          </cell>
          <cell r="DE59">
            <v>0.185</v>
          </cell>
          <cell r="DF59">
            <v>0.46899999999999997</v>
          </cell>
          <cell r="DG59">
            <v>42.283999999999999</v>
          </cell>
          <cell r="DH59">
            <v>23.835999999999999</v>
          </cell>
          <cell r="DI59">
            <v>18.448</v>
          </cell>
          <cell r="DJ59">
            <v>4090.89</v>
          </cell>
          <cell r="DK59">
            <v>2166.2150000000001</v>
          </cell>
          <cell r="DL59">
            <v>1924.675</v>
          </cell>
          <cell r="DM59">
            <v>755.20699999999999</v>
          </cell>
          <cell r="DN59">
            <v>379.14</v>
          </cell>
          <cell r="DO59">
            <v>376.06700000000001</v>
          </cell>
          <cell r="DP59">
            <v>207.01900000000001</v>
          </cell>
          <cell r="DQ59">
            <v>91.06</v>
          </cell>
          <cell r="DR59">
            <v>115.959</v>
          </cell>
          <cell r="DS59">
            <v>223.51599999999999</v>
          </cell>
          <cell r="DT59">
            <v>124.005</v>
          </cell>
          <cell r="DU59">
            <v>99.510999999999996</v>
          </cell>
          <cell r="DV59">
            <v>324.67200000000003</v>
          </cell>
          <cell r="DW59">
            <v>164.07499999999999</v>
          </cell>
          <cell r="DX59">
            <v>160.59700000000001</v>
          </cell>
          <cell r="DY59">
            <v>3335.683</v>
          </cell>
          <cell r="DZ59">
            <v>1787.075</v>
          </cell>
          <cell r="EA59">
            <v>1548.607</v>
          </cell>
          <cell r="EB59">
            <v>1507.0930000000001</v>
          </cell>
          <cell r="EC59">
            <v>784.49699999999996</v>
          </cell>
          <cell r="ED59">
            <v>722.59699999999998</v>
          </cell>
          <cell r="EE59">
            <v>440.81900000000002</v>
          </cell>
          <cell r="EF59">
            <v>224.41</v>
          </cell>
          <cell r="EG59">
            <v>216.40899999999999</v>
          </cell>
          <cell r="EH59">
            <v>453.31799999999998</v>
          </cell>
          <cell r="EI59">
            <v>238.82</v>
          </cell>
          <cell r="EJ59">
            <v>214.49799999999999</v>
          </cell>
          <cell r="EK59">
            <v>612.95600000000002</v>
          </cell>
          <cell r="EL59">
            <v>321.267</v>
          </cell>
          <cell r="EM59">
            <v>291.68900000000002</v>
          </cell>
          <cell r="EN59">
            <v>1828.5889999999999</v>
          </cell>
          <cell r="EO59">
            <v>1002.578</v>
          </cell>
          <cell r="EP59">
            <v>826.01099999999997</v>
          </cell>
          <cell r="EQ59">
            <v>704.58299999999997</v>
          </cell>
          <cell r="ER59">
            <v>375.64100000000002</v>
          </cell>
          <cell r="ES59">
            <v>328.94200000000001</v>
          </cell>
          <cell r="ET59">
            <v>1124.0070000000001</v>
          </cell>
          <cell r="EU59">
            <v>626.93799999999999</v>
          </cell>
          <cell r="EV59">
            <v>497.06900000000002</v>
          </cell>
          <cell r="EW59">
            <v>695.00900000000001</v>
          </cell>
          <cell r="EX59">
            <v>371.24900000000002</v>
          </cell>
          <cell r="EY59">
            <v>323.76</v>
          </cell>
          <cell r="EZ59">
            <v>428.99700000000001</v>
          </cell>
          <cell r="FA59">
            <v>255.68799999999999</v>
          </cell>
          <cell r="FB59">
            <v>173.309</v>
          </cell>
          <cell r="FC59">
            <v>340.536</v>
          </cell>
          <cell r="FD59">
            <v>169.55500000000001</v>
          </cell>
          <cell r="FE59">
            <v>170.98099999999999</v>
          </cell>
          <cell r="FF59">
            <v>3750.3539999999998</v>
          </cell>
          <cell r="FG59">
            <v>1996.6610000000001</v>
          </cell>
          <cell r="FH59">
            <v>1753.694</v>
          </cell>
          <cell r="FI59">
            <v>6474.16</v>
          </cell>
          <cell r="FJ59">
            <v>3178.6120000000001</v>
          </cell>
          <cell r="FK59">
            <v>3295.5479999999998</v>
          </cell>
          <cell r="FL59">
            <v>987.75099999999998</v>
          </cell>
          <cell r="FM59">
            <v>482.27499999999998</v>
          </cell>
          <cell r="FN59">
            <v>505.47699999999998</v>
          </cell>
          <cell r="FO59">
            <v>717.04300000000001</v>
          </cell>
          <cell r="FP59">
            <v>350.82400000000001</v>
          </cell>
          <cell r="FQ59">
            <v>366.21899999999999</v>
          </cell>
          <cell r="FR59">
            <v>469.416</v>
          </cell>
          <cell r="FS59">
            <v>239.52199999999999</v>
          </cell>
          <cell r="FT59">
            <v>229.89400000000001</v>
          </cell>
          <cell r="FU59">
            <v>247.62700000000001</v>
          </cell>
          <cell r="FV59">
            <v>111.301</v>
          </cell>
          <cell r="FW59">
            <v>136.32599999999999</v>
          </cell>
          <cell r="FX59">
            <v>94.878</v>
          </cell>
          <cell r="FY59">
            <v>36.228999999999999</v>
          </cell>
          <cell r="FZ59">
            <v>58.649000000000001</v>
          </cell>
          <cell r="GA59">
            <v>81.100999999999999</v>
          </cell>
          <cell r="GB59">
            <v>48.878</v>
          </cell>
          <cell r="GC59">
            <v>32.222999999999999</v>
          </cell>
          <cell r="GD59">
            <v>189.608</v>
          </cell>
          <cell r="GE59">
            <v>82.572999999999993</v>
          </cell>
          <cell r="GF59">
            <v>107.035</v>
          </cell>
          <cell r="GG59">
            <v>438.80399999999997</v>
          </cell>
          <cell r="GH59">
            <v>197.96799999999999</v>
          </cell>
          <cell r="GI59">
            <v>240.83699999999999</v>
          </cell>
          <cell r="GJ59">
            <v>265.37700000000001</v>
          </cell>
          <cell r="GK59">
            <v>125.89100000000001</v>
          </cell>
          <cell r="GL59">
            <v>139.48599999999999</v>
          </cell>
          <cell r="GM59">
            <v>25.7</v>
          </cell>
          <cell r="GN59">
            <v>5.6909999999999998</v>
          </cell>
          <cell r="GO59">
            <v>20.009</v>
          </cell>
          <cell r="GP59">
            <v>173.428</v>
          </cell>
          <cell r="GQ59">
            <v>72.076999999999998</v>
          </cell>
          <cell r="GR59">
            <v>101.351</v>
          </cell>
          <cell r="GS59">
            <v>172.44</v>
          </cell>
          <cell r="GT59">
            <v>103.038</v>
          </cell>
          <cell r="GU59">
            <v>69.402000000000001</v>
          </cell>
          <cell r="GV59">
            <v>81.302000000000007</v>
          </cell>
          <cell r="GW59">
            <v>53.401000000000003</v>
          </cell>
          <cell r="GX59">
            <v>27.902000000000001</v>
          </cell>
          <cell r="GY59">
            <v>75.159000000000006</v>
          </cell>
          <cell r="GZ59">
            <v>43.664000000000001</v>
          </cell>
          <cell r="HA59">
            <v>31.495000000000001</v>
          </cell>
          <cell r="HB59">
            <v>15.212</v>
          </cell>
          <cell r="HC59">
            <v>6.4619999999999997</v>
          </cell>
          <cell r="HD59">
            <v>8.75</v>
          </cell>
          <cell r="HE59">
            <v>97.281000000000006</v>
          </cell>
          <cell r="HF59">
            <v>59.374000000000002</v>
          </cell>
          <cell r="HG59">
            <v>37.905999999999999</v>
          </cell>
          <cell r="HH59">
            <v>3367.4189999999999</v>
          </cell>
          <cell r="HI59">
            <v>1796.9390000000001</v>
          </cell>
          <cell r="HJ59">
            <v>1570.48</v>
          </cell>
          <cell r="HK59">
            <v>677.48500000000001</v>
          </cell>
          <cell r="HL59">
            <v>346.596</v>
          </cell>
          <cell r="HM59">
            <v>330.88900000000001</v>
          </cell>
          <cell r="HN59">
            <v>177.55500000000001</v>
          </cell>
          <cell r="HO59">
            <v>94.807000000000002</v>
          </cell>
          <cell r="HP59">
            <v>82.748000000000005</v>
          </cell>
          <cell r="HQ59">
            <v>180.072</v>
          </cell>
          <cell r="HR59">
            <v>87.805000000000007</v>
          </cell>
          <cell r="HS59">
            <v>92.266999999999996</v>
          </cell>
          <cell r="HT59">
            <v>319.858</v>
          </cell>
          <cell r="HU59">
            <v>163.98400000000001</v>
          </cell>
          <cell r="HV59">
            <v>155.874</v>
          </cell>
          <cell r="HW59">
            <v>2689.9349999999999</v>
          </cell>
          <cell r="HX59">
            <v>1450.3430000000001</v>
          </cell>
          <cell r="HY59">
            <v>1239.5909999999999</v>
          </cell>
          <cell r="HZ59">
            <v>1246.9590000000001</v>
          </cell>
          <cell r="IA59">
            <v>647.60699999999997</v>
          </cell>
          <cell r="IB59">
            <v>599.35199999999998</v>
          </cell>
          <cell r="IC59">
            <v>367.89299999999997</v>
          </cell>
          <cell r="ID59">
            <v>181.00899999999999</v>
          </cell>
          <cell r="IE59">
            <v>186.88499999999999</v>
          </cell>
          <cell r="IF59">
            <v>374.65699999999998</v>
          </cell>
          <cell r="IG59">
            <v>203.38900000000001</v>
          </cell>
          <cell r="IH59">
            <v>171.268</v>
          </cell>
          <cell r="II59">
            <v>504.40899999999999</v>
          </cell>
          <cell r="IJ59">
            <v>263.209</v>
          </cell>
          <cell r="IK59">
            <v>241.2</v>
          </cell>
          <cell r="IL59">
            <v>1442.9749999999999</v>
          </cell>
          <cell r="IM59">
            <v>802.73699999999997</v>
          </cell>
          <cell r="IN59">
            <v>640.23900000000003</v>
          </cell>
          <cell r="IO59">
            <v>589.02200000000005</v>
          </cell>
          <cell r="IP59">
            <v>326.911</v>
          </cell>
          <cell r="IQ59">
            <v>262.11099999999999</v>
          </cell>
        </row>
        <row r="60">
          <cell r="B60">
            <v>0</v>
          </cell>
          <cell r="C60">
            <v>0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D60">
            <v>0</v>
          </cell>
          <cell r="AE60">
            <v>0</v>
          </cell>
          <cell r="AF60">
            <v>0</v>
          </cell>
          <cell r="AG60">
            <v>0</v>
          </cell>
          <cell r="AH60">
            <v>0</v>
          </cell>
          <cell r="AI60">
            <v>0</v>
          </cell>
          <cell r="AJ60">
            <v>0</v>
          </cell>
          <cell r="AK60">
            <v>0</v>
          </cell>
          <cell r="AL60">
            <v>0</v>
          </cell>
          <cell r="AM60">
            <v>0</v>
          </cell>
          <cell r="AN60">
            <v>0</v>
          </cell>
          <cell r="AO60">
            <v>0</v>
          </cell>
          <cell r="AP60">
            <v>0</v>
          </cell>
          <cell r="AQ60">
            <v>0</v>
          </cell>
          <cell r="AR60">
            <v>0</v>
          </cell>
          <cell r="AS60">
            <v>0</v>
          </cell>
          <cell r="AT60">
            <v>0</v>
          </cell>
          <cell r="AU60">
            <v>0</v>
          </cell>
          <cell r="AV60">
            <v>0</v>
          </cell>
          <cell r="AW60">
            <v>0</v>
          </cell>
          <cell r="AX60">
            <v>0</v>
          </cell>
          <cell r="AY60">
            <v>0</v>
          </cell>
          <cell r="AZ60">
            <v>0</v>
          </cell>
          <cell r="BA60">
            <v>0</v>
          </cell>
          <cell r="BB60">
            <v>0</v>
          </cell>
          <cell r="BC60">
            <v>0</v>
          </cell>
          <cell r="BD60">
            <v>0</v>
          </cell>
          <cell r="BE60">
            <v>0</v>
          </cell>
          <cell r="BF60">
            <v>0</v>
          </cell>
          <cell r="BG60">
            <v>0</v>
          </cell>
          <cell r="BH60">
            <v>0</v>
          </cell>
          <cell r="BI60">
            <v>0</v>
          </cell>
          <cell r="BJ60">
            <v>0</v>
          </cell>
          <cell r="BK60">
            <v>0</v>
          </cell>
          <cell r="BL60">
            <v>0</v>
          </cell>
          <cell r="BM60">
            <v>0</v>
          </cell>
          <cell r="BN60">
            <v>0</v>
          </cell>
          <cell r="BO60">
            <v>0</v>
          </cell>
          <cell r="BP60">
            <v>0</v>
          </cell>
          <cell r="BQ60">
            <v>0</v>
          </cell>
          <cell r="BR60">
            <v>0</v>
          </cell>
          <cell r="BS60">
            <v>0</v>
          </cell>
          <cell r="BT60">
            <v>0</v>
          </cell>
          <cell r="BU60">
            <v>0</v>
          </cell>
          <cell r="BV60">
            <v>0</v>
          </cell>
          <cell r="BW60">
            <v>0</v>
          </cell>
          <cell r="BX60">
            <v>0</v>
          </cell>
          <cell r="BY60">
            <v>0</v>
          </cell>
          <cell r="BZ60">
            <v>0</v>
          </cell>
          <cell r="CA60">
            <v>0</v>
          </cell>
          <cell r="CB60">
            <v>0</v>
          </cell>
          <cell r="CC60">
            <v>0</v>
          </cell>
          <cell r="CD60">
            <v>0</v>
          </cell>
          <cell r="CE60">
            <v>0</v>
          </cell>
          <cell r="CF60">
            <v>0</v>
          </cell>
          <cell r="CG60">
            <v>0</v>
          </cell>
          <cell r="CH60">
            <v>0</v>
          </cell>
          <cell r="CI60">
            <v>0</v>
          </cell>
          <cell r="CJ60">
            <v>0</v>
          </cell>
          <cell r="CK60">
            <v>0</v>
          </cell>
          <cell r="CL60">
            <v>0</v>
          </cell>
          <cell r="CM60">
            <v>0</v>
          </cell>
          <cell r="CN60">
            <v>0</v>
          </cell>
          <cell r="CO60">
            <v>0</v>
          </cell>
          <cell r="CP60">
            <v>0</v>
          </cell>
          <cell r="CQ60">
            <v>0</v>
          </cell>
          <cell r="CR60">
            <v>0</v>
          </cell>
          <cell r="CS60">
            <v>0</v>
          </cell>
          <cell r="CT60">
            <v>0</v>
          </cell>
          <cell r="CU60">
            <v>0</v>
          </cell>
          <cell r="CV60">
            <v>0</v>
          </cell>
          <cell r="CW60">
            <v>0</v>
          </cell>
          <cell r="CX60">
            <v>0</v>
          </cell>
          <cell r="CY60">
            <v>0</v>
          </cell>
          <cell r="CZ60">
            <v>0</v>
          </cell>
          <cell r="DA60">
            <v>0</v>
          </cell>
          <cell r="DB60">
            <v>0</v>
          </cell>
          <cell r="DC60">
            <v>0</v>
          </cell>
          <cell r="DD60">
            <v>0</v>
          </cell>
          <cell r="DE60">
            <v>0</v>
          </cell>
          <cell r="DF60">
            <v>0</v>
          </cell>
          <cell r="DG60">
            <v>0</v>
          </cell>
          <cell r="DH60">
            <v>0</v>
          </cell>
          <cell r="DI60">
            <v>0</v>
          </cell>
          <cell r="DJ60">
            <v>0</v>
          </cell>
          <cell r="DK60">
            <v>0</v>
          </cell>
          <cell r="DL60">
            <v>0</v>
          </cell>
          <cell r="DM60">
            <v>0</v>
          </cell>
          <cell r="DN60">
            <v>0</v>
          </cell>
          <cell r="DO60">
            <v>0</v>
          </cell>
          <cell r="DP60">
            <v>0</v>
          </cell>
          <cell r="DQ60">
            <v>0</v>
          </cell>
          <cell r="DR60">
            <v>0</v>
          </cell>
          <cell r="DS60">
            <v>0</v>
          </cell>
          <cell r="DT60">
            <v>0</v>
          </cell>
          <cell r="DU60">
            <v>0</v>
          </cell>
          <cell r="DV60">
            <v>0</v>
          </cell>
          <cell r="DW60">
            <v>0</v>
          </cell>
          <cell r="DX60">
            <v>0</v>
          </cell>
          <cell r="DY60">
            <v>0</v>
          </cell>
          <cell r="DZ60">
            <v>0</v>
          </cell>
          <cell r="EA60">
            <v>0</v>
          </cell>
          <cell r="EB60">
            <v>0</v>
          </cell>
          <cell r="EC60">
            <v>0</v>
          </cell>
          <cell r="ED60">
            <v>0</v>
          </cell>
          <cell r="EE60">
            <v>0</v>
          </cell>
          <cell r="EF60">
            <v>0</v>
          </cell>
          <cell r="EG60">
            <v>0</v>
          </cell>
          <cell r="EH60">
            <v>0</v>
          </cell>
          <cell r="EI60">
            <v>0</v>
          </cell>
          <cell r="EJ60">
            <v>0</v>
          </cell>
          <cell r="EK60">
            <v>0</v>
          </cell>
          <cell r="EL60">
            <v>0</v>
          </cell>
          <cell r="EM60">
            <v>0</v>
          </cell>
          <cell r="EN60">
            <v>0</v>
          </cell>
          <cell r="EO60">
            <v>0</v>
          </cell>
          <cell r="EP60">
            <v>0</v>
          </cell>
          <cell r="EQ60">
            <v>0</v>
          </cell>
          <cell r="ER60">
            <v>0</v>
          </cell>
          <cell r="ES60">
            <v>0</v>
          </cell>
          <cell r="ET60">
            <v>0</v>
          </cell>
          <cell r="EU60">
            <v>0</v>
          </cell>
          <cell r="EV60">
            <v>0</v>
          </cell>
          <cell r="EW60">
            <v>0</v>
          </cell>
          <cell r="EX60">
            <v>0</v>
          </cell>
          <cell r="EY60">
            <v>0</v>
          </cell>
          <cell r="EZ60">
            <v>0</v>
          </cell>
          <cell r="FA60">
            <v>0</v>
          </cell>
          <cell r="FB60">
            <v>0</v>
          </cell>
          <cell r="FC60">
            <v>0</v>
          </cell>
          <cell r="FD60">
            <v>0</v>
          </cell>
          <cell r="FE60">
            <v>0</v>
          </cell>
          <cell r="FF60">
            <v>0</v>
          </cell>
          <cell r="FG60">
            <v>0</v>
          </cell>
          <cell r="FH60">
            <v>0</v>
          </cell>
          <cell r="FI60">
            <v>0</v>
          </cell>
          <cell r="FJ60">
            <v>0</v>
          </cell>
          <cell r="FK60">
            <v>0</v>
          </cell>
          <cell r="FL60">
            <v>0</v>
          </cell>
          <cell r="FM60">
            <v>0</v>
          </cell>
          <cell r="FN60">
            <v>0</v>
          </cell>
          <cell r="FO60">
            <v>0</v>
          </cell>
          <cell r="FP60">
            <v>0</v>
          </cell>
          <cell r="FQ60">
            <v>0</v>
          </cell>
          <cell r="FR60">
            <v>0</v>
          </cell>
          <cell r="FS60">
            <v>0</v>
          </cell>
          <cell r="FT60">
            <v>0</v>
          </cell>
          <cell r="FU60">
            <v>0</v>
          </cell>
          <cell r="FV60">
            <v>0</v>
          </cell>
          <cell r="FW60">
            <v>0</v>
          </cell>
          <cell r="FX60">
            <v>0</v>
          </cell>
          <cell r="FY60">
            <v>0</v>
          </cell>
          <cell r="FZ60">
            <v>0</v>
          </cell>
          <cell r="GA60">
            <v>0</v>
          </cell>
          <cell r="GB60">
            <v>0</v>
          </cell>
          <cell r="GC60">
            <v>0</v>
          </cell>
          <cell r="GD60">
            <v>0</v>
          </cell>
          <cell r="GE60">
            <v>0</v>
          </cell>
          <cell r="GF60">
            <v>0</v>
          </cell>
          <cell r="GG60">
            <v>0</v>
          </cell>
          <cell r="GH60">
            <v>0</v>
          </cell>
          <cell r="GI60">
            <v>0</v>
          </cell>
          <cell r="GJ60">
            <v>0</v>
          </cell>
          <cell r="GK60">
            <v>0</v>
          </cell>
          <cell r="GL60">
            <v>0</v>
          </cell>
          <cell r="GM60">
            <v>0</v>
          </cell>
          <cell r="GN60">
            <v>0</v>
          </cell>
          <cell r="GO60">
            <v>0</v>
          </cell>
          <cell r="GP60">
            <v>0</v>
          </cell>
          <cell r="GQ60">
            <v>0</v>
          </cell>
          <cell r="GR60">
            <v>0</v>
          </cell>
          <cell r="GS60">
            <v>0</v>
          </cell>
          <cell r="GT60">
            <v>0</v>
          </cell>
          <cell r="GU60">
            <v>0</v>
          </cell>
          <cell r="GV60">
            <v>0</v>
          </cell>
          <cell r="GW60">
            <v>0</v>
          </cell>
          <cell r="GX60">
            <v>0</v>
          </cell>
          <cell r="GY60">
            <v>0</v>
          </cell>
          <cell r="GZ60">
            <v>0</v>
          </cell>
          <cell r="HA60">
            <v>0</v>
          </cell>
          <cell r="HB60">
            <v>0</v>
          </cell>
          <cell r="HC60">
            <v>0</v>
          </cell>
          <cell r="HD60">
            <v>0</v>
          </cell>
          <cell r="HE60">
            <v>0</v>
          </cell>
          <cell r="HF60">
            <v>0</v>
          </cell>
          <cell r="HG60">
            <v>0</v>
          </cell>
          <cell r="HH60">
            <v>0</v>
          </cell>
          <cell r="HI60">
            <v>0</v>
          </cell>
          <cell r="HJ60">
            <v>0</v>
          </cell>
          <cell r="HK60">
            <v>0</v>
          </cell>
          <cell r="HL60">
            <v>0</v>
          </cell>
          <cell r="HM60">
            <v>0</v>
          </cell>
          <cell r="HN60">
            <v>0</v>
          </cell>
          <cell r="HO60">
            <v>0</v>
          </cell>
          <cell r="HP60">
            <v>0</v>
          </cell>
          <cell r="HQ60">
            <v>0</v>
          </cell>
          <cell r="HR60">
            <v>0</v>
          </cell>
          <cell r="HS60">
            <v>0</v>
          </cell>
          <cell r="HT60">
            <v>0</v>
          </cell>
          <cell r="HU60">
            <v>0</v>
          </cell>
          <cell r="HV60">
            <v>0</v>
          </cell>
          <cell r="HW60">
            <v>0</v>
          </cell>
          <cell r="HX60">
            <v>0</v>
          </cell>
          <cell r="HY60">
            <v>0</v>
          </cell>
          <cell r="HZ60">
            <v>0</v>
          </cell>
          <cell r="IA60">
            <v>0</v>
          </cell>
          <cell r="IB60">
            <v>0</v>
          </cell>
          <cell r="IC60">
            <v>0</v>
          </cell>
          <cell r="ID60">
            <v>0</v>
          </cell>
          <cell r="IE60">
            <v>0</v>
          </cell>
          <cell r="IF60">
            <v>0</v>
          </cell>
          <cell r="IG60">
            <v>0</v>
          </cell>
          <cell r="IH60">
            <v>0</v>
          </cell>
          <cell r="II60">
            <v>0</v>
          </cell>
          <cell r="IJ60">
            <v>0</v>
          </cell>
          <cell r="IK60">
            <v>0</v>
          </cell>
          <cell r="IL60">
            <v>0</v>
          </cell>
          <cell r="IM60">
            <v>0</v>
          </cell>
          <cell r="IN60">
            <v>0</v>
          </cell>
          <cell r="IO60">
            <v>0</v>
          </cell>
          <cell r="IP60">
            <v>0</v>
          </cell>
          <cell r="IQ60">
            <v>0</v>
          </cell>
        </row>
        <row r="61">
          <cell r="B61">
            <v>0</v>
          </cell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  <cell r="AB61">
            <v>0</v>
          </cell>
          <cell r="AC61">
            <v>0</v>
          </cell>
          <cell r="AD61">
            <v>0</v>
          </cell>
          <cell r="AE61">
            <v>0</v>
          </cell>
          <cell r="AF61">
            <v>0</v>
          </cell>
          <cell r="AG61">
            <v>0</v>
          </cell>
          <cell r="AH61">
            <v>0</v>
          </cell>
          <cell r="AI61">
            <v>0</v>
          </cell>
          <cell r="AJ61">
            <v>0</v>
          </cell>
          <cell r="AK61">
            <v>0</v>
          </cell>
          <cell r="AL61">
            <v>0</v>
          </cell>
          <cell r="AM61">
            <v>0</v>
          </cell>
          <cell r="AN61">
            <v>0</v>
          </cell>
          <cell r="AO61">
            <v>0</v>
          </cell>
          <cell r="AP61">
            <v>0</v>
          </cell>
          <cell r="AQ61">
            <v>0</v>
          </cell>
          <cell r="AR61">
            <v>0</v>
          </cell>
          <cell r="AS61">
            <v>0</v>
          </cell>
          <cell r="AT61">
            <v>0</v>
          </cell>
          <cell r="AU61">
            <v>0</v>
          </cell>
          <cell r="AV61">
            <v>0</v>
          </cell>
          <cell r="AW61">
            <v>0</v>
          </cell>
          <cell r="AX61">
            <v>0</v>
          </cell>
          <cell r="AY61">
            <v>0</v>
          </cell>
          <cell r="AZ61">
            <v>0</v>
          </cell>
          <cell r="BA61">
            <v>0</v>
          </cell>
          <cell r="BB61">
            <v>0</v>
          </cell>
          <cell r="BC61">
            <v>0</v>
          </cell>
          <cell r="BD61">
            <v>0</v>
          </cell>
          <cell r="BE61">
            <v>0</v>
          </cell>
          <cell r="BF61">
            <v>0</v>
          </cell>
          <cell r="BG61">
            <v>0</v>
          </cell>
          <cell r="BH61">
            <v>0</v>
          </cell>
          <cell r="BI61">
            <v>0</v>
          </cell>
          <cell r="BJ61">
            <v>0</v>
          </cell>
          <cell r="BK61">
            <v>0</v>
          </cell>
          <cell r="BL61">
            <v>0</v>
          </cell>
          <cell r="BM61">
            <v>0</v>
          </cell>
          <cell r="BN61">
            <v>0</v>
          </cell>
          <cell r="BO61">
            <v>0</v>
          </cell>
          <cell r="BP61">
            <v>0</v>
          </cell>
          <cell r="BQ61">
            <v>0</v>
          </cell>
          <cell r="BR61">
            <v>0</v>
          </cell>
          <cell r="BS61">
            <v>0</v>
          </cell>
          <cell r="BT61">
            <v>0</v>
          </cell>
          <cell r="BU61">
            <v>0</v>
          </cell>
          <cell r="BV61">
            <v>0</v>
          </cell>
          <cell r="BW61">
            <v>0</v>
          </cell>
          <cell r="BX61">
            <v>0</v>
          </cell>
          <cell r="BY61">
            <v>0</v>
          </cell>
          <cell r="BZ61">
            <v>0</v>
          </cell>
          <cell r="CA61">
            <v>0</v>
          </cell>
          <cell r="CB61">
            <v>0</v>
          </cell>
          <cell r="CC61">
            <v>0</v>
          </cell>
          <cell r="CD61">
            <v>0</v>
          </cell>
          <cell r="CE61">
            <v>0</v>
          </cell>
          <cell r="CF61">
            <v>0</v>
          </cell>
          <cell r="CG61">
            <v>0</v>
          </cell>
          <cell r="CH61">
            <v>0</v>
          </cell>
          <cell r="CI61">
            <v>0</v>
          </cell>
          <cell r="CJ61">
            <v>0</v>
          </cell>
          <cell r="CK61">
            <v>0</v>
          </cell>
          <cell r="CL61">
            <v>0</v>
          </cell>
          <cell r="CM61">
            <v>0</v>
          </cell>
          <cell r="CN61">
            <v>0</v>
          </cell>
          <cell r="CO61">
            <v>0</v>
          </cell>
          <cell r="CP61">
            <v>0</v>
          </cell>
          <cell r="CQ61">
            <v>0</v>
          </cell>
          <cell r="CR61">
            <v>0</v>
          </cell>
          <cell r="CS61">
            <v>0</v>
          </cell>
          <cell r="CT61">
            <v>0</v>
          </cell>
          <cell r="CU61">
            <v>0</v>
          </cell>
          <cell r="CV61">
            <v>0</v>
          </cell>
          <cell r="CW61">
            <v>0</v>
          </cell>
          <cell r="CX61">
            <v>0</v>
          </cell>
          <cell r="CY61">
            <v>0</v>
          </cell>
          <cell r="CZ61">
            <v>0</v>
          </cell>
          <cell r="DA61">
            <v>0</v>
          </cell>
          <cell r="DB61">
            <v>0</v>
          </cell>
          <cell r="DC61">
            <v>0</v>
          </cell>
          <cell r="DD61">
            <v>0</v>
          </cell>
          <cell r="DE61">
            <v>0</v>
          </cell>
          <cell r="DF61">
            <v>0</v>
          </cell>
          <cell r="DG61">
            <v>0</v>
          </cell>
          <cell r="DH61">
            <v>0</v>
          </cell>
          <cell r="DI61">
            <v>0</v>
          </cell>
          <cell r="DJ61">
            <v>0</v>
          </cell>
          <cell r="DK61">
            <v>0</v>
          </cell>
          <cell r="DL61">
            <v>0</v>
          </cell>
          <cell r="DM61">
            <v>0</v>
          </cell>
          <cell r="DN61">
            <v>0</v>
          </cell>
          <cell r="DO61">
            <v>0</v>
          </cell>
          <cell r="DP61">
            <v>0</v>
          </cell>
          <cell r="DQ61">
            <v>0</v>
          </cell>
          <cell r="DR61">
            <v>0</v>
          </cell>
          <cell r="DS61">
            <v>0</v>
          </cell>
          <cell r="DT61">
            <v>0</v>
          </cell>
          <cell r="DU61">
            <v>0</v>
          </cell>
          <cell r="DV61">
            <v>0</v>
          </cell>
          <cell r="DW61">
            <v>0</v>
          </cell>
          <cell r="DX61">
            <v>0</v>
          </cell>
          <cell r="DY61">
            <v>0</v>
          </cell>
          <cell r="DZ61">
            <v>0</v>
          </cell>
          <cell r="EA61">
            <v>0</v>
          </cell>
          <cell r="EB61">
            <v>0</v>
          </cell>
          <cell r="EC61">
            <v>0</v>
          </cell>
          <cell r="ED61">
            <v>0</v>
          </cell>
          <cell r="EE61">
            <v>0</v>
          </cell>
          <cell r="EF61">
            <v>0</v>
          </cell>
          <cell r="EG61">
            <v>0</v>
          </cell>
          <cell r="EH61">
            <v>0</v>
          </cell>
          <cell r="EI61">
            <v>0</v>
          </cell>
          <cell r="EJ61">
            <v>0</v>
          </cell>
          <cell r="EK61">
            <v>0</v>
          </cell>
          <cell r="EL61">
            <v>0</v>
          </cell>
          <cell r="EM61">
            <v>0</v>
          </cell>
          <cell r="EN61">
            <v>0</v>
          </cell>
          <cell r="EO61">
            <v>0</v>
          </cell>
          <cell r="EP61">
            <v>0</v>
          </cell>
          <cell r="EQ61">
            <v>0</v>
          </cell>
          <cell r="ER61">
            <v>0</v>
          </cell>
          <cell r="ES61">
            <v>0</v>
          </cell>
          <cell r="ET61">
            <v>0</v>
          </cell>
          <cell r="EU61">
            <v>0</v>
          </cell>
          <cell r="EV61">
            <v>0</v>
          </cell>
          <cell r="EW61">
            <v>0</v>
          </cell>
          <cell r="EX61">
            <v>0</v>
          </cell>
          <cell r="EY61">
            <v>0</v>
          </cell>
          <cell r="EZ61">
            <v>0</v>
          </cell>
          <cell r="FA61">
            <v>0</v>
          </cell>
          <cell r="FB61">
            <v>0</v>
          </cell>
          <cell r="FC61">
            <v>0</v>
          </cell>
          <cell r="FD61">
            <v>0</v>
          </cell>
          <cell r="FE61">
            <v>0</v>
          </cell>
          <cell r="FF61">
            <v>0</v>
          </cell>
          <cell r="FG61">
            <v>0</v>
          </cell>
          <cell r="FH61">
            <v>0</v>
          </cell>
          <cell r="FI61">
            <v>0</v>
          </cell>
          <cell r="FJ61">
            <v>0</v>
          </cell>
          <cell r="FK61">
            <v>0</v>
          </cell>
          <cell r="FL61">
            <v>0</v>
          </cell>
          <cell r="FM61">
            <v>0</v>
          </cell>
          <cell r="FN61">
            <v>0</v>
          </cell>
          <cell r="FO61">
            <v>0</v>
          </cell>
          <cell r="FP61">
            <v>0</v>
          </cell>
          <cell r="FQ61">
            <v>0</v>
          </cell>
          <cell r="FR61">
            <v>0</v>
          </cell>
          <cell r="FS61">
            <v>0</v>
          </cell>
          <cell r="FT61">
            <v>0</v>
          </cell>
          <cell r="FU61">
            <v>0</v>
          </cell>
          <cell r="FV61">
            <v>0</v>
          </cell>
          <cell r="FW61">
            <v>0</v>
          </cell>
          <cell r="FX61">
            <v>0</v>
          </cell>
          <cell r="FY61">
            <v>0</v>
          </cell>
          <cell r="FZ61">
            <v>0</v>
          </cell>
          <cell r="GA61">
            <v>0</v>
          </cell>
          <cell r="GB61">
            <v>0</v>
          </cell>
          <cell r="GC61">
            <v>0</v>
          </cell>
          <cell r="GD61">
            <v>0</v>
          </cell>
          <cell r="GE61">
            <v>0</v>
          </cell>
          <cell r="GF61">
            <v>0</v>
          </cell>
          <cell r="GG61">
            <v>0</v>
          </cell>
          <cell r="GH61">
            <v>0</v>
          </cell>
          <cell r="GI61">
            <v>0</v>
          </cell>
          <cell r="GJ61">
            <v>0</v>
          </cell>
          <cell r="GK61">
            <v>0</v>
          </cell>
          <cell r="GL61">
            <v>0</v>
          </cell>
          <cell r="GM61">
            <v>0</v>
          </cell>
          <cell r="GN61">
            <v>0</v>
          </cell>
          <cell r="GO61">
            <v>0</v>
          </cell>
          <cell r="GP61">
            <v>0</v>
          </cell>
          <cell r="GQ61">
            <v>0</v>
          </cell>
          <cell r="GR61">
            <v>0</v>
          </cell>
          <cell r="GS61">
            <v>0</v>
          </cell>
          <cell r="GT61">
            <v>0</v>
          </cell>
          <cell r="GU61">
            <v>0</v>
          </cell>
          <cell r="GV61">
            <v>0</v>
          </cell>
          <cell r="GW61">
            <v>0</v>
          </cell>
          <cell r="GX61">
            <v>0</v>
          </cell>
          <cell r="GY61">
            <v>0</v>
          </cell>
          <cell r="GZ61">
            <v>0</v>
          </cell>
          <cell r="HA61">
            <v>0</v>
          </cell>
          <cell r="HB61">
            <v>0</v>
          </cell>
          <cell r="HC61">
            <v>0</v>
          </cell>
          <cell r="HD61">
            <v>0</v>
          </cell>
          <cell r="HE61">
            <v>0</v>
          </cell>
          <cell r="HF61">
            <v>0</v>
          </cell>
          <cell r="HG61">
            <v>0</v>
          </cell>
          <cell r="HH61">
            <v>0</v>
          </cell>
          <cell r="HI61">
            <v>0</v>
          </cell>
          <cell r="HJ61">
            <v>0</v>
          </cell>
          <cell r="HK61">
            <v>0</v>
          </cell>
          <cell r="HL61">
            <v>0</v>
          </cell>
          <cell r="HM61">
            <v>0</v>
          </cell>
          <cell r="HN61">
            <v>0</v>
          </cell>
          <cell r="HO61">
            <v>0</v>
          </cell>
          <cell r="HP61">
            <v>0</v>
          </cell>
          <cell r="HQ61">
            <v>0</v>
          </cell>
          <cell r="HR61">
            <v>0</v>
          </cell>
          <cell r="HS61">
            <v>0</v>
          </cell>
          <cell r="HT61">
            <v>0</v>
          </cell>
          <cell r="HU61">
            <v>0</v>
          </cell>
          <cell r="HV61">
            <v>0</v>
          </cell>
          <cell r="HW61">
            <v>0</v>
          </cell>
          <cell r="HX61">
            <v>0</v>
          </cell>
          <cell r="HY61">
            <v>0</v>
          </cell>
          <cell r="HZ61">
            <v>0</v>
          </cell>
          <cell r="IA61">
            <v>0</v>
          </cell>
          <cell r="IB61">
            <v>0</v>
          </cell>
          <cell r="IC61">
            <v>0</v>
          </cell>
          <cell r="ID61">
            <v>0</v>
          </cell>
          <cell r="IE61">
            <v>0</v>
          </cell>
          <cell r="IF61">
            <v>0</v>
          </cell>
          <cell r="IG61">
            <v>0</v>
          </cell>
          <cell r="IH61">
            <v>0</v>
          </cell>
          <cell r="II61">
            <v>0</v>
          </cell>
          <cell r="IJ61">
            <v>0</v>
          </cell>
          <cell r="IK61">
            <v>0</v>
          </cell>
          <cell r="IL61">
            <v>0</v>
          </cell>
          <cell r="IM61">
            <v>0</v>
          </cell>
          <cell r="IN61">
            <v>0</v>
          </cell>
          <cell r="IO61">
            <v>0</v>
          </cell>
          <cell r="IP61">
            <v>0</v>
          </cell>
          <cell r="IQ61">
            <v>0</v>
          </cell>
        </row>
        <row r="62">
          <cell r="B62">
            <v>0</v>
          </cell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0</v>
          </cell>
          <cell r="AJ62">
            <v>0</v>
          </cell>
          <cell r="AK62">
            <v>0</v>
          </cell>
          <cell r="AL62">
            <v>0</v>
          </cell>
          <cell r="AM62">
            <v>0</v>
          </cell>
          <cell r="AN62">
            <v>0</v>
          </cell>
          <cell r="AO62">
            <v>0</v>
          </cell>
          <cell r="AP62">
            <v>0</v>
          </cell>
          <cell r="AQ62">
            <v>0</v>
          </cell>
          <cell r="AR62">
            <v>0</v>
          </cell>
          <cell r="AS62">
            <v>0</v>
          </cell>
          <cell r="AT62">
            <v>0</v>
          </cell>
          <cell r="AU62">
            <v>0</v>
          </cell>
          <cell r="AV62">
            <v>0</v>
          </cell>
          <cell r="AW62">
            <v>0</v>
          </cell>
          <cell r="AX62">
            <v>0</v>
          </cell>
          <cell r="AY62">
            <v>0</v>
          </cell>
          <cell r="AZ62">
            <v>0</v>
          </cell>
          <cell r="BA62">
            <v>0</v>
          </cell>
          <cell r="BB62">
            <v>0</v>
          </cell>
          <cell r="BC62">
            <v>0</v>
          </cell>
          <cell r="BD62">
            <v>0</v>
          </cell>
          <cell r="BE62">
            <v>0</v>
          </cell>
          <cell r="BF62">
            <v>0</v>
          </cell>
          <cell r="BG62">
            <v>0</v>
          </cell>
          <cell r="BH62">
            <v>0</v>
          </cell>
          <cell r="BI62">
            <v>0</v>
          </cell>
          <cell r="BJ62">
            <v>0</v>
          </cell>
          <cell r="BK62">
            <v>0</v>
          </cell>
          <cell r="BL62">
            <v>0</v>
          </cell>
          <cell r="BM62">
            <v>0</v>
          </cell>
          <cell r="BN62">
            <v>0</v>
          </cell>
          <cell r="BO62">
            <v>0</v>
          </cell>
          <cell r="BP62">
            <v>0</v>
          </cell>
          <cell r="BQ62">
            <v>0</v>
          </cell>
          <cell r="BR62">
            <v>0</v>
          </cell>
          <cell r="BS62">
            <v>0</v>
          </cell>
          <cell r="BT62">
            <v>0</v>
          </cell>
          <cell r="BU62">
            <v>0</v>
          </cell>
          <cell r="BV62">
            <v>0</v>
          </cell>
          <cell r="BW62">
            <v>0</v>
          </cell>
          <cell r="BX62">
            <v>0</v>
          </cell>
          <cell r="BY62">
            <v>0</v>
          </cell>
          <cell r="BZ62">
            <v>0</v>
          </cell>
          <cell r="CA62">
            <v>0</v>
          </cell>
          <cell r="CB62">
            <v>0</v>
          </cell>
          <cell r="CC62">
            <v>0</v>
          </cell>
          <cell r="CD62">
            <v>0</v>
          </cell>
          <cell r="CE62">
            <v>0</v>
          </cell>
          <cell r="CF62">
            <v>0</v>
          </cell>
          <cell r="CG62">
            <v>0</v>
          </cell>
          <cell r="CH62">
            <v>0</v>
          </cell>
          <cell r="CI62">
            <v>0</v>
          </cell>
          <cell r="CJ62">
            <v>0</v>
          </cell>
          <cell r="CK62">
            <v>0</v>
          </cell>
          <cell r="CL62">
            <v>0</v>
          </cell>
          <cell r="CM62">
            <v>0</v>
          </cell>
          <cell r="CN62">
            <v>0</v>
          </cell>
          <cell r="CO62">
            <v>0</v>
          </cell>
          <cell r="CP62">
            <v>0</v>
          </cell>
          <cell r="CQ62">
            <v>0</v>
          </cell>
          <cell r="CR62">
            <v>0</v>
          </cell>
          <cell r="CS62">
            <v>0</v>
          </cell>
          <cell r="CT62">
            <v>0</v>
          </cell>
          <cell r="CU62">
            <v>0</v>
          </cell>
          <cell r="CV62">
            <v>0</v>
          </cell>
          <cell r="CW62">
            <v>0</v>
          </cell>
          <cell r="CX62">
            <v>0</v>
          </cell>
          <cell r="CY62">
            <v>0</v>
          </cell>
          <cell r="CZ62">
            <v>0</v>
          </cell>
          <cell r="DA62">
            <v>0</v>
          </cell>
          <cell r="DB62">
            <v>0</v>
          </cell>
          <cell r="DC62">
            <v>0</v>
          </cell>
          <cell r="DD62">
            <v>0</v>
          </cell>
          <cell r="DE62">
            <v>0</v>
          </cell>
          <cell r="DF62">
            <v>0</v>
          </cell>
          <cell r="DG62">
            <v>0</v>
          </cell>
          <cell r="DH62">
            <v>0</v>
          </cell>
          <cell r="DI62">
            <v>0</v>
          </cell>
          <cell r="DJ62">
            <v>0</v>
          </cell>
          <cell r="DK62">
            <v>0</v>
          </cell>
          <cell r="DL62">
            <v>0</v>
          </cell>
          <cell r="DM62">
            <v>0</v>
          </cell>
          <cell r="DN62">
            <v>0</v>
          </cell>
          <cell r="DO62">
            <v>0</v>
          </cell>
          <cell r="DP62">
            <v>0</v>
          </cell>
          <cell r="DQ62">
            <v>0</v>
          </cell>
          <cell r="DR62">
            <v>0</v>
          </cell>
          <cell r="DS62">
            <v>0</v>
          </cell>
          <cell r="DT62">
            <v>0</v>
          </cell>
          <cell r="DU62">
            <v>0</v>
          </cell>
          <cell r="DV62">
            <v>0</v>
          </cell>
          <cell r="DW62">
            <v>0</v>
          </cell>
          <cell r="DX62">
            <v>0</v>
          </cell>
          <cell r="DY62">
            <v>0</v>
          </cell>
          <cell r="DZ62">
            <v>0</v>
          </cell>
          <cell r="EA62">
            <v>0</v>
          </cell>
          <cell r="EB62">
            <v>0</v>
          </cell>
          <cell r="EC62">
            <v>0</v>
          </cell>
          <cell r="ED62">
            <v>0</v>
          </cell>
          <cell r="EE62">
            <v>0</v>
          </cell>
          <cell r="EF62">
            <v>0</v>
          </cell>
          <cell r="EG62">
            <v>0</v>
          </cell>
          <cell r="EH62">
            <v>0</v>
          </cell>
          <cell r="EI62">
            <v>0</v>
          </cell>
          <cell r="EJ62">
            <v>0</v>
          </cell>
          <cell r="EK62">
            <v>0</v>
          </cell>
          <cell r="EL62">
            <v>0</v>
          </cell>
          <cell r="EM62">
            <v>0</v>
          </cell>
          <cell r="EN62">
            <v>0</v>
          </cell>
          <cell r="EO62">
            <v>0</v>
          </cell>
          <cell r="EP62">
            <v>0</v>
          </cell>
          <cell r="EQ62">
            <v>0</v>
          </cell>
          <cell r="ER62">
            <v>0</v>
          </cell>
          <cell r="ES62">
            <v>0</v>
          </cell>
          <cell r="ET62">
            <v>0</v>
          </cell>
          <cell r="EU62">
            <v>0</v>
          </cell>
          <cell r="EV62">
            <v>0</v>
          </cell>
          <cell r="EW62">
            <v>0</v>
          </cell>
          <cell r="EX62">
            <v>0</v>
          </cell>
          <cell r="EY62">
            <v>0</v>
          </cell>
          <cell r="EZ62">
            <v>0</v>
          </cell>
          <cell r="FA62">
            <v>0</v>
          </cell>
          <cell r="FB62">
            <v>0</v>
          </cell>
          <cell r="FC62">
            <v>0</v>
          </cell>
          <cell r="FD62">
            <v>0</v>
          </cell>
          <cell r="FE62">
            <v>0</v>
          </cell>
          <cell r="FF62">
            <v>0</v>
          </cell>
          <cell r="FG62">
            <v>0</v>
          </cell>
          <cell r="FH62">
            <v>0</v>
          </cell>
          <cell r="FI62">
            <v>0</v>
          </cell>
          <cell r="FJ62">
            <v>0</v>
          </cell>
          <cell r="FK62">
            <v>0</v>
          </cell>
          <cell r="FL62">
            <v>0</v>
          </cell>
          <cell r="FM62">
            <v>0</v>
          </cell>
          <cell r="FN62">
            <v>0</v>
          </cell>
          <cell r="FO62">
            <v>0</v>
          </cell>
          <cell r="FP62">
            <v>0</v>
          </cell>
          <cell r="FQ62">
            <v>0</v>
          </cell>
          <cell r="FR62">
            <v>0</v>
          </cell>
          <cell r="FS62">
            <v>0</v>
          </cell>
          <cell r="FT62">
            <v>0</v>
          </cell>
          <cell r="FU62">
            <v>0</v>
          </cell>
          <cell r="FV62">
            <v>0</v>
          </cell>
          <cell r="FW62">
            <v>0</v>
          </cell>
          <cell r="FX62">
            <v>0</v>
          </cell>
          <cell r="FY62">
            <v>0</v>
          </cell>
          <cell r="FZ62">
            <v>0</v>
          </cell>
          <cell r="GA62">
            <v>0</v>
          </cell>
          <cell r="GB62">
            <v>0</v>
          </cell>
          <cell r="GC62">
            <v>0</v>
          </cell>
          <cell r="GD62">
            <v>0</v>
          </cell>
          <cell r="GE62">
            <v>0</v>
          </cell>
          <cell r="GF62">
            <v>0</v>
          </cell>
          <cell r="GG62">
            <v>0</v>
          </cell>
          <cell r="GH62">
            <v>0</v>
          </cell>
          <cell r="GI62">
            <v>0</v>
          </cell>
          <cell r="GJ62">
            <v>0</v>
          </cell>
          <cell r="GK62">
            <v>0</v>
          </cell>
          <cell r="GL62">
            <v>0</v>
          </cell>
          <cell r="GM62">
            <v>0</v>
          </cell>
          <cell r="GN62">
            <v>0</v>
          </cell>
          <cell r="GO62">
            <v>0</v>
          </cell>
          <cell r="GP62">
            <v>0</v>
          </cell>
          <cell r="GQ62">
            <v>0</v>
          </cell>
          <cell r="GR62">
            <v>0</v>
          </cell>
          <cell r="GS62">
            <v>0</v>
          </cell>
          <cell r="GT62">
            <v>0</v>
          </cell>
          <cell r="GU62">
            <v>0</v>
          </cell>
          <cell r="GV62">
            <v>0</v>
          </cell>
          <cell r="GW62">
            <v>0</v>
          </cell>
          <cell r="GX62">
            <v>0</v>
          </cell>
          <cell r="GY62">
            <v>0</v>
          </cell>
          <cell r="GZ62">
            <v>0</v>
          </cell>
          <cell r="HA62">
            <v>0</v>
          </cell>
          <cell r="HB62">
            <v>0</v>
          </cell>
          <cell r="HC62">
            <v>0</v>
          </cell>
          <cell r="HD62">
            <v>0</v>
          </cell>
          <cell r="HE62">
            <v>0</v>
          </cell>
          <cell r="HF62">
            <v>0</v>
          </cell>
          <cell r="HG62">
            <v>0</v>
          </cell>
          <cell r="HH62">
            <v>0</v>
          </cell>
          <cell r="HI62">
            <v>0</v>
          </cell>
          <cell r="HJ62">
            <v>0</v>
          </cell>
          <cell r="HK62">
            <v>0</v>
          </cell>
          <cell r="HL62">
            <v>0</v>
          </cell>
          <cell r="HM62">
            <v>0</v>
          </cell>
          <cell r="HN62">
            <v>0</v>
          </cell>
          <cell r="HO62">
            <v>0</v>
          </cell>
          <cell r="HP62">
            <v>0</v>
          </cell>
          <cell r="HQ62">
            <v>0</v>
          </cell>
          <cell r="HR62">
            <v>0</v>
          </cell>
          <cell r="HS62">
            <v>0</v>
          </cell>
          <cell r="HT62">
            <v>0</v>
          </cell>
          <cell r="HU62">
            <v>0</v>
          </cell>
          <cell r="HV62">
            <v>0</v>
          </cell>
          <cell r="HW62">
            <v>0</v>
          </cell>
          <cell r="HX62">
            <v>0</v>
          </cell>
          <cell r="HY62">
            <v>0</v>
          </cell>
          <cell r="HZ62">
            <v>0</v>
          </cell>
          <cell r="IA62">
            <v>0</v>
          </cell>
          <cell r="IB62">
            <v>0</v>
          </cell>
          <cell r="IC62">
            <v>0</v>
          </cell>
          <cell r="ID62">
            <v>0</v>
          </cell>
          <cell r="IE62">
            <v>0</v>
          </cell>
          <cell r="IF62">
            <v>0</v>
          </cell>
          <cell r="IG62">
            <v>0</v>
          </cell>
          <cell r="IH62">
            <v>0</v>
          </cell>
          <cell r="II62">
            <v>0</v>
          </cell>
          <cell r="IJ62">
            <v>0</v>
          </cell>
          <cell r="IK62">
            <v>0</v>
          </cell>
          <cell r="IL62">
            <v>0</v>
          </cell>
          <cell r="IM62">
            <v>0</v>
          </cell>
          <cell r="IN62">
            <v>0</v>
          </cell>
          <cell r="IO62">
            <v>0</v>
          </cell>
          <cell r="IP62">
            <v>0</v>
          </cell>
          <cell r="IQ62">
            <v>0</v>
          </cell>
        </row>
        <row r="63">
          <cell r="B63">
            <v>0</v>
          </cell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0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B63">
            <v>0</v>
          </cell>
          <cell r="AC63">
            <v>0</v>
          </cell>
          <cell r="AD63">
            <v>0</v>
          </cell>
          <cell r="AE63">
            <v>0</v>
          </cell>
          <cell r="AF63">
            <v>0</v>
          </cell>
          <cell r="AG63">
            <v>0</v>
          </cell>
          <cell r="AH63">
            <v>0</v>
          </cell>
          <cell r="AI63">
            <v>0</v>
          </cell>
          <cell r="AJ63">
            <v>0</v>
          </cell>
          <cell r="AK63">
            <v>0</v>
          </cell>
          <cell r="AL63">
            <v>0</v>
          </cell>
          <cell r="AM63">
            <v>0</v>
          </cell>
          <cell r="AN63">
            <v>0</v>
          </cell>
          <cell r="AO63">
            <v>0</v>
          </cell>
          <cell r="AP63">
            <v>0</v>
          </cell>
          <cell r="AQ63">
            <v>0</v>
          </cell>
          <cell r="AR63">
            <v>0</v>
          </cell>
          <cell r="AS63">
            <v>0</v>
          </cell>
          <cell r="AT63">
            <v>0</v>
          </cell>
          <cell r="AU63">
            <v>0</v>
          </cell>
          <cell r="AV63">
            <v>0</v>
          </cell>
          <cell r="AW63">
            <v>0</v>
          </cell>
          <cell r="AX63">
            <v>0</v>
          </cell>
          <cell r="AY63">
            <v>0</v>
          </cell>
          <cell r="AZ63">
            <v>0</v>
          </cell>
          <cell r="BA63">
            <v>0</v>
          </cell>
          <cell r="BB63">
            <v>0</v>
          </cell>
          <cell r="BC63">
            <v>0</v>
          </cell>
          <cell r="BD63">
            <v>0</v>
          </cell>
          <cell r="BE63">
            <v>0</v>
          </cell>
          <cell r="BF63">
            <v>0</v>
          </cell>
          <cell r="BG63">
            <v>0</v>
          </cell>
          <cell r="BH63">
            <v>0</v>
          </cell>
          <cell r="BI63">
            <v>0</v>
          </cell>
          <cell r="BJ63">
            <v>0</v>
          </cell>
          <cell r="BK63">
            <v>0</v>
          </cell>
          <cell r="BL63">
            <v>0</v>
          </cell>
          <cell r="BM63">
            <v>0</v>
          </cell>
          <cell r="BN63">
            <v>0</v>
          </cell>
          <cell r="BO63">
            <v>0</v>
          </cell>
          <cell r="BP63">
            <v>0</v>
          </cell>
          <cell r="BQ63">
            <v>0</v>
          </cell>
          <cell r="BR63">
            <v>0</v>
          </cell>
          <cell r="BS63">
            <v>0</v>
          </cell>
          <cell r="BT63">
            <v>0</v>
          </cell>
          <cell r="BU63">
            <v>0</v>
          </cell>
          <cell r="BV63">
            <v>0</v>
          </cell>
          <cell r="BW63">
            <v>0</v>
          </cell>
          <cell r="BX63">
            <v>0</v>
          </cell>
          <cell r="BY63">
            <v>0</v>
          </cell>
          <cell r="BZ63">
            <v>0</v>
          </cell>
          <cell r="CA63">
            <v>0</v>
          </cell>
          <cell r="CB63">
            <v>0</v>
          </cell>
          <cell r="CC63">
            <v>0</v>
          </cell>
          <cell r="CD63">
            <v>0</v>
          </cell>
          <cell r="CE63">
            <v>0</v>
          </cell>
          <cell r="CF63">
            <v>0</v>
          </cell>
          <cell r="CG63">
            <v>0</v>
          </cell>
          <cell r="CH63">
            <v>0</v>
          </cell>
          <cell r="CI63">
            <v>0</v>
          </cell>
          <cell r="CJ63">
            <v>0</v>
          </cell>
          <cell r="CK63">
            <v>0</v>
          </cell>
          <cell r="CL63">
            <v>0</v>
          </cell>
          <cell r="CM63">
            <v>0</v>
          </cell>
          <cell r="CN63">
            <v>0</v>
          </cell>
          <cell r="CO63">
            <v>0</v>
          </cell>
          <cell r="CP63">
            <v>0</v>
          </cell>
          <cell r="CQ63">
            <v>0</v>
          </cell>
          <cell r="CR63">
            <v>0</v>
          </cell>
          <cell r="CS63">
            <v>0</v>
          </cell>
          <cell r="CT63">
            <v>0</v>
          </cell>
          <cell r="CU63">
            <v>0</v>
          </cell>
          <cell r="CV63">
            <v>0</v>
          </cell>
          <cell r="CW63">
            <v>0</v>
          </cell>
          <cell r="CX63">
            <v>0</v>
          </cell>
          <cell r="CY63">
            <v>0</v>
          </cell>
          <cell r="CZ63">
            <v>0</v>
          </cell>
          <cell r="DA63">
            <v>0</v>
          </cell>
          <cell r="DB63">
            <v>0</v>
          </cell>
          <cell r="DC63">
            <v>0</v>
          </cell>
          <cell r="DD63">
            <v>0</v>
          </cell>
          <cell r="DE63">
            <v>0</v>
          </cell>
          <cell r="DF63">
            <v>0</v>
          </cell>
          <cell r="DG63">
            <v>0</v>
          </cell>
          <cell r="DH63">
            <v>0</v>
          </cell>
          <cell r="DI63">
            <v>0</v>
          </cell>
          <cell r="DJ63">
            <v>0</v>
          </cell>
          <cell r="DK63">
            <v>0</v>
          </cell>
          <cell r="DL63">
            <v>0</v>
          </cell>
          <cell r="DM63">
            <v>0</v>
          </cell>
          <cell r="DN63">
            <v>0</v>
          </cell>
          <cell r="DO63">
            <v>0</v>
          </cell>
          <cell r="DP63">
            <v>0</v>
          </cell>
          <cell r="DQ63">
            <v>0</v>
          </cell>
          <cell r="DR63">
            <v>0</v>
          </cell>
          <cell r="DS63">
            <v>0</v>
          </cell>
          <cell r="DT63">
            <v>0</v>
          </cell>
          <cell r="DU63">
            <v>0</v>
          </cell>
          <cell r="DV63">
            <v>0</v>
          </cell>
          <cell r="DW63">
            <v>0</v>
          </cell>
          <cell r="DX63">
            <v>0</v>
          </cell>
          <cell r="DY63">
            <v>0</v>
          </cell>
          <cell r="DZ63">
            <v>0</v>
          </cell>
          <cell r="EA63">
            <v>0</v>
          </cell>
          <cell r="EB63">
            <v>0</v>
          </cell>
          <cell r="EC63">
            <v>0</v>
          </cell>
          <cell r="ED63">
            <v>0</v>
          </cell>
          <cell r="EE63">
            <v>0</v>
          </cell>
          <cell r="EF63">
            <v>0</v>
          </cell>
          <cell r="EG63">
            <v>0</v>
          </cell>
          <cell r="EH63">
            <v>0</v>
          </cell>
          <cell r="EI63">
            <v>0</v>
          </cell>
          <cell r="EJ63">
            <v>0</v>
          </cell>
          <cell r="EK63">
            <v>0</v>
          </cell>
          <cell r="EL63">
            <v>0</v>
          </cell>
          <cell r="EM63">
            <v>0</v>
          </cell>
          <cell r="EN63">
            <v>0</v>
          </cell>
          <cell r="EO63">
            <v>0</v>
          </cell>
          <cell r="EP63">
            <v>0</v>
          </cell>
          <cell r="EQ63">
            <v>0</v>
          </cell>
          <cell r="ER63">
            <v>0</v>
          </cell>
          <cell r="ES63">
            <v>0</v>
          </cell>
          <cell r="ET63">
            <v>0</v>
          </cell>
          <cell r="EU63">
            <v>0</v>
          </cell>
          <cell r="EV63">
            <v>0</v>
          </cell>
          <cell r="EW63">
            <v>0</v>
          </cell>
          <cell r="EX63">
            <v>0</v>
          </cell>
          <cell r="EY63">
            <v>0</v>
          </cell>
          <cell r="EZ63">
            <v>0</v>
          </cell>
          <cell r="FA63">
            <v>0</v>
          </cell>
          <cell r="FB63">
            <v>0</v>
          </cell>
          <cell r="FC63">
            <v>0</v>
          </cell>
          <cell r="FD63">
            <v>0</v>
          </cell>
          <cell r="FE63">
            <v>0</v>
          </cell>
          <cell r="FF63">
            <v>0</v>
          </cell>
          <cell r="FG63">
            <v>0</v>
          </cell>
          <cell r="FH63">
            <v>0</v>
          </cell>
          <cell r="FI63">
            <v>0</v>
          </cell>
          <cell r="FJ63">
            <v>0</v>
          </cell>
          <cell r="FK63">
            <v>0</v>
          </cell>
          <cell r="FL63">
            <v>0</v>
          </cell>
          <cell r="FM63">
            <v>0</v>
          </cell>
          <cell r="FN63">
            <v>0</v>
          </cell>
          <cell r="FO63">
            <v>0</v>
          </cell>
          <cell r="FP63">
            <v>0</v>
          </cell>
          <cell r="FQ63">
            <v>0</v>
          </cell>
          <cell r="FR63">
            <v>0</v>
          </cell>
          <cell r="FS63">
            <v>0</v>
          </cell>
          <cell r="FT63">
            <v>0</v>
          </cell>
          <cell r="FU63">
            <v>0</v>
          </cell>
          <cell r="FV63">
            <v>0</v>
          </cell>
          <cell r="FW63">
            <v>0</v>
          </cell>
          <cell r="FX63">
            <v>0</v>
          </cell>
          <cell r="FY63">
            <v>0</v>
          </cell>
          <cell r="FZ63">
            <v>0</v>
          </cell>
          <cell r="GA63">
            <v>0</v>
          </cell>
          <cell r="GB63">
            <v>0</v>
          </cell>
          <cell r="GC63">
            <v>0</v>
          </cell>
          <cell r="GD63">
            <v>0</v>
          </cell>
          <cell r="GE63">
            <v>0</v>
          </cell>
          <cell r="GF63">
            <v>0</v>
          </cell>
          <cell r="GG63">
            <v>0</v>
          </cell>
          <cell r="GH63">
            <v>0</v>
          </cell>
          <cell r="GI63">
            <v>0</v>
          </cell>
          <cell r="GJ63">
            <v>0</v>
          </cell>
          <cell r="GK63">
            <v>0</v>
          </cell>
          <cell r="GL63">
            <v>0</v>
          </cell>
          <cell r="GM63">
            <v>0</v>
          </cell>
          <cell r="GN63">
            <v>0</v>
          </cell>
          <cell r="GO63">
            <v>0</v>
          </cell>
          <cell r="GP63">
            <v>0</v>
          </cell>
          <cell r="GQ63">
            <v>0</v>
          </cell>
          <cell r="GR63">
            <v>0</v>
          </cell>
          <cell r="GS63">
            <v>0</v>
          </cell>
          <cell r="GT63">
            <v>0</v>
          </cell>
          <cell r="GU63">
            <v>0</v>
          </cell>
          <cell r="GV63">
            <v>0</v>
          </cell>
          <cell r="GW63">
            <v>0</v>
          </cell>
          <cell r="GX63">
            <v>0</v>
          </cell>
          <cell r="GY63">
            <v>0</v>
          </cell>
          <cell r="GZ63">
            <v>0</v>
          </cell>
          <cell r="HA63">
            <v>0</v>
          </cell>
          <cell r="HB63">
            <v>0</v>
          </cell>
          <cell r="HC63">
            <v>0</v>
          </cell>
          <cell r="HD63">
            <v>0</v>
          </cell>
          <cell r="HE63">
            <v>0</v>
          </cell>
          <cell r="HF63">
            <v>0</v>
          </cell>
          <cell r="HG63">
            <v>0</v>
          </cell>
          <cell r="HH63">
            <v>0</v>
          </cell>
          <cell r="HI63">
            <v>0</v>
          </cell>
          <cell r="HJ63">
            <v>0</v>
          </cell>
          <cell r="HK63">
            <v>0</v>
          </cell>
          <cell r="HL63">
            <v>0</v>
          </cell>
          <cell r="HM63">
            <v>0</v>
          </cell>
          <cell r="HN63">
            <v>0</v>
          </cell>
          <cell r="HO63">
            <v>0</v>
          </cell>
          <cell r="HP63">
            <v>0</v>
          </cell>
          <cell r="HQ63">
            <v>0</v>
          </cell>
          <cell r="HR63">
            <v>0</v>
          </cell>
          <cell r="HS63">
            <v>0</v>
          </cell>
          <cell r="HT63">
            <v>0</v>
          </cell>
          <cell r="HU63">
            <v>0</v>
          </cell>
          <cell r="HV63">
            <v>0</v>
          </cell>
          <cell r="HW63">
            <v>0</v>
          </cell>
          <cell r="HX63">
            <v>0</v>
          </cell>
          <cell r="HY63">
            <v>0</v>
          </cell>
          <cell r="HZ63">
            <v>0</v>
          </cell>
          <cell r="IA63">
            <v>0</v>
          </cell>
          <cell r="IB63">
            <v>0</v>
          </cell>
          <cell r="IC63">
            <v>0</v>
          </cell>
          <cell r="ID63">
            <v>0</v>
          </cell>
          <cell r="IE63">
            <v>0</v>
          </cell>
          <cell r="IF63">
            <v>0</v>
          </cell>
          <cell r="IG63">
            <v>0</v>
          </cell>
          <cell r="IH63">
            <v>0</v>
          </cell>
          <cell r="II63">
            <v>0</v>
          </cell>
          <cell r="IJ63">
            <v>0</v>
          </cell>
          <cell r="IK63">
            <v>0</v>
          </cell>
          <cell r="IL63">
            <v>0</v>
          </cell>
          <cell r="IM63">
            <v>0</v>
          </cell>
          <cell r="IN63">
            <v>0</v>
          </cell>
          <cell r="IO63">
            <v>0</v>
          </cell>
          <cell r="IP63">
            <v>0</v>
          </cell>
          <cell r="IQ63">
            <v>0</v>
          </cell>
        </row>
        <row r="64">
          <cell r="B64">
            <v>0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0</v>
          </cell>
          <cell r="AB64">
            <v>0</v>
          </cell>
          <cell r="AC64">
            <v>0</v>
          </cell>
          <cell r="AD64">
            <v>0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I64">
            <v>0</v>
          </cell>
          <cell r="AJ64">
            <v>0</v>
          </cell>
          <cell r="AK64">
            <v>0</v>
          </cell>
          <cell r="AL64">
            <v>0</v>
          </cell>
          <cell r="AM64">
            <v>0</v>
          </cell>
          <cell r="AN64">
            <v>0</v>
          </cell>
          <cell r="AO64">
            <v>0</v>
          </cell>
          <cell r="AP64">
            <v>0</v>
          </cell>
          <cell r="AQ64">
            <v>0</v>
          </cell>
          <cell r="AR64">
            <v>0</v>
          </cell>
          <cell r="AS64">
            <v>0</v>
          </cell>
          <cell r="AT64">
            <v>0</v>
          </cell>
          <cell r="AU64">
            <v>0</v>
          </cell>
          <cell r="AV64">
            <v>0</v>
          </cell>
          <cell r="AW64">
            <v>0</v>
          </cell>
          <cell r="AX64">
            <v>0</v>
          </cell>
          <cell r="AY64">
            <v>0</v>
          </cell>
          <cell r="AZ64">
            <v>0</v>
          </cell>
          <cell r="BA64">
            <v>0</v>
          </cell>
          <cell r="BB64">
            <v>0</v>
          </cell>
          <cell r="BC64">
            <v>0</v>
          </cell>
          <cell r="BD64">
            <v>0</v>
          </cell>
          <cell r="BE64">
            <v>0</v>
          </cell>
          <cell r="BF64">
            <v>0</v>
          </cell>
          <cell r="BG64">
            <v>0</v>
          </cell>
          <cell r="BH64">
            <v>0</v>
          </cell>
          <cell r="BI64">
            <v>0</v>
          </cell>
          <cell r="BJ64">
            <v>0</v>
          </cell>
          <cell r="BK64">
            <v>0</v>
          </cell>
          <cell r="BL64">
            <v>0</v>
          </cell>
          <cell r="BM64">
            <v>0</v>
          </cell>
          <cell r="BN64">
            <v>0</v>
          </cell>
          <cell r="BO64">
            <v>0</v>
          </cell>
          <cell r="BP64">
            <v>0</v>
          </cell>
          <cell r="BQ64">
            <v>0</v>
          </cell>
          <cell r="BR64">
            <v>0</v>
          </cell>
          <cell r="BS64">
            <v>0</v>
          </cell>
          <cell r="BT64">
            <v>0</v>
          </cell>
          <cell r="BU64">
            <v>0</v>
          </cell>
          <cell r="BV64">
            <v>0</v>
          </cell>
          <cell r="BW64">
            <v>0</v>
          </cell>
          <cell r="BX64">
            <v>0</v>
          </cell>
          <cell r="BY64">
            <v>0</v>
          </cell>
          <cell r="BZ64">
            <v>0</v>
          </cell>
          <cell r="CA64">
            <v>0</v>
          </cell>
          <cell r="CB64">
            <v>0</v>
          </cell>
          <cell r="CC64">
            <v>0</v>
          </cell>
          <cell r="CD64">
            <v>0</v>
          </cell>
          <cell r="CE64">
            <v>0</v>
          </cell>
          <cell r="CF64">
            <v>0</v>
          </cell>
          <cell r="CG64">
            <v>0</v>
          </cell>
          <cell r="CH64">
            <v>0</v>
          </cell>
          <cell r="CI64">
            <v>0</v>
          </cell>
          <cell r="CJ64">
            <v>0</v>
          </cell>
          <cell r="CK64">
            <v>0</v>
          </cell>
          <cell r="CL64">
            <v>0</v>
          </cell>
          <cell r="CM64">
            <v>0</v>
          </cell>
          <cell r="CN64">
            <v>0</v>
          </cell>
          <cell r="CO64">
            <v>0</v>
          </cell>
          <cell r="CP64">
            <v>0</v>
          </cell>
          <cell r="CQ64">
            <v>0</v>
          </cell>
          <cell r="CR64">
            <v>0</v>
          </cell>
          <cell r="CS64">
            <v>0</v>
          </cell>
          <cell r="CT64">
            <v>0</v>
          </cell>
          <cell r="CU64">
            <v>0</v>
          </cell>
          <cell r="CV64">
            <v>0</v>
          </cell>
          <cell r="CW64">
            <v>0</v>
          </cell>
          <cell r="CX64">
            <v>0</v>
          </cell>
          <cell r="CY64">
            <v>0</v>
          </cell>
          <cell r="CZ64">
            <v>0</v>
          </cell>
          <cell r="DA64">
            <v>0</v>
          </cell>
          <cell r="DB64">
            <v>0</v>
          </cell>
          <cell r="DC64">
            <v>0</v>
          </cell>
          <cell r="DD64">
            <v>0</v>
          </cell>
          <cell r="DE64">
            <v>0</v>
          </cell>
          <cell r="DF64">
            <v>0</v>
          </cell>
          <cell r="DG64">
            <v>0</v>
          </cell>
          <cell r="DH64">
            <v>0</v>
          </cell>
          <cell r="DI64">
            <v>0</v>
          </cell>
          <cell r="DJ64">
            <v>0</v>
          </cell>
          <cell r="DK64">
            <v>0</v>
          </cell>
          <cell r="DL64">
            <v>0</v>
          </cell>
          <cell r="DM64">
            <v>0</v>
          </cell>
          <cell r="DN64">
            <v>0</v>
          </cell>
          <cell r="DO64">
            <v>0</v>
          </cell>
          <cell r="DP64">
            <v>0</v>
          </cell>
          <cell r="DQ64">
            <v>0</v>
          </cell>
          <cell r="DR64">
            <v>0</v>
          </cell>
          <cell r="DS64">
            <v>0</v>
          </cell>
          <cell r="DT64">
            <v>0</v>
          </cell>
          <cell r="DU64">
            <v>0</v>
          </cell>
          <cell r="DV64">
            <v>0</v>
          </cell>
          <cell r="DW64">
            <v>0</v>
          </cell>
          <cell r="DX64">
            <v>0</v>
          </cell>
          <cell r="DY64">
            <v>0</v>
          </cell>
          <cell r="DZ64">
            <v>0</v>
          </cell>
          <cell r="EA64">
            <v>0</v>
          </cell>
          <cell r="EB64">
            <v>0</v>
          </cell>
          <cell r="EC64">
            <v>0</v>
          </cell>
          <cell r="ED64">
            <v>0</v>
          </cell>
          <cell r="EE64">
            <v>0</v>
          </cell>
          <cell r="EF64">
            <v>0</v>
          </cell>
          <cell r="EG64">
            <v>0</v>
          </cell>
          <cell r="EH64">
            <v>0</v>
          </cell>
          <cell r="EI64">
            <v>0</v>
          </cell>
          <cell r="EJ64">
            <v>0</v>
          </cell>
          <cell r="EK64">
            <v>0</v>
          </cell>
          <cell r="EL64">
            <v>0</v>
          </cell>
          <cell r="EM64">
            <v>0</v>
          </cell>
          <cell r="EN64">
            <v>0</v>
          </cell>
          <cell r="EO64">
            <v>0</v>
          </cell>
          <cell r="EP64">
            <v>0</v>
          </cell>
          <cell r="EQ64">
            <v>0</v>
          </cell>
          <cell r="ER64">
            <v>0</v>
          </cell>
          <cell r="ES64">
            <v>0</v>
          </cell>
          <cell r="ET64">
            <v>0</v>
          </cell>
          <cell r="EU64">
            <v>0</v>
          </cell>
          <cell r="EV64">
            <v>0</v>
          </cell>
          <cell r="EW64">
            <v>0</v>
          </cell>
          <cell r="EX64">
            <v>0</v>
          </cell>
          <cell r="EY64">
            <v>0</v>
          </cell>
          <cell r="EZ64">
            <v>0</v>
          </cell>
          <cell r="FA64">
            <v>0</v>
          </cell>
          <cell r="FB64">
            <v>0</v>
          </cell>
          <cell r="FC64">
            <v>0</v>
          </cell>
          <cell r="FD64">
            <v>0</v>
          </cell>
          <cell r="FE64">
            <v>0</v>
          </cell>
          <cell r="FF64">
            <v>0</v>
          </cell>
          <cell r="FG64">
            <v>0</v>
          </cell>
          <cell r="FH64">
            <v>0</v>
          </cell>
          <cell r="FI64">
            <v>0</v>
          </cell>
          <cell r="FJ64">
            <v>0</v>
          </cell>
          <cell r="FK64">
            <v>0</v>
          </cell>
          <cell r="FL64">
            <v>0</v>
          </cell>
          <cell r="FM64">
            <v>0</v>
          </cell>
          <cell r="FN64">
            <v>0</v>
          </cell>
          <cell r="FO64">
            <v>0</v>
          </cell>
          <cell r="FP64">
            <v>0</v>
          </cell>
          <cell r="FQ64">
            <v>0</v>
          </cell>
          <cell r="FR64">
            <v>0</v>
          </cell>
          <cell r="FS64">
            <v>0</v>
          </cell>
          <cell r="FT64">
            <v>0</v>
          </cell>
          <cell r="FU64">
            <v>0</v>
          </cell>
          <cell r="FV64">
            <v>0</v>
          </cell>
          <cell r="FW64">
            <v>0</v>
          </cell>
          <cell r="FX64">
            <v>0</v>
          </cell>
          <cell r="FY64">
            <v>0</v>
          </cell>
          <cell r="FZ64">
            <v>0</v>
          </cell>
          <cell r="GA64">
            <v>0</v>
          </cell>
          <cell r="GB64">
            <v>0</v>
          </cell>
          <cell r="GC64">
            <v>0</v>
          </cell>
          <cell r="GD64">
            <v>0</v>
          </cell>
          <cell r="GE64">
            <v>0</v>
          </cell>
          <cell r="GF64">
            <v>0</v>
          </cell>
          <cell r="GG64">
            <v>0</v>
          </cell>
          <cell r="GH64">
            <v>0</v>
          </cell>
          <cell r="GI64">
            <v>0</v>
          </cell>
          <cell r="GJ64">
            <v>0</v>
          </cell>
          <cell r="GK64">
            <v>0</v>
          </cell>
          <cell r="GL64">
            <v>0</v>
          </cell>
          <cell r="GM64">
            <v>0</v>
          </cell>
          <cell r="GN64">
            <v>0</v>
          </cell>
          <cell r="GO64">
            <v>0</v>
          </cell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A64">
            <v>0</v>
          </cell>
          <cell r="HB64">
            <v>0</v>
          </cell>
          <cell r="HC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  <cell r="HN64">
            <v>0</v>
          </cell>
          <cell r="HO64">
            <v>0</v>
          </cell>
          <cell r="HP64">
            <v>0</v>
          </cell>
          <cell r="HQ64">
            <v>0</v>
          </cell>
          <cell r="HR64">
            <v>0</v>
          </cell>
          <cell r="HS64">
            <v>0</v>
          </cell>
          <cell r="HT64">
            <v>0</v>
          </cell>
          <cell r="HU64">
            <v>0</v>
          </cell>
          <cell r="HV64">
            <v>0</v>
          </cell>
          <cell r="HW64">
            <v>0</v>
          </cell>
          <cell r="HX64">
            <v>0</v>
          </cell>
          <cell r="HY64">
            <v>0</v>
          </cell>
          <cell r="HZ64">
            <v>0</v>
          </cell>
          <cell r="IA64">
            <v>0</v>
          </cell>
          <cell r="IB64">
            <v>0</v>
          </cell>
          <cell r="IC64">
            <v>0</v>
          </cell>
          <cell r="ID64">
            <v>0</v>
          </cell>
          <cell r="IE64">
            <v>0</v>
          </cell>
          <cell r="IF64">
            <v>0</v>
          </cell>
          <cell r="IG64">
            <v>0</v>
          </cell>
          <cell r="IH64">
            <v>0</v>
          </cell>
          <cell r="II64">
            <v>0</v>
          </cell>
          <cell r="IJ64">
            <v>0</v>
          </cell>
          <cell r="IK64">
            <v>0</v>
          </cell>
          <cell r="IL64">
            <v>0</v>
          </cell>
          <cell r="IM64">
            <v>0</v>
          </cell>
          <cell r="IN64">
            <v>0</v>
          </cell>
          <cell r="IO64">
            <v>0</v>
          </cell>
          <cell r="IP64">
            <v>0</v>
          </cell>
          <cell r="IQ64">
            <v>0</v>
          </cell>
        </row>
        <row r="65">
          <cell r="B65">
            <v>0</v>
          </cell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0</v>
          </cell>
          <cell r="AB65">
            <v>0</v>
          </cell>
          <cell r="AC65">
            <v>0</v>
          </cell>
          <cell r="AD65">
            <v>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0</v>
          </cell>
          <cell r="AJ65">
            <v>0</v>
          </cell>
          <cell r="AK65">
            <v>0</v>
          </cell>
          <cell r="AL65">
            <v>0</v>
          </cell>
          <cell r="AM65">
            <v>0</v>
          </cell>
          <cell r="AN65">
            <v>0</v>
          </cell>
          <cell r="AO65">
            <v>0</v>
          </cell>
          <cell r="AP65">
            <v>0</v>
          </cell>
          <cell r="AQ65">
            <v>0</v>
          </cell>
          <cell r="AR65">
            <v>0</v>
          </cell>
          <cell r="AS65">
            <v>0</v>
          </cell>
          <cell r="AT65">
            <v>0</v>
          </cell>
          <cell r="AU65">
            <v>0</v>
          </cell>
          <cell r="AV65">
            <v>0</v>
          </cell>
          <cell r="AW65">
            <v>0</v>
          </cell>
          <cell r="AX65">
            <v>0</v>
          </cell>
          <cell r="AY65">
            <v>0</v>
          </cell>
          <cell r="AZ65">
            <v>0</v>
          </cell>
          <cell r="BA65">
            <v>0</v>
          </cell>
          <cell r="BB65">
            <v>0</v>
          </cell>
          <cell r="BC65">
            <v>0</v>
          </cell>
          <cell r="BD65">
            <v>0</v>
          </cell>
          <cell r="BE65">
            <v>0</v>
          </cell>
          <cell r="BF65">
            <v>0</v>
          </cell>
          <cell r="BG65">
            <v>0</v>
          </cell>
          <cell r="BH65">
            <v>0</v>
          </cell>
          <cell r="BI65">
            <v>0</v>
          </cell>
          <cell r="BJ65">
            <v>0</v>
          </cell>
          <cell r="BK65">
            <v>0</v>
          </cell>
          <cell r="BL65">
            <v>0</v>
          </cell>
          <cell r="BM65">
            <v>0</v>
          </cell>
          <cell r="BN65">
            <v>0</v>
          </cell>
          <cell r="BO65">
            <v>0</v>
          </cell>
          <cell r="BP65">
            <v>0</v>
          </cell>
          <cell r="BQ65">
            <v>0</v>
          </cell>
          <cell r="BR65">
            <v>0</v>
          </cell>
          <cell r="BS65">
            <v>0</v>
          </cell>
          <cell r="BT65">
            <v>0</v>
          </cell>
          <cell r="BU65">
            <v>0</v>
          </cell>
          <cell r="BV65">
            <v>0</v>
          </cell>
          <cell r="BW65">
            <v>0</v>
          </cell>
          <cell r="BX65">
            <v>0</v>
          </cell>
          <cell r="BY65">
            <v>0</v>
          </cell>
          <cell r="BZ65">
            <v>0</v>
          </cell>
          <cell r="CA65">
            <v>0</v>
          </cell>
          <cell r="CB65">
            <v>0</v>
          </cell>
          <cell r="CC65">
            <v>0</v>
          </cell>
          <cell r="CD65">
            <v>0</v>
          </cell>
          <cell r="CE65">
            <v>0</v>
          </cell>
          <cell r="CF65">
            <v>0</v>
          </cell>
          <cell r="CG65">
            <v>0</v>
          </cell>
          <cell r="CH65">
            <v>0</v>
          </cell>
          <cell r="CI65">
            <v>0</v>
          </cell>
          <cell r="CJ65">
            <v>0</v>
          </cell>
          <cell r="CK65">
            <v>0</v>
          </cell>
          <cell r="CL65">
            <v>0</v>
          </cell>
          <cell r="CM65">
            <v>0</v>
          </cell>
          <cell r="CN65">
            <v>0</v>
          </cell>
          <cell r="CO65">
            <v>0</v>
          </cell>
          <cell r="CP65">
            <v>0</v>
          </cell>
          <cell r="CQ65">
            <v>0</v>
          </cell>
          <cell r="CR65">
            <v>0</v>
          </cell>
          <cell r="CS65">
            <v>0</v>
          </cell>
          <cell r="CT65">
            <v>0</v>
          </cell>
          <cell r="CU65">
            <v>0</v>
          </cell>
          <cell r="CV65">
            <v>0</v>
          </cell>
          <cell r="CW65">
            <v>0</v>
          </cell>
          <cell r="CX65">
            <v>0</v>
          </cell>
          <cell r="CY65">
            <v>0</v>
          </cell>
          <cell r="CZ65">
            <v>0</v>
          </cell>
          <cell r="DA65">
            <v>0</v>
          </cell>
          <cell r="DB65">
            <v>0</v>
          </cell>
          <cell r="DC65">
            <v>0</v>
          </cell>
          <cell r="DD65">
            <v>0</v>
          </cell>
          <cell r="DE65">
            <v>0</v>
          </cell>
          <cell r="DF65">
            <v>0</v>
          </cell>
          <cell r="DG65">
            <v>0</v>
          </cell>
          <cell r="DH65">
            <v>0</v>
          </cell>
          <cell r="DI65">
            <v>0</v>
          </cell>
          <cell r="DJ65">
            <v>0</v>
          </cell>
          <cell r="DK65">
            <v>0</v>
          </cell>
          <cell r="DL65">
            <v>0</v>
          </cell>
          <cell r="DM65">
            <v>0</v>
          </cell>
          <cell r="DN65">
            <v>0</v>
          </cell>
          <cell r="DO65">
            <v>0</v>
          </cell>
          <cell r="DP65">
            <v>0</v>
          </cell>
          <cell r="DQ65">
            <v>0</v>
          </cell>
          <cell r="DR65">
            <v>0</v>
          </cell>
          <cell r="DS65">
            <v>0</v>
          </cell>
          <cell r="DT65">
            <v>0</v>
          </cell>
          <cell r="DU65">
            <v>0</v>
          </cell>
          <cell r="DV65">
            <v>0</v>
          </cell>
          <cell r="DW65">
            <v>0</v>
          </cell>
          <cell r="DX65">
            <v>0</v>
          </cell>
          <cell r="DY65">
            <v>0</v>
          </cell>
          <cell r="DZ65">
            <v>0</v>
          </cell>
          <cell r="EA65">
            <v>0</v>
          </cell>
          <cell r="EB65">
            <v>0</v>
          </cell>
          <cell r="EC65">
            <v>0</v>
          </cell>
          <cell r="ED65">
            <v>0</v>
          </cell>
          <cell r="EE65">
            <v>0</v>
          </cell>
          <cell r="EF65">
            <v>0</v>
          </cell>
          <cell r="EG65">
            <v>0</v>
          </cell>
          <cell r="EH65">
            <v>0</v>
          </cell>
          <cell r="EI65">
            <v>0</v>
          </cell>
          <cell r="EJ65">
            <v>0</v>
          </cell>
          <cell r="EK65">
            <v>0</v>
          </cell>
          <cell r="EL65">
            <v>0</v>
          </cell>
          <cell r="EM65">
            <v>0</v>
          </cell>
          <cell r="EN65">
            <v>0</v>
          </cell>
          <cell r="EO65">
            <v>0</v>
          </cell>
          <cell r="EP65">
            <v>0</v>
          </cell>
          <cell r="EQ65">
            <v>0</v>
          </cell>
          <cell r="ER65">
            <v>0</v>
          </cell>
          <cell r="ES65">
            <v>0</v>
          </cell>
          <cell r="ET65">
            <v>0</v>
          </cell>
          <cell r="EU65">
            <v>0</v>
          </cell>
          <cell r="EV65">
            <v>0</v>
          </cell>
          <cell r="EW65">
            <v>0</v>
          </cell>
          <cell r="EX65">
            <v>0</v>
          </cell>
          <cell r="EY65">
            <v>0</v>
          </cell>
          <cell r="EZ65">
            <v>0</v>
          </cell>
          <cell r="FA65">
            <v>0</v>
          </cell>
          <cell r="FB65">
            <v>0</v>
          </cell>
          <cell r="FC65">
            <v>0</v>
          </cell>
          <cell r="FD65">
            <v>0</v>
          </cell>
          <cell r="FE65">
            <v>0</v>
          </cell>
          <cell r="FF65">
            <v>0</v>
          </cell>
          <cell r="FG65">
            <v>0</v>
          </cell>
          <cell r="FH65">
            <v>0</v>
          </cell>
          <cell r="FI65">
            <v>0</v>
          </cell>
          <cell r="FJ65">
            <v>0</v>
          </cell>
          <cell r="FK65">
            <v>0</v>
          </cell>
          <cell r="FL65">
            <v>0</v>
          </cell>
          <cell r="FM65">
            <v>0</v>
          </cell>
          <cell r="FN65">
            <v>0</v>
          </cell>
          <cell r="FO65">
            <v>0</v>
          </cell>
          <cell r="FP65">
            <v>0</v>
          </cell>
          <cell r="FQ65">
            <v>0</v>
          </cell>
          <cell r="FR65">
            <v>0</v>
          </cell>
          <cell r="FS65">
            <v>0</v>
          </cell>
          <cell r="FT65">
            <v>0</v>
          </cell>
          <cell r="FU65">
            <v>0</v>
          </cell>
          <cell r="FV65">
            <v>0</v>
          </cell>
          <cell r="FW65">
            <v>0</v>
          </cell>
          <cell r="FX65">
            <v>0</v>
          </cell>
          <cell r="FY65">
            <v>0</v>
          </cell>
          <cell r="FZ65">
            <v>0</v>
          </cell>
          <cell r="GA65">
            <v>0</v>
          </cell>
          <cell r="GB65">
            <v>0</v>
          </cell>
          <cell r="GC65">
            <v>0</v>
          </cell>
          <cell r="GD65">
            <v>0</v>
          </cell>
          <cell r="GE65">
            <v>0</v>
          </cell>
          <cell r="GF65">
            <v>0</v>
          </cell>
          <cell r="GG65">
            <v>0</v>
          </cell>
          <cell r="GH65">
            <v>0</v>
          </cell>
          <cell r="GI65">
            <v>0</v>
          </cell>
          <cell r="GJ65">
            <v>0</v>
          </cell>
          <cell r="GK65">
            <v>0</v>
          </cell>
          <cell r="GL65">
            <v>0</v>
          </cell>
          <cell r="GM65">
            <v>0</v>
          </cell>
          <cell r="GN65">
            <v>0</v>
          </cell>
          <cell r="GO65">
            <v>0</v>
          </cell>
          <cell r="GP65">
            <v>0</v>
          </cell>
          <cell r="GQ65">
            <v>0</v>
          </cell>
          <cell r="GR65">
            <v>0</v>
          </cell>
          <cell r="GS65">
            <v>0</v>
          </cell>
          <cell r="GT65">
            <v>0</v>
          </cell>
          <cell r="GU65">
            <v>0</v>
          </cell>
          <cell r="GV65">
            <v>0</v>
          </cell>
          <cell r="GW65">
            <v>0</v>
          </cell>
          <cell r="GX65">
            <v>0</v>
          </cell>
          <cell r="GY65">
            <v>0</v>
          </cell>
          <cell r="GZ65">
            <v>0</v>
          </cell>
          <cell r="HA65">
            <v>0</v>
          </cell>
          <cell r="HB65">
            <v>0</v>
          </cell>
          <cell r="HC65">
            <v>0</v>
          </cell>
          <cell r="HD65">
            <v>0</v>
          </cell>
          <cell r="HE65">
            <v>0</v>
          </cell>
          <cell r="HF65">
            <v>0</v>
          </cell>
          <cell r="HG65">
            <v>0</v>
          </cell>
          <cell r="HH65">
            <v>0</v>
          </cell>
          <cell r="HI65">
            <v>0</v>
          </cell>
          <cell r="HJ65">
            <v>0</v>
          </cell>
          <cell r="HK65">
            <v>0</v>
          </cell>
          <cell r="HL65">
            <v>0</v>
          </cell>
          <cell r="HM65">
            <v>0</v>
          </cell>
          <cell r="HN65">
            <v>0</v>
          </cell>
          <cell r="HO65">
            <v>0</v>
          </cell>
          <cell r="HP65">
            <v>0</v>
          </cell>
          <cell r="HQ65">
            <v>0</v>
          </cell>
          <cell r="HR65">
            <v>0</v>
          </cell>
          <cell r="HS65">
            <v>0</v>
          </cell>
          <cell r="HT65">
            <v>0</v>
          </cell>
          <cell r="HU65">
            <v>0</v>
          </cell>
          <cell r="HV65">
            <v>0</v>
          </cell>
          <cell r="HW65">
            <v>0</v>
          </cell>
          <cell r="HX65">
            <v>0</v>
          </cell>
          <cell r="HY65">
            <v>0</v>
          </cell>
          <cell r="HZ65">
            <v>0</v>
          </cell>
          <cell r="IA65">
            <v>0</v>
          </cell>
          <cell r="IB65">
            <v>0</v>
          </cell>
          <cell r="IC65">
            <v>0</v>
          </cell>
          <cell r="ID65">
            <v>0</v>
          </cell>
          <cell r="IE65">
            <v>0</v>
          </cell>
          <cell r="IF65">
            <v>0</v>
          </cell>
          <cell r="IG65">
            <v>0</v>
          </cell>
          <cell r="IH65">
            <v>0</v>
          </cell>
          <cell r="II65">
            <v>0</v>
          </cell>
          <cell r="IJ65">
            <v>0</v>
          </cell>
          <cell r="IK65">
            <v>0</v>
          </cell>
          <cell r="IL65">
            <v>0</v>
          </cell>
          <cell r="IM65">
            <v>0</v>
          </cell>
          <cell r="IN65">
            <v>0</v>
          </cell>
          <cell r="IO65">
            <v>0</v>
          </cell>
          <cell r="IP65">
            <v>0</v>
          </cell>
          <cell r="IQ65">
            <v>0</v>
          </cell>
        </row>
        <row r="66">
          <cell r="B66">
            <v>0</v>
          </cell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0</v>
          </cell>
          <cell r="AB66">
            <v>0</v>
          </cell>
          <cell r="AC66">
            <v>0</v>
          </cell>
          <cell r="AD66">
            <v>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I66">
            <v>0</v>
          </cell>
          <cell r="AJ66">
            <v>0</v>
          </cell>
          <cell r="AK66">
            <v>0</v>
          </cell>
          <cell r="AL66">
            <v>0</v>
          </cell>
          <cell r="AM66">
            <v>0</v>
          </cell>
          <cell r="AN66">
            <v>0</v>
          </cell>
          <cell r="AO66">
            <v>0</v>
          </cell>
          <cell r="AP66">
            <v>0</v>
          </cell>
          <cell r="AQ66">
            <v>0</v>
          </cell>
          <cell r="AR66">
            <v>0</v>
          </cell>
          <cell r="AS66">
            <v>0</v>
          </cell>
          <cell r="AT66">
            <v>0</v>
          </cell>
          <cell r="AU66">
            <v>0</v>
          </cell>
          <cell r="AV66">
            <v>0</v>
          </cell>
          <cell r="AW66">
            <v>0</v>
          </cell>
          <cell r="AX66">
            <v>0</v>
          </cell>
          <cell r="AY66">
            <v>0</v>
          </cell>
          <cell r="AZ66">
            <v>0</v>
          </cell>
          <cell r="BA66">
            <v>0</v>
          </cell>
          <cell r="BB66">
            <v>0</v>
          </cell>
          <cell r="BC66">
            <v>0</v>
          </cell>
          <cell r="BD66">
            <v>0</v>
          </cell>
          <cell r="BE66">
            <v>0</v>
          </cell>
          <cell r="BF66">
            <v>0</v>
          </cell>
          <cell r="BG66">
            <v>0</v>
          </cell>
          <cell r="BH66">
            <v>0</v>
          </cell>
          <cell r="BI66">
            <v>0</v>
          </cell>
          <cell r="BJ66">
            <v>0</v>
          </cell>
          <cell r="BK66">
            <v>0</v>
          </cell>
          <cell r="BL66">
            <v>0</v>
          </cell>
          <cell r="BM66">
            <v>0</v>
          </cell>
          <cell r="BN66">
            <v>0</v>
          </cell>
          <cell r="BO66">
            <v>0</v>
          </cell>
          <cell r="BP66">
            <v>0</v>
          </cell>
          <cell r="BQ66">
            <v>0</v>
          </cell>
          <cell r="BR66">
            <v>0</v>
          </cell>
          <cell r="BS66">
            <v>0</v>
          </cell>
          <cell r="BT66">
            <v>0</v>
          </cell>
          <cell r="BU66">
            <v>0</v>
          </cell>
          <cell r="BV66">
            <v>0</v>
          </cell>
          <cell r="BW66">
            <v>0</v>
          </cell>
          <cell r="BX66">
            <v>0</v>
          </cell>
          <cell r="BY66">
            <v>0</v>
          </cell>
          <cell r="BZ66">
            <v>0</v>
          </cell>
          <cell r="CA66">
            <v>0</v>
          </cell>
          <cell r="CB66">
            <v>0</v>
          </cell>
          <cell r="CC66">
            <v>0</v>
          </cell>
          <cell r="CD66">
            <v>0</v>
          </cell>
          <cell r="CE66">
            <v>0</v>
          </cell>
          <cell r="CF66">
            <v>0</v>
          </cell>
          <cell r="CG66">
            <v>0</v>
          </cell>
          <cell r="CH66">
            <v>0</v>
          </cell>
          <cell r="CI66">
            <v>0</v>
          </cell>
          <cell r="CJ66">
            <v>0</v>
          </cell>
          <cell r="CK66">
            <v>0</v>
          </cell>
          <cell r="CL66">
            <v>0</v>
          </cell>
          <cell r="CM66">
            <v>0</v>
          </cell>
          <cell r="CN66">
            <v>0</v>
          </cell>
          <cell r="CO66">
            <v>0</v>
          </cell>
          <cell r="CP66">
            <v>0</v>
          </cell>
          <cell r="CQ66">
            <v>0</v>
          </cell>
          <cell r="CR66">
            <v>0</v>
          </cell>
          <cell r="CS66">
            <v>0</v>
          </cell>
          <cell r="CT66">
            <v>0</v>
          </cell>
          <cell r="CU66">
            <v>0</v>
          </cell>
          <cell r="CV66">
            <v>0</v>
          </cell>
          <cell r="CW66">
            <v>0</v>
          </cell>
          <cell r="CX66">
            <v>0</v>
          </cell>
          <cell r="CY66">
            <v>0</v>
          </cell>
          <cell r="CZ66">
            <v>0</v>
          </cell>
          <cell r="DA66">
            <v>0</v>
          </cell>
          <cell r="DB66">
            <v>0</v>
          </cell>
          <cell r="DC66">
            <v>0</v>
          </cell>
          <cell r="DD66">
            <v>0</v>
          </cell>
          <cell r="DE66">
            <v>0</v>
          </cell>
          <cell r="DF66">
            <v>0</v>
          </cell>
          <cell r="DG66">
            <v>0</v>
          </cell>
          <cell r="DH66">
            <v>0</v>
          </cell>
          <cell r="DI66">
            <v>0</v>
          </cell>
          <cell r="DJ66">
            <v>0</v>
          </cell>
          <cell r="DK66">
            <v>0</v>
          </cell>
          <cell r="DL66">
            <v>0</v>
          </cell>
          <cell r="DM66">
            <v>0</v>
          </cell>
          <cell r="DN66">
            <v>0</v>
          </cell>
          <cell r="DO66">
            <v>0</v>
          </cell>
          <cell r="DP66">
            <v>0</v>
          </cell>
          <cell r="DQ66">
            <v>0</v>
          </cell>
          <cell r="DR66">
            <v>0</v>
          </cell>
          <cell r="DS66">
            <v>0</v>
          </cell>
          <cell r="DT66">
            <v>0</v>
          </cell>
          <cell r="DU66">
            <v>0</v>
          </cell>
          <cell r="DV66">
            <v>0</v>
          </cell>
          <cell r="DW66">
            <v>0</v>
          </cell>
          <cell r="DX66">
            <v>0</v>
          </cell>
          <cell r="DY66">
            <v>0</v>
          </cell>
          <cell r="DZ66">
            <v>0</v>
          </cell>
          <cell r="EA66">
            <v>0</v>
          </cell>
          <cell r="EB66">
            <v>0</v>
          </cell>
          <cell r="EC66">
            <v>0</v>
          </cell>
          <cell r="ED66">
            <v>0</v>
          </cell>
          <cell r="EE66">
            <v>0</v>
          </cell>
          <cell r="EF66">
            <v>0</v>
          </cell>
          <cell r="EG66">
            <v>0</v>
          </cell>
          <cell r="EH66">
            <v>0</v>
          </cell>
          <cell r="EI66">
            <v>0</v>
          </cell>
          <cell r="EJ66">
            <v>0</v>
          </cell>
          <cell r="EK66">
            <v>0</v>
          </cell>
          <cell r="EL66">
            <v>0</v>
          </cell>
          <cell r="EM66">
            <v>0</v>
          </cell>
          <cell r="EN66">
            <v>0</v>
          </cell>
          <cell r="EO66">
            <v>0</v>
          </cell>
          <cell r="EP66">
            <v>0</v>
          </cell>
          <cell r="EQ66">
            <v>0</v>
          </cell>
          <cell r="ER66">
            <v>0</v>
          </cell>
          <cell r="ES66">
            <v>0</v>
          </cell>
          <cell r="ET66">
            <v>0</v>
          </cell>
          <cell r="EU66">
            <v>0</v>
          </cell>
          <cell r="EV66">
            <v>0</v>
          </cell>
          <cell r="EW66">
            <v>0</v>
          </cell>
          <cell r="EX66">
            <v>0</v>
          </cell>
          <cell r="EY66">
            <v>0</v>
          </cell>
          <cell r="EZ66">
            <v>0</v>
          </cell>
          <cell r="FA66">
            <v>0</v>
          </cell>
          <cell r="FB66">
            <v>0</v>
          </cell>
          <cell r="FC66">
            <v>0</v>
          </cell>
          <cell r="FD66">
            <v>0</v>
          </cell>
          <cell r="FE66">
            <v>0</v>
          </cell>
          <cell r="FF66">
            <v>0</v>
          </cell>
          <cell r="FG66">
            <v>0</v>
          </cell>
          <cell r="FH66">
            <v>0</v>
          </cell>
          <cell r="FI66">
            <v>0</v>
          </cell>
          <cell r="FJ66">
            <v>0</v>
          </cell>
          <cell r="FK66">
            <v>0</v>
          </cell>
          <cell r="FL66">
            <v>0</v>
          </cell>
          <cell r="FM66">
            <v>0</v>
          </cell>
          <cell r="FN66">
            <v>0</v>
          </cell>
          <cell r="FO66">
            <v>0</v>
          </cell>
          <cell r="FP66">
            <v>0</v>
          </cell>
          <cell r="FQ66">
            <v>0</v>
          </cell>
          <cell r="FR66">
            <v>0</v>
          </cell>
          <cell r="FS66">
            <v>0</v>
          </cell>
          <cell r="FT66">
            <v>0</v>
          </cell>
          <cell r="FU66">
            <v>0</v>
          </cell>
          <cell r="FV66">
            <v>0</v>
          </cell>
          <cell r="FW66">
            <v>0</v>
          </cell>
          <cell r="FX66">
            <v>0</v>
          </cell>
          <cell r="FY66">
            <v>0</v>
          </cell>
          <cell r="FZ66">
            <v>0</v>
          </cell>
          <cell r="GA66">
            <v>0</v>
          </cell>
          <cell r="GB66">
            <v>0</v>
          </cell>
          <cell r="GC66">
            <v>0</v>
          </cell>
          <cell r="GD66">
            <v>0</v>
          </cell>
          <cell r="GE66">
            <v>0</v>
          </cell>
          <cell r="GF66">
            <v>0</v>
          </cell>
          <cell r="GG66">
            <v>0</v>
          </cell>
          <cell r="GH66">
            <v>0</v>
          </cell>
          <cell r="GI66">
            <v>0</v>
          </cell>
          <cell r="GJ66">
            <v>0</v>
          </cell>
          <cell r="GK66">
            <v>0</v>
          </cell>
          <cell r="GL66">
            <v>0</v>
          </cell>
          <cell r="GM66">
            <v>0</v>
          </cell>
          <cell r="GN66">
            <v>0</v>
          </cell>
          <cell r="GO66">
            <v>0</v>
          </cell>
          <cell r="GP66">
            <v>0</v>
          </cell>
          <cell r="GQ66">
            <v>0</v>
          </cell>
          <cell r="GR66">
            <v>0</v>
          </cell>
          <cell r="GS66">
            <v>0</v>
          </cell>
          <cell r="GT66">
            <v>0</v>
          </cell>
          <cell r="GU66">
            <v>0</v>
          </cell>
          <cell r="GV66">
            <v>0</v>
          </cell>
          <cell r="GW66">
            <v>0</v>
          </cell>
          <cell r="GX66">
            <v>0</v>
          </cell>
          <cell r="GY66">
            <v>0</v>
          </cell>
          <cell r="GZ66">
            <v>0</v>
          </cell>
          <cell r="HA66">
            <v>0</v>
          </cell>
          <cell r="HB66">
            <v>0</v>
          </cell>
          <cell r="HC66">
            <v>0</v>
          </cell>
          <cell r="HD66">
            <v>0</v>
          </cell>
          <cell r="HE66">
            <v>0</v>
          </cell>
          <cell r="HF66">
            <v>0</v>
          </cell>
          <cell r="HG66">
            <v>0</v>
          </cell>
          <cell r="HH66">
            <v>0</v>
          </cell>
          <cell r="HI66">
            <v>0</v>
          </cell>
          <cell r="HJ66">
            <v>0</v>
          </cell>
          <cell r="HK66">
            <v>0</v>
          </cell>
          <cell r="HL66">
            <v>0</v>
          </cell>
          <cell r="HM66">
            <v>0</v>
          </cell>
          <cell r="HN66">
            <v>0</v>
          </cell>
          <cell r="HO66">
            <v>0</v>
          </cell>
          <cell r="HP66">
            <v>0</v>
          </cell>
          <cell r="HQ66">
            <v>0</v>
          </cell>
          <cell r="HR66">
            <v>0</v>
          </cell>
          <cell r="HS66">
            <v>0</v>
          </cell>
          <cell r="HT66">
            <v>0</v>
          </cell>
          <cell r="HU66">
            <v>0</v>
          </cell>
          <cell r="HV66">
            <v>0</v>
          </cell>
          <cell r="HW66">
            <v>0</v>
          </cell>
          <cell r="HX66">
            <v>0</v>
          </cell>
          <cell r="HY66">
            <v>0</v>
          </cell>
          <cell r="HZ66">
            <v>0</v>
          </cell>
          <cell r="IA66">
            <v>0</v>
          </cell>
          <cell r="IB66">
            <v>0</v>
          </cell>
          <cell r="IC66">
            <v>0</v>
          </cell>
          <cell r="ID66">
            <v>0</v>
          </cell>
          <cell r="IE66">
            <v>0</v>
          </cell>
          <cell r="IF66">
            <v>0</v>
          </cell>
          <cell r="IG66">
            <v>0</v>
          </cell>
          <cell r="IH66">
            <v>0</v>
          </cell>
          <cell r="II66">
            <v>0</v>
          </cell>
          <cell r="IJ66">
            <v>0</v>
          </cell>
          <cell r="IK66">
            <v>0</v>
          </cell>
          <cell r="IL66">
            <v>0</v>
          </cell>
          <cell r="IM66">
            <v>0</v>
          </cell>
          <cell r="IN66">
            <v>0</v>
          </cell>
          <cell r="IO66">
            <v>0</v>
          </cell>
          <cell r="IP66">
            <v>0</v>
          </cell>
          <cell r="IQ66">
            <v>0</v>
          </cell>
        </row>
        <row r="67"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0</v>
          </cell>
          <cell r="AB67">
            <v>0</v>
          </cell>
          <cell r="AC67">
            <v>0</v>
          </cell>
          <cell r="AD67">
            <v>0</v>
          </cell>
          <cell r="AE67">
            <v>0</v>
          </cell>
          <cell r="AF67">
            <v>0</v>
          </cell>
          <cell r="AG67">
            <v>0</v>
          </cell>
          <cell r="AH67">
            <v>0</v>
          </cell>
          <cell r="AI67">
            <v>0</v>
          </cell>
          <cell r="AJ67">
            <v>0</v>
          </cell>
          <cell r="AK67">
            <v>0</v>
          </cell>
          <cell r="AL67">
            <v>0</v>
          </cell>
          <cell r="AM67">
            <v>0</v>
          </cell>
          <cell r="AN67">
            <v>0</v>
          </cell>
          <cell r="AO67">
            <v>0</v>
          </cell>
          <cell r="AP67">
            <v>0</v>
          </cell>
          <cell r="AQ67">
            <v>0</v>
          </cell>
          <cell r="AR67">
            <v>0</v>
          </cell>
          <cell r="AS67">
            <v>0</v>
          </cell>
          <cell r="AT67">
            <v>0</v>
          </cell>
          <cell r="AU67">
            <v>0</v>
          </cell>
          <cell r="AV67">
            <v>0</v>
          </cell>
          <cell r="AW67">
            <v>0</v>
          </cell>
          <cell r="AX67">
            <v>0</v>
          </cell>
          <cell r="AY67">
            <v>0</v>
          </cell>
          <cell r="AZ67">
            <v>0</v>
          </cell>
          <cell r="BA67">
            <v>0</v>
          </cell>
          <cell r="BB67">
            <v>0</v>
          </cell>
          <cell r="BC67">
            <v>0</v>
          </cell>
          <cell r="BD67">
            <v>0</v>
          </cell>
          <cell r="BE67">
            <v>0</v>
          </cell>
          <cell r="BF67">
            <v>0</v>
          </cell>
          <cell r="BG67">
            <v>0</v>
          </cell>
          <cell r="BH67">
            <v>0</v>
          </cell>
          <cell r="BI67">
            <v>0</v>
          </cell>
          <cell r="BJ67">
            <v>0</v>
          </cell>
          <cell r="BK67">
            <v>0</v>
          </cell>
          <cell r="BL67">
            <v>0</v>
          </cell>
          <cell r="BM67">
            <v>0</v>
          </cell>
          <cell r="BN67">
            <v>0</v>
          </cell>
          <cell r="BO67">
            <v>0</v>
          </cell>
          <cell r="BP67">
            <v>0</v>
          </cell>
          <cell r="BQ67">
            <v>0</v>
          </cell>
          <cell r="BR67">
            <v>0</v>
          </cell>
          <cell r="BS67">
            <v>0</v>
          </cell>
          <cell r="BT67">
            <v>0</v>
          </cell>
          <cell r="BU67">
            <v>0</v>
          </cell>
          <cell r="BV67">
            <v>0</v>
          </cell>
          <cell r="BW67">
            <v>0</v>
          </cell>
          <cell r="BX67">
            <v>0</v>
          </cell>
          <cell r="BY67">
            <v>0</v>
          </cell>
          <cell r="BZ67">
            <v>0</v>
          </cell>
          <cell r="CA67">
            <v>0</v>
          </cell>
          <cell r="CB67">
            <v>0</v>
          </cell>
          <cell r="CC67">
            <v>0</v>
          </cell>
          <cell r="CD67">
            <v>0</v>
          </cell>
          <cell r="CE67">
            <v>0</v>
          </cell>
          <cell r="CF67">
            <v>0</v>
          </cell>
          <cell r="CG67">
            <v>0</v>
          </cell>
          <cell r="CH67">
            <v>0</v>
          </cell>
          <cell r="CI67">
            <v>0</v>
          </cell>
          <cell r="CJ67">
            <v>0</v>
          </cell>
          <cell r="CK67">
            <v>0</v>
          </cell>
          <cell r="CL67">
            <v>0</v>
          </cell>
          <cell r="CM67">
            <v>0</v>
          </cell>
          <cell r="CN67">
            <v>0</v>
          </cell>
          <cell r="CO67">
            <v>0</v>
          </cell>
          <cell r="CP67">
            <v>0</v>
          </cell>
          <cell r="CQ67">
            <v>0</v>
          </cell>
          <cell r="CR67">
            <v>0</v>
          </cell>
          <cell r="CS67">
            <v>0</v>
          </cell>
          <cell r="CT67">
            <v>0</v>
          </cell>
          <cell r="CU67">
            <v>0</v>
          </cell>
          <cell r="CV67">
            <v>0</v>
          </cell>
          <cell r="CW67">
            <v>0</v>
          </cell>
          <cell r="CX67">
            <v>0</v>
          </cell>
          <cell r="CY67">
            <v>0</v>
          </cell>
          <cell r="CZ67">
            <v>0</v>
          </cell>
          <cell r="DA67">
            <v>0</v>
          </cell>
          <cell r="DB67">
            <v>0</v>
          </cell>
          <cell r="DC67">
            <v>0</v>
          </cell>
          <cell r="DD67">
            <v>0</v>
          </cell>
          <cell r="DE67">
            <v>0</v>
          </cell>
          <cell r="DF67">
            <v>0</v>
          </cell>
          <cell r="DG67">
            <v>0</v>
          </cell>
          <cell r="DH67">
            <v>0</v>
          </cell>
          <cell r="DI67">
            <v>0</v>
          </cell>
          <cell r="DJ67">
            <v>0</v>
          </cell>
          <cell r="DK67">
            <v>0</v>
          </cell>
          <cell r="DL67">
            <v>0</v>
          </cell>
          <cell r="DM67">
            <v>0</v>
          </cell>
          <cell r="DN67">
            <v>0</v>
          </cell>
          <cell r="DO67">
            <v>0</v>
          </cell>
          <cell r="DP67">
            <v>0</v>
          </cell>
          <cell r="DQ67">
            <v>0</v>
          </cell>
          <cell r="DR67">
            <v>0</v>
          </cell>
          <cell r="DS67">
            <v>0</v>
          </cell>
          <cell r="DT67">
            <v>0</v>
          </cell>
          <cell r="DU67">
            <v>0</v>
          </cell>
          <cell r="DV67">
            <v>0</v>
          </cell>
          <cell r="DW67">
            <v>0</v>
          </cell>
          <cell r="DX67">
            <v>0</v>
          </cell>
          <cell r="DY67">
            <v>0</v>
          </cell>
          <cell r="DZ67">
            <v>0</v>
          </cell>
          <cell r="EA67">
            <v>0</v>
          </cell>
          <cell r="EB67">
            <v>0</v>
          </cell>
          <cell r="EC67">
            <v>0</v>
          </cell>
          <cell r="ED67">
            <v>0</v>
          </cell>
          <cell r="EE67">
            <v>0</v>
          </cell>
          <cell r="EF67">
            <v>0</v>
          </cell>
          <cell r="EG67">
            <v>0</v>
          </cell>
          <cell r="EH67">
            <v>0</v>
          </cell>
          <cell r="EI67">
            <v>0</v>
          </cell>
          <cell r="EJ67">
            <v>0</v>
          </cell>
          <cell r="EK67">
            <v>0</v>
          </cell>
          <cell r="EL67">
            <v>0</v>
          </cell>
          <cell r="EM67">
            <v>0</v>
          </cell>
          <cell r="EN67">
            <v>0</v>
          </cell>
          <cell r="EO67">
            <v>0</v>
          </cell>
          <cell r="EP67">
            <v>0</v>
          </cell>
          <cell r="EQ67">
            <v>0</v>
          </cell>
          <cell r="ER67">
            <v>0</v>
          </cell>
          <cell r="ES67">
            <v>0</v>
          </cell>
          <cell r="ET67">
            <v>0</v>
          </cell>
          <cell r="EU67">
            <v>0</v>
          </cell>
          <cell r="EV67">
            <v>0</v>
          </cell>
          <cell r="EW67">
            <v>0</v>
          </cell>
          <cell r="EX67">
            <v>0</v>
          </cell>
          <cell r="EY67">
            <v>0</v>
          </cell>
          <cell r="EZ67">
            <v>0</v>
          </cell>
          <cell r="FA67">
            <v>0</v>
          </cell>
          <cell r="FB67">
            <v>0</v>
          </cell>
          <cell r="FC67">
            <v>0</v>
          </cell>
          <cell r="FD67">
            <v>0</v>
          </cell>
          <cell r="FE67">
            <v>0</v>
          </cell>
          <cell r="FF67">
            <v>0</v>
          </cell>
          <cell r="FG67">
            <v>0</v>
          </cell>
          <cell r="FH67">
            <v>0</v>
          </cell>
          <cell r="FI67">
            <v>0</v>
          </cell>
          <cell r="FJ67">
            <v>0</v>
          </cell>
          <cell r="FK67">
            <v>0</v>
          </cell>
          <cell r="FL67">
            <v>0</v>
          </cell>
          <cell r="FM67">
            <v>0</v>
          </cell>
          <cell r="FN67">
            <v>0</v>
          </cell>
          <cell r="FO67">
            <v>0</v>
          </cell>
          <cell r="FP67">
            <v>0</v>
          </cell>
          <cell r="FQ67">
            <v>0</v>
          </cell>
          <cell r="FR67">
            <v>0</v>
          </cell>
          <cell r="FS67">
            <v>0</v>
          </cell>
          <cell r="FT67">
            <v>0</v>
          </cell>
          <cell r="FU67">
            <v>0</v>
          </cell>
          <cell r="FV67">
            <v>0</v>
          </cell>
          <cell r="FW67">
            <v>0</v>
          </cell>
          <cell r="FX67">
            <v>0</v>
          </cell>
          <cell r="FY67">
            <v>0</v>
          </cell>
          <cell r="FZ67">
            <v>0</v>
          </cell>
          <cell r="GA67">
            <v>0</v>
          </cell>
          <cell r="GB67">
            <v>0</v>
          </cell>
          <cell r="GC67">
            <v>0</v>
          </cell>
          <cell r="GD67">
            <v>0</v>
          </cell>
          <cell r="GE67">
            <v>0</v>
          </cell>
          <cell r="GF67">
            <v>0</v>
          </cell>
          <cell r="GG67">
            <v>0</v>
          </cell>
          <cell r="GH67">
            <v>0</v>
          </cell>
          <cell r="GI67">
            <v>0</v>
          </cell>
          <cell r="GJ67">
            <v>0</v>
          </cell>
          <cell r="GK67">
            <v>0</v>
          </cell>
          <cell r="GL67">
            <v>0</v>
          </cell>
          <cell r="GM67">
            <v>0</v>
          </cell>
          <cell r="GN67">
            <v>0</v>
          </cell>
          <cell r="GO67">
            <v>0</v>
          </cell>
          <cell r="GP67">
            <v>0</v>
          </cell>
          <cell r="GQ67">
            <v>0</v>
          </cell>
          <cell r="GR67">
            <v>0</v>
          </cell>
          <cell r="GS67">
            <v>0</v>
          </cell>
          <cell r="GT67">
            <v>0</v>
          </cell>
          <cell r="GU67">
            <v>0</v>
          </cell>
          <cell r="GV67">
            <v>0</v>
          </cell>
          <cell r="GW67">
            <v>0</v>
          </cell>
          <cell r="GX67">
            <v>0</v>
          </cell>
          <cell r="GY67">
            <v>0</v>
          </cell>
          <cell r="GZ67">
            <v>0</v>
          </cell>
          <cell r="HA67">
            <v>0</v>
          </cell>
          <cell r="HB67">
            <v>0</v>
          </cell>
          <cell r="HC67">
            <v>0</v>
          </cell>
          <cell r="HD67">
            <v>0</v>
          </cell>
          <cell r="HE67">
            <v>0</v>
          </cell>
          <cell r="HF67">
            <v>0</v>
          </cell>
          <cell r="HG67">
            <v>0</v>
          </cell>
          <cell r="HH67">
            <v>0</v>
          </cell>
          <cell r="HI67">
            <v>0</v>
          </cell>
          <cell r="HJ67">
            <v>0</v>
          </cell>
          <cell r="HK67">
            <v>0</v>
          </cell>
          <cell r="HL67">
            <v>0</v>
          </cell>
          <cell r="HM67">
            <v>0</v>
          </cell>
          <cell r="HN67">
            <v>0</v>
          </cell>
          <cell r="HO67">
            <v>0</v>
          </cell>
          <cell r="HP67">
            <v>0</v>
          </cell>
          <cell r="HQ67">
            <v>0</v>
          </cell>
          <cell r="HR67">
            <v>0</v>
          </cell>
          <cell r="HS67">
            <v>0</v>
          </cell>
          <cell r="HT67">
            <v>0</v>
          </cell>
          <cell r="HU67">
            <v>0</v>
          </cell>
          <cell r="HV67">
            <v>0</v>
          </cell>
          <cell r="HW67">
            <v>0</v>
          </cell>
          <cell r="HX67">
            <v>0</v>
          </cell>
          <cell r="HY67">
            <v>0</v>
          </cell>
          <cell r="HZ67">
            <v>0</v>
          </cell>
          <cell r="IA67">
            <v>0</v>
          </cell>
          <cell r="IB67">
            <v>0</v>
          </cell>
          <cell r="IC67">
            <v>0</v>
          </cell>
          <cell r="ID67">
            <v>0</v>
          </cell>
          <cell r="IE67">
            <v>0</v>
          </cell>
          <cell r="IF67">
            <v>0</v>
          </cell>
          <cell r="IG67">
            <v>0</v>
          </cell>
          <cell r="IH67">
            <v>0</v>
          </cell>
          <cell r="II67">
            <v>0</v>
          </cell>
          <cell r="IJ67">
            <v>0</v>
          </cell>
          <cell r="IK67">
            <v>0</v>
          </cell>
          <cell r="IL67">
            <v>0</v>
          </cell>
          <cell r="IM67">
            <v>0</v>
          </cell>
          <cell r="IN67">
            <v>0</v>
          </cell>
          <cell r="IO67">
            <v>0</v>
          </cell>
          <cell r="IP67">
            <v>0</v>
          </cell>
          <cell r="IQ67">
            <v>0</v>
          </cell>
        </row>
        <row r="68">
          <cell r="B68">
            <v>0</v>
          </cell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0</v>
          </cell>
          <cell r="AB68">
            <v>0</v>
          </cell>
          <cell r="AC68">
            <v>0</v>
          </cell>
          <cell r="AD68">
            <v>0</v>
          </cell>
          <cell r="AE68">
            <v>0</v>
          </cell>
          <cell r="AF68">
            <v>0</v>
          </cell>
          <cell r="AG68">
            <v>0</v>
          </cell>
          <cell r="AH68">
            <v>0</v>
          </cell>
          <cell r="AI68">
            <v>0</v>
          </cell>
          <cell r="AJ68">
            <v>0</v>
          </cell>
          <cell r="AK68">
            <v>0</v>
          </cell>
          <cell r="AL68">
            <v>0</v>
          </cell>
          <cell r="AM68">
            <v>0</v>
          </cell>
          <cell r="AN68">
            <v>0</v>
          </cell>
          <cell r="AO68">
            <v>0</v>
          </cell>
          <cell r="AP68">
            <v>0</v>
          </cell>
          <cell r="AQ68">
            <v>0</v>
          </cell>
          <cell r="AR68">
            <v>0</v>
          </cell>
          <cell r="AS68">
            <v>0</v>
          </cell>
          <cell r="AT68">
            <v>0</v>
          </cell>
          <cell r="AU68">
            <v>0</v>
          </cell>
          <cell r="AV68">
            <v>0</v>
          </cell>
          <cell r="AW68">
            <v>0</v>
          </cell>
          <cell r="AX68">
            <v>0</v>
          </cell>
          <cell r="AY68">
            <v>0</v>
          </cell>
          <cell r="AZ68">
            <v>0</v>
          </cell>
          <cell r="BA68">
            <v>0</v>
          </cell>
          <cell r="BB68">
            <v>0</v>
          </cell>
          <cell r="BC68">
            <v>0</v>
          </cell>
          <cell r="BD68">
            <v>0</v>
          </cell>
          <cell r="BE68">
            <v>0</v>
          </cell>
          <cell r="BF68">
            <v>0</v>
          </cell>
          <cell r="BG68">
            <v>0</v>
          </cell>
          <cell r="BH68">
            <v>0</v>
          </cell>
          <cell r="BI68">
            <v>0</v>
          </cell>
          <cell r="BJ68">
            <v>0</v>
          </cell>
          <cell r="BK68">
            <v>0</v>
          </cell>
          <cell r="BL68">
            <v>0</v>
          </cell>
          <cell r="BM68">
            <v>0</v>
          </cell>
          <cell r="BN68">
            <v>0</v>
          </cell>
          <cell r="BO68">
            <v>0</v>
          </cell>
          <cell r="BP68">
            <v>0</v>
          </cell>
          <cell r="BQ68">
            <v>0</v>
          </cell>
          <cell r="BR68">
            <v>0</v>
          </cell>
          <cell r="BS68">
            <v>0</v>
          </cell>
          <cell r="BT68">
            <v>0</v>
          </cell>
          <cell r="BU68">
            <v>0</v>
          </cell>
          <cell r="BV68">
            <v>0</v>
          </cell>
          <cell r="BW68">
            <v>0</v>
          </cell>
          <cell r="BX68">
            <v>0</v>
          </cell>
          <cell r="BY68">
            <v>0</v>
          </cell>
          <cell r="BZ68">
            <v>0</v>
          </cell>
          <cell r="CA68">
            <v>0</v>
          </cell>
          <cell r="CB68">
            <v>0</v>
          </cell>
          <cell r="CC68">
            <v>0</v>
          </cell>
          <cell r="CD68">
            <v>0</v>
          </cell>
          <cell r="CE68">
            <v>0</v>
          </cell>
          <cell r="CF68">
            <v>0</v>
          </cell>
          <cell r="CG68">
            <v>0</v>
          </cell>
          <cell r="CH68">
            <v>0</v>
          </cell>
          <cell r="CI68">
            <v>0</v>
          </cell>
          <cell r="CJ68">
            <v>0</v>
          </cell>
          <cell r="CK68">
            <v>0</v>
          </cell>
          <cell r="CL68">
            <v>0</v>
          </cell>
          <cell r="CM68">
            <v>0</v>
          </cell>
          <cell r="CN68">
            <v>0</v>
          </cell>
          <cell r="CO68">
            <v>0</v>
          </cell>
          <cell r="CP68">
            <v>0</v>
          </cell>
          <cell r="CQ68">
            <v>0</v>
          </cell>
          <cell r="CR68">
            <v>0</v>
          </cell>
          <cell r="CS68">
            <v>0</v>
          </cell>
          <cell r="CT68">
            <v>0</v>
          </cell>
          <cell r="CU68">
            <v>0</v>
          </cell>
          <cell r="CV68">
            <v>0</v>
          </cell>
          <cell r="CW68">
            <v>0</v>
          </cell>
          <cell r="CX68">
            <v>0</v>
          </cell>
          <cell r="CY68">
            <v>0</v>
          </cell>
          <cell r="CZ68">
            <v>0</v>
          </cell>
          <cell r="DA68">
            <v>0</v>
          </cell>
          <cell r="DB68">
            <v>0</v>
          </cell>
          <cell r="DC68">
            <v>0</v>
          </cell>
          <cell r="DD68">
            <v>0</v>
          </cell>
          <cell r="DE68">
            <v>0</v>
          </cell>
          <cell r="DF68">
            <v>0</v>
          </cell>
          <cell r="DG68">
            <v>0</v>
          </cell>
          <cell r="DH68">
            <v>0</v>
          </cell>
          <cell r="DI68">
            <v>0</v>
          </cell>
          <cell r="DJ68">
            <v>0</v>
          </cell>
          <cell r="DK68">
            <v>0</v>
          </cell>
          <cell r="DL68">
            <v>0</v>
          </cell>
          <cell r="DM68">
            <v>0</v>
          </cell>
          <cell r="DN68">
            <v>0</v>
          </cell>
          <cell r="DO68">
            <v>0</v>
          </cell>
          <cell r="DP68">
            <v>0</v>
          </cell>
          <cell r="DQ68">
            <v>0</v>
          </cell>
          <cell r="DR68">
            <v>0</v>
          </cell>
          <cell r="DS68">
            <v>0</v>
          </cell>
          <cell r="DT68">
            <v>0</v>
          </cell>
          <cell r="DU68">
            <v>0</v>
          </cell>
          <cell r="DV68">
            <v>0</v>
          </cell>
          <cell r="DW68">
            <v>0</v>
          </cell>
          <cell r="DX68">
            <v>0</v>
          </cell>
          <cell r="DY68">
            <v>0</v>
          </cell>
          <cell r="DZ68">
            <v>0</v>
          </cell>
          <cell r="EA68">
            <v>0</v>
          </cell>
          <cell r="EB68">
            <v>0</v>
          </cell>
          <cell r="EC68">
            <v>0</v>
          </cell>
          <cell r="ED68">
            <v>0</v>
          </cell>
          <cell r="EE68">
            <v>0</v>
          </cell>
          <cell r="EF68">
            <v>0</v>
          </cell>
          <cell r="EG68">
            <v>0</v>
          </cell>
          <cell r="EH68">
            <v>0</v>
          </cell>
          <cell r="EI68">
            <v>0</v>
          </cell>
          <cell r="EJ68">
            <v>0</v>
          </cell>
          <cell r="EK68">
            <v>0</v>
          </cell>
          <cell r="EL68">
            <v>0</v>
          </cell>
          <cell r="EM68">
            <v>0</v>
          </cell>
          <cell r="EN68">
            <v>0</v>
          </cell>
          <cell r="EO68">
            <v>0</v>
          </cell>
          <cell r="EP68">
            <v>0</v>
          </cell>
          <cell r="EQ68">
            <v>0</v>
          </cell>
          <cell r="ER68">
            <v>0</v>
          </cell>
          <cell r="ES68">
            <v>0</v>
          </cell>
          <cell r="ET68">
            <v>0</v>
          </cell>
          <cell r="EU68">
            <v>0</v>
          </cell>
          <cell r="EV68">
            <v>0</v>
          </cell>
          <cell r="EW68">
            <v>0</v>
          </cell>
          <cell r="EX68">
            <v>0</v>
          </cell>
          <cell r="EY68">
            <v>0</v>
          </cell>
          <cell r="EZ68">
            <v>0</v>
          </cell>
          <cell r="FA68">
            <v>0</v>
          </cell>
          <cell r="FB68">
            <v>0</v>
          </cell>
          <cell r="FC68">
            <v>0</v>
          </cell>
          <cell r="FD68">
            <v>0</v>
          </cell>
          <cell r="FE68">
            <v>0</v>
          </cell>
          <cell r="FF68">
            <v>0</v>
          </cell>
          <cell r="FG68">
            <v>0</v>
          </cell>
          <cell r="FH68">
            <v>0</v>
          </cell>
          <cell r="FI68">
            <v>0</v>
          </cell>
          <cell r="FJ68">
            <v>0</v>
          </cell>
          <cell r="FK68">
            <v>0</v>
          </cell>
          <cell r="FL68">
            <v>0</v>
          </cell>
          <cell r="FM68">
            <v>0</v>
          </cell>
          <cell r="FN68">
            <v>0</v>
          </cell>
          <cell r="FO68">
            <v>0</v>
          </cell>
          <cell r="FP68">
            <v>0</v>
          </cell>
          <cell r="FQ68">
            <v>0</v>
          </cell>
          <cell r="FR68">
            <v>0</v>
          </cell>
          <cell r="FS68">
            <v>0</v>
          </cell>
          <cell r="FT68">
            <v>0</v>
          </cell>
          <cell r="FU68">
            <v>0</v>
          </cell>
          <cell r="FV68">
            <v>0</v>
          </cell>
          <cell r="FW68">
            <v>0</v>
          </cell>
          <cell r="FX68">
            <v>0</v>
          </cell>
          <cell r="FY68">
            <v>0</v>
          </cell>
          <cell r="FZ68">
            <v>0</v>
          </cell>
          <cell r="GA68">
            <v>0</v>
          </cell>
          <cell r="GB68">
            <v>0</v>
          </cell>
          <cell r="GC68">
            <v>0</v>
          </cell>
          <cell r="GD68">
            <v>0</v>
          </cell>
          <cell r="GE68">
            <v>0</v>
          </cell>
          <cell r="GF68">
            <v>0</v>
          </cell>
          <cell r="GG68">
            <v>0</v>
          </cell>
          <cell r="GH68">
            <v>0</v>
          </cell>
          <cell r="GI68">
            <v>0</v>
          </cell>
          <cell r="GJ68">
            <v>0</v>
          </cell>
          <cell r="GK68">
            <v>0</v>
          </cell>
          <cell r="GL68">
            <v>0</v>
          </cell>
          <cell r="GM68">
            <v>0</v>
          </cell>
          <cell r="GN68">
            <v>0</v>
          </cell>
          <cell r="GO68">
            <v>0</v>
          </cell>
          <cell r="GP68">
            <v>0</v>
          </cell>
          <cell r="GQ68">
            <v>0</v>
          </cell>
          <cell r="GR68">
            <v>0</v>
          </cell>
          <cell r="GS68">
            <v>0</v>
          </cell>
          <cell r="GT68">
            <v>0</v>
          </cell>
          <cell r="GU68">
            <v>0</v>
          </cell>
          <cell r="GV68">
            <v>0</v>
          </cell>
          <cell r="GW68">
            <v>0</v>
          </cell>
          <cell r="GX68">
            <v>0</v>
          </cell>
          <cell r="GY68">
            <v>0</v>
          </cell>
          <cell r="GZ68">
            <v>0</v>
          </cell>
          <cell r="HA68">
            <v>0</v>
          </cell>
          <cell r="HB68">
            <v>0</v>
          </cell>
          <cell r="HC68">
            <v>0</v>
          </cell>
          <cell r="HD68">
            <v>0</v>
          </cell>
          <cell r="HE68">
            <v>0</v>
          </cell>
          <cell r="HF68">
            <v>0</v>
          </cell>
          <cell r="HG68">
            <v>0</v>
          </cell>
          <cell r="HH68">
            <v>0</v>
          </cell>
          <cell r="HI68">
            <v>0</v>
          </cell>
          <cell r="HJ68">
            <v>0</v>
          </cell>
          <cell r="HK68">
            <v>0</v>
          </cell>
          <cell r="HL68">
            <v>0</v>
          </cell>
          <cell r="HM68">
            <v>0</v>
          </cell>
          <cell r="HN68">
            <v>0</v>
          </cell>
          <cell r="HO68">
            <v>0</v>
          </cell>
          <cell r="HP68">
            <v>0</v>
          </cell>
          <cell r="HQ68">
            <v>0</v>
          </cell>
          <cell r="HR68">
            <v>0</v>
          </cell>
          <cell r="HS68">
            <v>0</v>
          </cell>
          <cell r="HT68">
            <v>0</v>
          </cell>
          <cell r="HU68">
            <v>0</v>
          </cell>
          <cell r="HV68">
            <v>0</v>
          </cell>
          <cell r="HW68">
            <v>0</v>
          </cell>
          <cell r="HX68">
            <v>0</v>
          </cell>
          <cell r="HY68">
            <v>0</v>
          </cell>
          <cell r="HZ68">
            <v>0</v>
          </cell>
          <cell r="IA68">
            <v>0</v>
          </cell>
          <cell r="IB68">
            <v>0</v>
          </cell>
          <cell r="IC68">
            <v>0</v>
          </cell>
          <cell r="ID68">
            <v>0</v>
          </cell>
          <cell r="IE68">
            <v>0</v>
          </cell>
          <cell r="IF68">
            <v>0</v>
          </cell>
          <cell r="IG68">
            <v>0</v>
          </cell>
          <cell r="IH68">
            <v>0</v>
          </cell>
          <cell r="II68">
            <v>0</v>
          </cell>
          <cell r="IJ68">
            <v>0</v>
          </cell>
          <cell r="IK68">
            <v>0</v>
          </cell>
          <cell r="IL68">
            <v>0</v>
          </cell>
          <cell r="IM68">
            <v>0</v>
          </cell>
          <cell r="IN68">
            <v>0</v>
          </cell>
          <cell r="IO68">
            <v>0</v>
          </cell>
          <cell r="IP68">
            <v>0</v>
          </cell>
          <cell r="IQ68">
            <v>0</v>
          </cell>
        </row>
        <row r="69">
          <cell r="B69">
            <v>0</v>
          </cell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0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0</v>
          </cell>
          <cell r="AJ69">
            <v>0</v>
          </cell>
          <cell r="AK69">
            <v>0</v>
          </cell>
          <cell r="AL69">
            <v>0</v>
          </cell>
          <cell r="AM69">
            <v>0</v>
          </cell>
          <cell r="AN69">
            <v>0</v>
          </cell>
          <cell r="AO69">
            <v>0</v>
          </cell>
          <cell r="AP69">
            <v>0</v>
          </cell>
          <cell r="AQ69">
            <v>0</v>
          </cell>
          <cell r="AR69">
            <v>0</v>
          </cell>
          <cell r="AS69">
            <v>0</v>
          </cell>
          <cell r="AT69">
            <v>0</v>
          </cell>
          <cell r="AU69">
            <v>0</v>
          </cell>
          <cell r="AV69">
            <v>0</v>
          </cell>
          <cell r="AW69">
            <v>0</v>
          </cell>
          <cell r="AX69">
            <v>0</v>
          </cell>
          <cell r="AY69">
            <v>0</v>
          </cell>
          <cell r="AZ69">
            <v>0</v>
          </cell>
          <cell r="BA69">
            <v>0</v>
          </cell>
          <cell r="BB69">
            <v>0</v>
          </cell>
          <cell r="BC69">
            <v>0</v>
          </cell>
          <cell r="BD69">
            <v>0</v>
          </cell>
          <cell r="BE69">
            <v>0</v>
          </cell>
          <cell r="BF69">
            <v>0</v>
          </cell>
          <cell r="BG69">
            <v>0</v>
          </cell>
          <cell r="BH69">
            <v>0</v>
          </cell>
          <cell r="BI69">
            <v>0</v>
          </cell>
          <cell r="BJ69">
            <v>0</v>
          </cell>
          <cell r="BK69">
            <v>0</v>
          </cell>
          <cell r="BL69">
            <v>0</v>
          </cell>
          <cell r="BM69">
            <v>0</v>
          </cell>
          <cell r="BN69">
            <v>0</v>
          </cell>
          <cell r="BO69">
            <v>0</v>
          </cell>
          <cell r="BP69">
            <v>0</v>
          </cell>
          <cell r="BQ69">
            <v>0</v>
          </cell>
          <cell r="BR69">
            <v>0</v>
          </cell>
          <cell r="BS69">
            <v>0</v>
          </cell>
          <cell r="BT69">
            <v>0</v>
          </cell>
          <cell r="BU69">
            <v>0</v>
          </cell>
          <cell r="BV69">
            <v>0</v>
          </cell>
          <cell r="BW69">
            <v>0</v>
          </cell>
          <cell r="BX69">
            <v>0</v>
          </cell>
          <cell r="BY69">
            <v>0</v>
          </cell>
          <cell r="BZ69">
            <v>0</v>
          </cell>
          <cell r="CA69">
            <v>0</v>
          </cell>
          <cell r="CB69">
            <v>0</v>
          </cell>
          <cell r="CC69">
            <v>0</v>
          </cell>
          <cell r="CD69">
            <v>0</v>
          </cell>
          <cell r="CE69">
            <v>0</v>
          </cell>
          <cell r="CF69">
            <v>0</v>
          </cell>
          <cell r="CG69">
            <v>0</v>
          </cell>
          <cell r="CH69">
            <v>0</v>
          </cell>
          <cell r="CI69">
            <v>0</v>
          </cell>
          <cell r="CJ69">
            <v>0</v>
          </cell>
          <cell r="CK69">
            <v>0</v>
          </cell>
          <cell r="CL69">
            <v>0</v>
          </cell>
          <cell r="CM69">
            <v>0</v>
          </cell>
          <cell r="CN69">
            <v>0</v>
          </cell>
          <cell r="CO69">
            <v>0</v>
          </cell>
          <cell r="CP69">
            <v>0</v>
          </cell>
          <cell r="CQ69">
            <v>0</v>
          </cell>
          <cell r="CR69">
            <v>0</v>
          </cell>
          <cell r="CS69">
            <v>0</v>
          </cell>
          <cell r="CT69">
            <v>0</v>
          </cell>
          <cell r="CU69">
            <v>0</v>
          </cell>
          <cell r="CV69">
            <v>0</v>
          </cell>
          <cell r="CW69">
            <v>0</v>
          </cell>
          <cell r="CX69">
            <v>0</v>
          </cell>
          <cell r="CY69">
            <v>0</v>
          </cell>
          <cell r="CZ69">
            <v>0</v>
          </cell>
          <cell r="DA69">
            <v>0</v>
          </cell>
          <cell r="DB69">
            <v>0</v>
          </cell>
          <cell r="DC69">
            <v>0</v>
          </cell>
          <cell r="DD69">
            <v>0</v>
          </cell>
          <cell r="DE69">
            <v>0</v>
          </cell>
          <cell r="DF69">
            <v>0</v>
          </cell>
          <cell r="DG69">
            <v>0</v>
          </cell>
          <cell r="DH69">
            <v>0</v>
          </cell>
          <cell r="DI69">
            <v>0</v>
          </cell>
          <cell r="DJ69">
            <v>0</v>
          </cell>
          <cell r="DK69">
            <v>0</v>
          </cell>
          <cell r="DL69">
            <v>0</v>
          </cell>
          <cell r="DM69">
            <v>0</v>
          </cell>
          <cell r="DN69">
            <v>0</v>
          </cell>
          <cell r="DO69">
            <v>0</v>
          </cell>
          <cell r="DP69">
            <v>0</v>
          </cell>
          <cell r="DQ69">
            <v>0</v>
          </cell>
          <cell r="DR69">
            <v>0</v>
          </cell>
          <cell r="DS69">
            <v>0</v>
          </cell>
          <cell r="DT69">
            <v>0</v>
          </cell>
          <cell r="DU69">
            <v>0</v>
          </cell>
          <cell r="DV69">
            <v>0</v>
          </cell>
          <cell r="DW69">
            <v>0</v>
          </cell>
          <cell r="DX69">
            <v>0</v>
          </cell>
          <cell r="DY69">
            <v>0</v>
          </cell>
          <cell r="DZ69">
            <v>0</v>
          </cell>
          <cell r="EA69">
            <v>0</v>
          </cell>
          <cell r="EB69">
            <v>0</v>
          </cell>
          <cell r="EC69">
            <v>0</v>
          </cell>
          <cell r="ED69">
            <v>0</v>
          </cell>
          <cell r="EE69">
            <v>0</v>
          </cell>
          <cell r="EF69">
            <v>0</v>
          </cell>
          <cell r="EG69">
            <v>0</v>
          </cell>
          <cell r="EH69">
            <v>0</v>
          </cell>
          <cell r="EI69">
            <v>0</v>
          </cell>
          <cell r="EJ69">
            <v>0</v>
          </cell>
          <cell r="EK69">
            <v>0</v>
          </cell>
          <cell r="EL69">
            <v>0</v>
          </cell>
          <cell r="EM69">
            <v>0</v>
          </cell>
          <cell r="EN69">
            <v>0</v>
          </cell>
          <cell r="EO69">
            <v>0</v>
          </cell>
          <cell r="EP69">
            <v>0</v>
          </cell>
          <cell r="EQ69">
            <v>0</v>
          </cell>
          <cell r="ER69">
            <v>0</v>
          </cell>
          <cell r="ES69">
            <v>0</v>
          </cell>
          <cell r="ET69">
            <v>0</v>
          </cell>
          <cell r="EU69">
            <v>0</v>
          </cell>
          <cell r="EV69">
            <v>0</v>
          </cell>
          <cell r="EW69">
            <v>0</v>
          </cell>
          <cell r="EX69">
            <v>0</v>
          </cell>
          <cell r="EY69">
            <v>0</v>
          </cell>
          <cell r="EZ69">
            <v>0</v>
          </cell>
          <cell r="FA69">
            <v>0</v>
          </cell>
          <cell r="FB69">
            <v>0</v>
          </cell>
          <cell r="FC69">
            <v>0</v>
          </cell>
          <cell r="FD69">
            <v>0</v>
          </cell>
          <cell r="FE69">
            <v>0</v>
          </cell>
          <cell r="FF69">
            <v>0</v>
          </cell>
          <cell r="FG69">
            <v>0</v>
          </cell>
          <cell r="FH69">
            <v>0</v>
          </cell>
          <cell r="FI69">
            <v>0</v>
          </cell>
          <cell r="FJ69">
            <v>0</v>
          </cell>
          <cell r="FK69">
            <v>0</v>
          </cell>
          <cell r="FL69">
            <v>0</v>
          </cell>
          <cell r="FM69">
            <v>0</v>
          </cell>
          <cell r="FN69">
            <v>0</v>
          </cell>
          <cell r="FO69">
            <v>0</v>
          </cell>
          <cell r="FP69">
            <v>0</v>
          </cell>
          <cell r="FQ69">
            <v>0</v>
          </cell>
          <cell r="FR69">
            <v>0</v>
          </cell>
          <cell r="FS69">
            <v>0</v>
          </cell>
          <cell r="FT69">
            <v>0</v>
          </cell>
          <cell r="FU69">
            <v>0</v>
          </cell>
          <cell r="FV69">
            <v>0</v>
          </cell>
          <cell r="FW69">
            <v>0</v>
          </cell>
          <cell r="FX69">
            <v>0</v>
          </cell>
          <cell r="FY69">
            <v>0</v>
          </cell>
          <cell r="FZ69">
            <v>0</v>
          </cell>
          <cell r="GA69">
            <v>0</v>
          </cell>
          <cell r="GB69">
            <v>0</v>
          </cell>
          <cell r="GC69">
            <v>0</v>
          </cell>
          <cell r="GD69">
            <v>0</v>
          </cell>
          <cell r="GE69">
            <v>0</v>
          </cell>
          <cell r="GF69">
            <v>0</v>
          </cell>
          <cell r="GG69">
            <v>0</v>
          </cell>
          <cell r="GH69">
            <v>0</v>
          </cell>
          <cell r="GI69">
            <v>0</v>
          </cell>
          <cell r="GJ69">
            <v>0</v>
          </cell>
          <cell r="GK69">
            <v>0</v>
          </cell>
          <cell r="GL69">
            <v>0</v>
          </cell>
          <cell r="GM69">
            <v>0</v>
          </cell>
          <cell r="GN69">
            <v>0</v>
          </cell>
          <cell r="GO69">
            <v>0</v>
          </cell>
          <cell r="GP69">
            <v>0</v>
          </cell>
          <cell r="GQ69">
            <v>0</v>
          </cell>
          <cell r="GR69">
            <v>0</v>
          </cell>
          <cell r="GS69">
            <v>0</v>
          </cell>
          <cell r="GT69">
            <v>0</v>
          </cell>
          <cell r="GU69">
            <v>0</v>
          </cell>
          <cell r="GV69">
            <v>0</v>
          </cell>
          <cell r="GW69">
            <v>0</v>
          </cell>
          <cell r="GX69">
            <v>0</v>
          </cell>
          <cell r="GY69">
            <v>0</v>
          </cell>
          <cell r="GZ69">
            <v>0</v>
          </cell>
          <cell r="HA69">
            <v>0</v>
          </cell>
          <cell r="HB69">
            <v>0</v>
          </cell>
          <cell r="HC69">
            <v>0</v>
          </cell>
          <cell r="HD69">
            <v>0</v>
          </cell>
          <cell r="HE69">
            <v>0</v>
          </cell>
          <cell r="HF69">
            <v>0</v>
          </cell>
          <cell r="HG69">
            <v>0</v>
          </cell>
          <cell r="HH69">
            <v>0</v>
          </cell>
          <cell r="HI69">
            <v>0</v>
          </cell>
          <cell r="HJ69">
            <v>0</v>
          </cell>
          <cell r="HK69">
            <v>0</v>
          </cell>
          <cell r="HL69">
            <v>0</v>
          </cell>
          <cell r="HM69">
            <v>0</v>
          </cell>
          <cell r="HN69">
            <v>0</v>
          </cell>
          <cell r="HO69">
            <v>0</v>
          </cell>
          <cell r="HP69">
            <v>0</v>
          </cell>
          <cell r="HQ69">
            <v>0</v>
          </cell>
          <cell r="HR69">
            <v>0</v>
          </cell>
          <cell r="HS69">
            <v>0</v>
          </cell>
          <cell r="HT69">
            <v>0</v>
          </cell>
          <cell r="HU69">
            <v>0</v>
          </cell>
          <cell r="HV69">
            <v>0</v>
          </cell>
          <cell r="HW69">
            <v>0</v>
          </cell>
          <cell r="HX69">
            <v>0</v>
          </cell>
          <cell r="HY69">
            <v>0</v>
          </cell>
          <cell r="HZ69">
            <v>0</v>
          </cell>
          <cell r="IA69">
            <v>0</v>
          </cell>
          <cell r="IB69">
            <v>0</v>
          </cell>
          <cell r="IC69">
            <v>0</v>
          </cell>
          <cell r="ID69">
            <v>0</v>
          </cell>
          <cell r="IE69">
            <v>0</v>
          </cell>
          <cell r="IF69">
            <v>0</v>
          </cell>
          <cell r="IG69">
            <v>0</v>
          </cell>
          <cell r="IH69">
            <v>0</v>
          </cell>
          <cell r="II69">
            <v>0</v>
          </cell>
          <cell r="IJ69">
            <v>0</v>
          </cell>
          <cell r="IK69">
            <v>0</v>
          </cell>
          <cell r="IL69">
            <v>0</v>
          </cell>
          <cell r="IM69">
            <v>0</v>
          </cell>
          <cell r="IN69">
            <v>0</v>
          </cell>
          <cell r="IO69">
            <v>0</v>
          </cell>
          <cell r="IP69">
            <v>0</v>
          </cell>
          <cell r="IQ69">
            <v>0</v>
          </cell>
        </row>
        <row r="70">
          <cell r="B70">
            <v>0</v>
          </cell>
          <cell r="C70">
            <v>0</v>
          </cell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0</v>
          </cell>
          <cell r="AB70">
            <v>0</v>
          </cell>
          <cell r="AC70">
            <v>0</v>
          </cell>
          <cell r="AD70">
            <v>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0</v>
          </cell>
          <cell r="AJ70">
            <v>0</v>
          </cell>
          <cell r="AK70">
            <v>0</v>
          </cell>
          <cell r="AL70">
            <v>0</v>
          </cell>
          <cell r="AM70">
            <v>0</v>
          </cell>
          <cell r="AN70">
            <v>0</v>
          </cell>
          <cell r="AO70">
            <v>0</v>
          </cell>
          <cell r="AP70">
            <v>0</v>
          </cell>
          <cell r="AQ70">
            <v>0</v>
          </cell>
          <cell r="AR70">
            <v>0</v>
          </cell>
          <cell r="AS70">
            <v>0</v>
          </cell>
          <cell r="AT70">
            <v>0</v>
          </cell>
          <cell r="AU70">
            <v>0</v>
          </cell>
          <cell r="AV70">
            <v>0</v>
          </cell>
          <cell r="AW70">
            <v>0</v>
          </cell>
          <cell r="AX70">
            <v>0</v>
          </cell>
          <cell r="AY70">
            <v>0</v>
          </cell>
          <cell r="AZ70">
            <v>0</v>
          </cell>
          <cell r="BA70">
            <v>0</v>
          </cell>
          <cell r="BB70">
            <v>0</v>
          </cell>
          <cell r="BC70">
            <v>0</v>
          </cell>
          <cell r="BD70">
            <v>0</v>
          </cell>
          <cell r="BE70">
            <v>0</v>
          </cell>
          <cell r="BF70">
            <v>0</v>
          </cell>
          <cell r="BG70">
            <v>0</v>
          </cell>
          <cell r="BH70">
            <v>0</v>
          </cell>
          <cell r="BI70">
            <v>0</v>
          </cell>
          <cell r="BJ70">
            <v>0</v>
          </cell>
          <cell r="BK70">
            <v>0</v>
          </cell>
          <cell r="BL70">
            <v>0</v>
          </cell>
          <cell r="BM70">
            <v>0</v>
          </cell>
          <cell r="BN70">
            <v>0</v>
          </cell>
          <cell r="BO70">
            <v>0</v>
          </cell>
          <cell r="BP70">
            <v>0</v>
          </cell>
          <cell r="BQ70">
            <v>0</v>
          </cell>
          <cell r="BR70">
            <v>0</v>
          </cell>
          <cell r="BS70">
            <v>0</v>
          </cell>
          <cell r="BT70">
            <v>0</v>
          </cell>
          <cell r="BU70">
            <v>0</v>
          </cell>
          <cell r="BV70">
            <v>0</v>
          </cell>
          <cell r="BW70">
            <v>0</v>
          </cell>
          <cell r="BX70">
            <v>0</v>
          </cell>
          <cell r="BY70">
            <v>0</v>
          </cell>
          <cell r="BZ70">
            <v>0</v>
          </cell>
          <cell r="CA70">
            <v>0</v>
          </cell>
          <cell r="CB70">
            <v>0</v>
          </cell>
          <cell r="CC70">
            <v>0</v>
          </cell>
          <cell r="CD70">
            <v>0</v>
          </cell>
          <cell r="CE70">
            <v>0</v>
          </cell>
          <cell r="CF70">
            <v>0</v>
          </cell>
          <cell r="CG70">
            <v>0</v>
          </cell>
          <cell r="CH70">
            <v>0</v>
          </cell>
          <cell r="CI70">
            <v>0</v>
          </cell>
          <cell r="CJ70">
            <v>0</v>
          </cell>
          <cell r="CK70">
            <v>0</v>
          </cell>
          <cell r="CL70">
            <v>0</v>
          </cell>
          <cell r="CM70">
            <v>0</v>
          </cell>
          <cell r="CN70">
            <v>0</v>
          </cell>
          <cell r="CO70">
            <v>0</v>
          </cell>
          <cell r="CP70">
            <v>0</v>
          </cell>
          <cell r="CQ70">
            <v>0</v>
          </cell>
          <cell r="CR70">
            <v>0</v>
          </cell>
          <cell r="CS70">
            <v>0</v>
          </cell>
          <cell r="CT70">
            <v>0</v>
          </cell>
          <cell r="CU70">
            <v>0</v>
          </cell>
          <cell r="CV70">
            <v>0</v>
          </cell>
          <cell r="CW70">
            <v>0</v>
          </cell>
          <cell r="CX70">
            <v>0</v>
          </cell>
          <cell r="CY70">
            <v>0</v>
          </cell>
          <cell r="CZ70">
            <v>0</v>
          </cell>
          <cell r="DA70">
            <v>0</v>
          </cell>
          <cell r="DB70">
            <v>0</v>
          </cell>
          <cell r="DC70">
            <v>0</v>
          </cell>
          <cell r="DD70">
            <v>0</v>
          </cell>
          <cell r="DE70">
            <v>0</v>
          </cell>
          <cell r="DF70">
            <v>0</v>
          </cell>
          <cell r="DG70">
            <v>0</v>
          </cell>
          <cell r="DH70">
            <v>0</v>
          </cell>
          <cell r="DI70">
            <v>0</v>
          </cell>
          <cell r="DJ70">
            <v>0</v>
          </cell>
          <cell r="DK70">
            <v>0</v>
          </cell>
          <cell r="DL70">
            <v>0</v>
          </cell>
          <cell r="DM70">
            <v>0</v>
          </cell>
          <cell r="DN70">
            <v>0</v>
          </cell>
          <cell r="DO70">
            <v>0</v>
          </cell>
          <cell r="DP70">
            <v>0</v>
          </cell>
          <cell r="DQ70">
            <v>0</v>
          </cell>
          <cell r="DR70">
            <v>0</v>
          </cell>
          <cell r="DS70">
            <v>0</v>
          </cell>
          <cell r="DT70">
            <v>0</v>
          </cell>
          <cell r="DU70">
            <v>0</v>
          </cell>
          <cell r="DV70">
            <v>0</v>
          </cell>
          <cell r="DW70">
            <v>0</v>
          </cell>
          <cell r="DX70">
            <v>0</v>
          </cell>
          <cell r="DY70">
            <v>0</v>
          </cell>
          <cell r="DZ70">
            <v>0</v>
          </cell>
          <cell r="EA70">
            <v>0</v>
          </cell>
          <cell r="EB70">
            <v>0</v>
          </cell>
          <cell r="EC70">
            <v>0</v>
          </cell>
          <cell r="ED70">
            <v>0</v>
          </cell>
          <cell r="EE70">
            <v>0</v>
          </cell>
          <cell r="EF70">
            <v>0</v>
          </cell>
          <cell r="EG70">
            <v>0</v>
          </cell>
          <cell r="EH70">
            <v>0</v>
          </cell>
          <cell r="EI70">
            <v>0</v>
          </cell>
          <cell r="EJ70">
            <v>0</v>
          </cell>
          <cell r="EK70">
            <v>0</v>
          </cell>
          <cell r="EL70">
            <v>0</v>
          </cell>
          <cell r="EM70">
            <v>0</v>
          </cell>
          <cell r="EN70">
            <v>0</v>
          </cell>
          <cell r="EO70">
            <v>0</v>
          </cell>
          <cell r="EP70">
            <v>0</v>
          </cell>
          <cell r="EQ70">
            <v>0</v>
          </cell>
          <cell r="ER70">
            <v>0</v>
          </cell>
          <cell r="ES70">
            <v>0</v>
          </cell>
          <cell r="ET70">
            <v>0</v>
          </cell>
          <cell r="EU70">
            <v>0</v>
          </cell>
          <cell r="EV70">
            <v>0</v>
          </cell>
          <cell r="EW70">
            <v>0</v>
          </cell>
          <cell r="EX70">
            <v>0</v>
          </cell>
          <cell r="EY70">
            <v>0</v>
          </cell>
          <cell r="EZ70">
            <v>0</v>
          </cell>
          <cell r="FA70">
            <v>0</v>
          </cell>
          <cell r="FB70">
            <v>0</v>
          </cell>
          <cell r="FC70">
            <v>0</v>
          </cell>
          <cell r="FD70">
            <v>0</v>
          </cell>
          <cell r="FE70">
            <v>0</v>
          </cell>
          <cell r="FF70">
            <v>0</v>
          </cell>
          <cell r="FG70">
            <v>0</v>
          </cell>
          <cell r="FH70">
            <v>0</v>
          </cell>
          <cell r="FI70">
            <v>0</v>
          </cell>
          <cell r="FJ70">
            <v>0</v>
          </cell>
          <cell r="FK70">
            <v>0</v>
          </cell>
          <cell r="FL70">
            <v>0</v>
          </cell>
          <cell r="FM70">
            <v>0</v>
          </cell>
          <cell r="FN70">
            <v>0</v>
          </cell>
          <cell r="FO70">
            <v>0</v>
          </cell>
          <cell r="FP70">
            <v>0</v>
          </cell>
          <cell r="FQ70">
            <v>0</v>
          </cell>
          <cell r="FR70">
            <v>0</v>
          </cell>
          <cell r="FS70">
            <v>0</v>
          </cell>
          <cell r="FT70">
            <v>0</v>
          </cell>
          <cell r="FU70">
            <v>0</v>
          </cell>
          <cell r="FV70">
            <v>0</v>
          </cell>
          <cell r="FW70">
            <v>0</v>
          </cell>
          <cell r="FX70">
            <v>0</v>
          </cell>
          <cell r="FY70">
            <v>0</v>
          </cell>
          <cell r="FZ70">
            <v>0</v>
          </cell>
          <cell r="GA70">
            <v>0</v>
          </cell>
          <cell r="GB70">
            <v>0</v>
          </cell>
          <cell r="GC70">
            <v>0</v>
          </cell>
          <cell r="GD70">
            <v>0</v>
          </cell>
          <cell r="GE70">
            <v>0</v>
          </cell>
          <cell r="GF70">
            <v>0</v>
          </cell>
          <cell r="GG70">
            <v>0</v>
          </cell>
          <cell r="GH70">
            <v>0</v>
          </cell>
          <cell r="GI70">
            <v>0</v>
          </cell>
          <cell r="GJ70">
            <v>0</v>
          </cell>
          <cell r="GK70">
            <v>0</v>
          </cell>
          <cell r="GL70">
            <v>0</v>
          </cell>
          <cell r="GM70">
            <v>0</v>
          </cell>
          <cell r="GN70">
            <v>0</v>
          </cell>
          <cell r="GO70">
            <v>0</v>
          </cell>
          <cell r="GP70">
            <v>0</v>
          </cell>
          <cell r="GQ70">
            <v>0</v>
          </cell>
          <cell r="GR70">
            <v>0</v>
          </cell>
          <cell r="GS70">
            <v>0</v>
          </cell>
          <cell r="GT70">
            <v>0</v>
          </cell>
          <cell r="GU70">
            <v>0</v>
          </cell>
          <cell r="GV70">
            <v>0</v>
          </cell>
          <cell r="GW70">
            <v>0</v>
          </cell>
          <cell r="GX70">
            <v>0</v>
          </cell>
          <cell r="GY70">
            <v>0</v>
          </cell>
          <cell r="GZ70">
            <v>0</v>
          </cell>
          <cell r="HA70">
            <v>0</v>
          </cell>
          <cell r="HB70">
            <v>0</v>
          </cell>
          <cell r="HC70">
            <v>0</v>
          </cell>
          <cell r="HD70">
            <v>0</v>
          </cell>
          <cell r="HE70">
            <v>0</v>
          </cell>
          <cell r="HF70">
            <v>0</v>
          </cell>
          <cell r="HG70">
            <v>0</v>
          </cell>
          <cell r="HH70">
            <v>0</v>
          </cell>
          <cell r="HI70">
            <v>0</v>
          </cell>
          <cell r="HJ70">
            <v>0</v>
          </cell>
          <cell r="HK70">
            <v>0</v>
          </cell>
          <cell r="HL70">
            <v>0</v>
          </cell>
          <cell r="HM70">
            <v>0</v>
          </cell>
          <cell r="HN70">
            <v>0</v>
          </cell>
          <cell r="HO70">
            <v>0</v>
          </cell>
          <cell r="HP70">
            <v>0</v>
          </cell>
          <cell r="HQ70">
            <v>0</v>
          </cell>
          <cell r="HR70">
            <v>0</v>
          </cell>
          <cell r="HS70">
            <v>0</v>
          </cell>
          <cell r="HT70">
            <v>0</v>
          </cell>
          <cell r="HU70">
            <v>0</v>
          </cell>
          <cell r="HV70">
            <v>0</v>
          </cell>
          <cell r="HW70">
            <v>0</v>
          </cell>
          <cell r="HX70">
            <v>0</v>
          </cell>
          <cell r="HY70">
            <v>0</v>
          </cell>
          <cell r="HZ70">
            <v>0</v>
          </cell>
          <cell r="IA70">
            <v>0</v>
          </cell>
          <cell r="IB70">
            <v>0</v>
          </cell>
          <cell r="IC70">
            <v>0</v>
          </cell>
          <cell r="ID70">
            <v>0</v>
          </cell>
          <cell r="IE70">
            <v>0</v>
          </cell>
          <cell r="IF70">
            <v>0</v>
          </cell>
          <cell r="IG70">
            <v>0</v>
          </cell>
          <cell r="IH70">
            <v>0</v>
          </cell>
          <cell r="II70">
            <v>0</v>
          </cell>
          <cell r="IJ70">
            <v>0</v>
          </cell>
          <cell r="IK70">
            <v>0</v>
          </cell>
          <cell r="IL70">
            <v>0</v>
          </cell>
          <cell r="IM70">
            <v>0</v>
          </cell>
          <cell r="IN70">
            <v>0</v>
          </cell>
          <cell r="IO70">
            <v>0</v>
          </cell>
          <cell r="IP70">
            <v>0</v>
          </cell>
          <cell r="IQ70">
            <v>0</v>
          </cell>
        </row>
        <row r="71">
          <cell r="B71">
            <v>31.007000000000001</v>
          </cell>
          <cell r="C71">
            <v>73.197000000000003</v>
          </cell>
          <cell r="D71">
            <v>43.783000000000001</v>
          </cell>
          <cell r="E71">
            <v>29.414000000000001</v>
          </cell>
          <cell r="F71">
            <v>11.840999999999999</v>
          </cell>
          <cell r="G71">
            <v>5.7720000000000002</v>
          </cell>
          <cell r="H71">
            <v>6.069</v>
          </cell>
          <cell r="I71">
            <v>126.852</v>
          </cell>
          <cell r="J71">
            <v>69.316999999999993</v>
          </cell>
          <cell r="K71">
            <v>57.534999999999997</v>
          </cell>
          <cell r="L71">
            <v>594.62400000000002</v>
          </cell>
          <cell r="M71">
            <v>351.81200000000001</v>
          </cell>
          <cell r="N71">
            <v>242.81200000000001</v>
          </cell>
          <cell r="O71">
            <v>23.204999999999998</v>
          </cell>
          <cell r="P71">
            <v>12.942</v>
          </cell>
          <cell r="Q71">
            <v>10.263999999999999</v>
          </cell>
          <cell r="R71">
            <v>7.08</v>
          </cell>
          <cell r="S71">
            <v>4.5359999999999996</v>
          </cell>
          <cell r="T71">
            <v>2.5449999999999999</v>
          </cell>
          <cell r="U71">
            <v>6.827</v>
          </cell>
          <cell r="V71">
            <v>3.2829999999999999</v>
          </cell>
          <cell r="W71">
            <v>3.544</v>
          </cell>
          <cell r="X71">
            <v>9.298</v>
          </cell>
          <cell r="Y71">
            <v>5.1230000000000002</v>
          </cell>
          <cell r="Z71">
            <v>4.1749999999999998</v>
          </cell>
          <cell r="AA71">
            <v>571.41899999999998</v>
          </cell>
          <cell r="AB71">
            <v>338.87</v>
          </cell>
          <cell r="AC71">
            <v>232.54900000000001</v>
          </cell>
          <cell r="AD71">
            <v>83.677000000000007</v>
          </cell>
          <cell r="AE71">
            <v>55.075000000000003</v>
          </cell>
          <cell r="AF71">
            <v>28.602</v>
          </cell>
          <cell r="AG71">
            <v>16.065999999999999</v>
          </cell>
          <cell r="AH71">
            <v>10.196999999999999</v>
          </cell>
          <cell r="AI71">
            <v>5.8689999999999998</v>
          </cell>
          <cell r="AJ71">
            <v>18.667000000000002</v>
          </cell>
          <cell r="AK71">
            <v>12.108000000000001</v>
          </cell>
          <cell r="AL71">
            <v>6.5590000000000002</v>
          </cell>
          <cell r="AM71">
            <v>48.945</v>
          </cell>
          <cell r="AN71">
            <v>32.771000000000001</v>
          </cell>
          <cell r="AO71">
            <v>16.173999999999999</v>
          </cell>
          <cell r="AP71">
            <v>487.74099999999999</v>
          </cell>
          <cell r="AQ71">
            <v>283.79500000000002</v>
          </cell>
          <cell r="AR71">
            <v>203.946</v>
          </cell>
          <cell r="AS71">
            <v>90.394000000000005</v>
          </cell>
          <cell r="AT71">
            <v>56.06</v>
          </cell>
          <cell r="AU71">
            <v>34.334000000000003</v>
          </cell>
          <cell r="AV71">
            <v>397.34800000000001</v>
          </cell>
          <cell r="AW71">
            <v>227.73500000000001</v>
          </cell>
          <cell r="AX71">
            <v>169.613</v>
          </cell>
          <cell r="AY71">
            <v>124.91800000000001</v>
          </cell>
          <cell r="AZ71">
            <v>65.224999999999994</v>
          </cell>
          <cell r="BA71">
            <v>59.692999999999998</v>
          </cell>
          <cell r="BB71">
            <v>272.43</v>
          </cell>
          <cell r="BC71">
            <v>162.51</v>
          </cell>
          <cell r="BD71">
            <v>109.92</v>
          </cell>
          <cell r="BE71">
            <v>5.4340000000000002</v>
          </cell>
          <cell r="BF71">
            <v>2.8519999999999999</v>
          </cell>
          <cell r="BG71">
            <v>2.5819999999999999</v>
          </cell>
          <cell r="BH71">
            <v>589.19000000000005</v>
          </cell>
          <cell r="BI71">
            <v>348.96</v>
          </cell>
          <cell r="BJ71">
            <v>240.23099999999999</v>
          </cell>
          <cell r="BK71">
            <v>3983.8870000000002</v>
          </cell>
          <cell r="BL71">
            <v>1902.2470000000001</v>
          </cell>
          <cell r="BM71">
            <v>2081.64</v>
          </cell>
          <cell r="BN71">
            <v>164.363</v>
          </cell>
          <cell r="BO71">
            <v>93.503</v>
          </cell>
          <cell r="BP71">
            <v>70.86</v>
          </cell>
          <cell r="BQ71">
            <v>56.344999999999999</v>
          </cell>
          <cell r="BR71">
            <v>35.5</v>
          </cell>
          <cell r="BS71">
            <v>20.844999999999999</v>
          </cell>
          <cell r="BT71">
            <v>29.356000000000002</v>
          </cell>
          <cell r="BU71">
            <v>17.471</v>
          </cell>
          <cell r="BV71">
            <v>11.885999999999999</v>
          </cell>
          <cell r="BW71">
            <v>26.989000000000001</v>
          </cell>
          <cell r="BX71">
            <v>18.029</v>
          </cell>
          <cell r="BY71">
            <v>8.9589999999999996</v>
          </cell>
          <cell r="BZ71">
            <v>4.4089999999999998</v>
          </cell>
          <cell r="CA71">
            <v>1.381</v>
          </cell>
          <cell r="CB71">
            <v>3.028</v>
          </cell>
          <cell r="CC71">
            <v>5.8579999999999997</v>
          </cell>
          <cell r="CD71">
            <v>3.121</v>
          </cell>
          <cell r="CE71">
            <v>2.7370000000000001</v>
          </cell>
          <cell r="CF71">
            <v>102.16</v>
          </cell>
          <cell r="CG71">
            <v>54.881999999999998</v>
          </cell>
          <cell r="CH71">
            <v>47.279000000000003</v>
          </cell>
          <cell r="CI71">
            <v>61.517000000000003</v>
          </cell>
          <cell r="CJ71">
            <v>31.341999999999999</v>
          </cell>
          <cell r="CK71">
            <v>30.175000000000001</v>
          </cell>
          <cell r="CL71">
            <v>4.524</v>
          </cell>
          <cell r="CM71">
            <v>1.9430000000000001</v>
          </cell>
          <cell r="CN71">
            <v>2.5819999999999999</v>
          </cell>
          <cell r="CO71">
            <v>0.69699999999999995</v>
          </cell>
          <cell r="CP71">
            <v>0</v>
          </cell>
          <cell r="CQ71">
            <v>0.69699999999999995</v>
          </cell>
          <cell r="CR71">
            <v>56.993000000000002</v>
          </cell>
          <cell r="CS71">
            <v>29.4</v>
          </cell>
          <cell r="CT71">
            <v>27.593</v>
          </cell>
          <cell r="CU71">
            <v>51.935000000000002</v>
          </cell>
          <cell r="CV71">
            <v>29.512</v>
          </cell>
          <cell r="CW71">
            <v>22.422000000000001</v>
          </cell>
          <cell r="CX71">
            <v>8.7579999999999991</v>
          </cell>
          <cell r="CY71">
            <v>5.1029999999999998</v>
          </cell>
          <cell r="CZ71">
            <v>3.6549999999999998</v>
          </cell>
          <cell r="DA71">
            <v>0.90900000000000003</v>
          </cell>
          <cell r="DB71">
            <v>0.90900000000000003</v>
          </cell>
          <cell r="DC71">
            <v>0</v>
          </cell>
          <cell r="DD71">
            <v>0</v>
          </cell>
          <cell r="DE71">
            <v>0</v>
          </cell>
          <cell r="DF71">
            <v>0</v>
          </cell>
          <cell r="DG71">
            <v>51.026000000000003</v>
          </cell>
          <cell r="DH71">
            <v>28.603000000000002</v>
          </cell>
          <cell r="DI71">
            <v>22.422000000000001</v>
          </cell>
          <cell r="DJ71">
            <v>4128.1440000000002</v>
          </cell>
          <cell r="DK71">
            <v>2190.2950000000001</v>
          </cell>
          <cell r="DL71">
            <v>1937.85</v>
          </cell>
          <cell r="DM71">
            <v>737.47900000000004</v>
          </cell>
          <cell r="DN71">
            <v>363.17399999999998</v>
          </cell>
          <cell r="DO71">
            <v>374.30500000000001</v>
          </cell>
          <cell r="DP71">
            <v>175.947</v>
          </cell>
          <cell r="DQ71">
            <v>83.85</v>
          </cell>
          <cell r="DR71">
            <v>92.096999999999994</v>
          </cell>
          <cell r="DS71">
            <v>226.37200000000001</v>
          </cell>
          <cell r="DT71">
            <v>109.258</v>
          </cell>
          <cell r="DU71">
            <v>117.114</v>
          </cell>
          <cell r="DV71">
            <v>335.161</v>
          </cell>
          <cell r="DW71">
            <v>170.066</v>
          </cell>
          <cell r="DX71">
            <v>165.095</v>
          </cell>
          <cell r="DY71">
            <v>3390.665</v>
          </cell>
          <cell r="DZ71">
            <v>1827.1210000000001</v>
          </cell>
          <cell r="EA71">
            <v>1563.5440000000001</v>
          </cell>
          <cell r="EB71">
            <v>1580.367</v>
          </cell>
          <cell r="EC71">
            <v>822.73299999999995</v>
          </cell>
          <cell r="ED71">
            <v>757.63400000000001</v>
          </cell>
          <cell r="EE71">
            <v>434.36</v>
          </cell>
          <cell r="EF71">
            <v>214.93199999999999</v>
          </cell>
          <cell r="EG71">
            <v>219.428</v>
          </cell>
          <cell r="EH71">
            <v>512.18899999999996</v>
          </cell>
          <cell r="EI71">
            <v>271.98500000000001</v>
          </cell>
          <cell r="EJ71">
            <v>240.20400000000001</v>
          </cell>
          <cell r="EK71">
            <v>633.81799999999998</v>
          </cell>
          <cell r="EL71">
            <v>335.81599999999997</v>
          </cell>
          <cell r="EM71">
            <v>298.00200000000001</v>
          </cell>
          <cell r="EN71">
            <v>1810.298</v>
          </cell>
          <cell r="EO71">
            <v>1004.388</v>
          </cell>
          <cell r="EP71">
            <v>805.91</v>
          </cell>
          <cell r="EQ71">
            <v>683.06600000000003</v>
          </cell>
          <cell r="ER71">
            <v>368.91899999999998</v>
          </cell>
          <cell r="ES71">
            <v>314.14600000000002</v>
          </cell>
          <cell r="ET71">
            <v>1127.2329999999999</v>
          </cell>
          <cell r="EU71">
            <v>635.46900000000005</v>
          </cell>
          <cell r="EV71">
            <v>491.76400000000001</v>
          </cell>
          <cell r="EW71">
            <v>684.63199999999995</v>
          </cell>
          <cell r="EX71">
            <v>372.93599999999998</v>
          </cell>
          <cell r="EY71">
            <v>311.69600000000003</v>
          </cell>
          <cell r="EZ71">
            <v>442.601</v>
          </cell>
          <cell r="FA71">
            <v>262.53300000000002</v>
          </cell>
          <cell r="FB71">
            <v>180.06800000000001</v>
          </cell>
          <cell r="FC71">
            <v>323.40699999999998</v>
          </cell>
          <cell r="FD71">
            <v>167.001</v>
          </cell>
          <cell r="FE71">
            <v>156.40600000000001</v>
          </cell>
          <cell r="FF71">
            <v>3804.7370000000001</v>
          </cell>
          <cell r="FG71">
            <v>2023.2940000000001</v>
          </cell>
          <cell r="FH71">
            <v>1781.443</v>
          </cell>
          <cell r="FI71">
            <v>6559.48</v>
          </cell>
          <cell r="FJ71">
            <v>3236.97</v>
          </cell>
          <cell r="FK71">
            <v>3322.51</v>
          </cell>
          <cell r="FL71">
            <v>982.73299999999995</v>
          </cell>
          <cell r="FM71">
            <v>500.35</v>
          </cell>
          <cell r="FN71">
            <v>482.38299999999998</v>
          </cell>
          <cell r="FO71">
            <v>702.82100000000003</v>
          </cell>
          <cell r="FP71">
            <v>365.14299999999997</v>
          </cell>
          <cell r="FQ71">
            <v>337.678</v>
          </cell>
          <cell r="FR71">
            <v>471.46699999999998</v>
          </cell>
          <cell r="FS71">
            <v>259.31</v>
          </cell>
          <cell r="FT71">
            <v>212.15799999999999</v>
          </cell>
          <cell r="FU71">
            <v>231.35400000000001</v>
          </cell>
          <cell r="FV71">
            <v>105.834</v>
          </cell>
          <cell r="FW71">
            <v>125.52</v>
          </cell>
          <cell r="FX71">
            <v>96.706000000000003</v>
          </cell>
          <cell r="FY71">
            <v>38.164000000000001</v>
          </cell>
          <cell r="FZ71">
            <v>58.542000000000002</v>
          </cell>
          <cell r="GA71">
            <v>86.983999999999995</v>
          </cell>
          <cell r="GB71">
            <v>49.393999999999998</v>
          </cell>
          <cell r="GC71">
            <v>37.588999999999999</v>
          </cell>
          <cell r="GD71">
            <v>192.928</v>
          </cell>
          <cell r="GE71">
            <v>85.811999999999998</v>
          </cell>
          <cell r="GF71">
            <v>107.116</v>
          </cell>
          <cell r="GG71">
            <v>399.45299999999997</v>
          </cell>
          <cell r="GH71">
            <v>192.25700000000001</v>
          </cell>
          <cell r="GI71">
            <v>207.196</v>
          </cell>
          <cell r="GJ71">
            <v>244.31899999999999</v>
          </cell>
          <cell r="GK71">
            <v>126.664</v>
          </cell>
          <cell r="GL71">
            <v>117.654</v>
          </cell>
          <cell r="GM71">
            <v>26.9</v>
          </cell>
          <cell r="GN71">
            <v>9.3490000000000002</v>
          </cell>
          <cell r="GO71">
            <v>17.550999999999998</v>
          </cell>
          <cell r="GP71">
            <v>155.13499999999999</v>
          </cell>
          <cell r="GQ71">
            <v>65.593000000000004</v>
          </cell>
          <cell r="GR71">
            <v>89.542000000000002</v>
          </cell>
          <cell r="GS71">
            <v>203.86600000000001</v>
          </cell>
          <cell r="GT71">
            <v>109.95099999999999</v>
          </cell>
          <cell r="GU71">
            <v>93.915000000000006</v>
          </cell>
          <cell r="GV71">
            <v>82.700999999999993</v>
          </cell>
          <cell r="GW71">
            <v>52.110999999999997</v>
          </cell>
          <cell r="GX71">
            <v>30.588999999999999</v>
          </cell>
          <cell r="GY71">
            <v>79.088999999999999</v>
          </cell>
          <cell r="GZ71">
            <v>40.335999999999999</v>
          </cell>
          <cell r="HA71">
            <v>38.752000000000002</v>
          </cell>
          <cell r="HB71">
            <v>16.795999999999999</v>
          </cell>
          <cell r="HC71">
            <v>5.43</v>
          </cell>
          <cell r="HD71">
            <v>11.366</v>
          </cell>
          <cell r="HE71">
            <v>124.777</v>
          </cell>
          <cell r="HF71">
            <v>69.614000000000004</v>
          </cell>
          <cell r="HG71">
            <v>55.162999999999997</v>
          </cell>
          <cell r="HH71">
            <v>3427.8910000000001</v>
          </cell>
          <cell r="HI71">
            <v>1809.2809999999999</v>
          </cell>
          <cell r="HJ71">
            <v>1618.61</v>
          </cell>
          <cell r="HK71">
            <v>670.71699999999998</v>
          </cell>
          <cell r="HL71">
            <v>347.79199999999997</v>
          </cell>
          <cell r="HM71">
            <v>322.92399999999998</v>
          </cell>
          <cell r="HN71">
            <v>178.68799999999999</v>
          </cell>
          <cell r="HO71">
            <v>90.43</v>
          </cell>
          <cell r="HP71">
            <v>88.257999999999996</v>
          </cell>
          <cell r="HQ71">
            <v>189.71100000000001</v>
          </cell>
          <cell r="HR71">
            <v>101.387</v>
          </cell>
          <cell r="HS71">
            <v>88.323999999999998</v>
          </cell>
          <cell r="HT71">
            <v>302.31799999999998</v>
          </cell>
          <cell r="HU71">
            <v>155.976</v>
          </cell>
          <cell r="HV71">
            <v>146.34299999999999</v>
          </cell>
          <cell r="HW71">
            <v>2757.1750000000002</v>
          </cell>
          <cell r="HX71">
            <v>1461.489</v>
          </cell>
          <cell r="HY71">
            <v>1295.6859999999999</v>
          </cell>
          <cell r="HZ71">
            <v>1289.037</v>
          </cell>
          <cell r="IA71">
            <v>660.53200000000004</v>
          </cell>
          <cell r="IB71">
            <v>628.505</v>
          </cell>
          <cell r="IC71">
            <v>349.791</v>
          </cell>
          <cell r="ID71">
            <v>170.626</v>
          </cell>
          <cell r="IE71">
            <v>179.16499999999999</v>
          </cell>
          <cell r="IF71">
            <v>421.12400000000002</v>
          </cell>
          <cell r="IG71">
            <v>225.042</v>
          </cell>
          <cell r="IH71">
            <v>196.08199999999999</v>
          </cell>
          <cell r="II71">
            <v>518.12199999999996</v>
          </cell>
          <cell r="IJ71">
            <v>264.86399999999998</v>
          </cell>
          <cell r="IK71">
            <v>253.25700000000001</v>
          </cell>
          <cell r="IL71">
            <v>1468.1369999999999</v>
          </cell>
          <cell r="IM71">
            <v>800.95699999999999</v>
          </cell>
          <cell r="IN71">
            <v>667.18100000000004</v>
          </cell>
          <cell r="IO71">
            <v>580.06899999999996</v>
          </cell>
          <cell r="IP71">
            <v>311.09800000000001</v>
          </cell>
          <cell r="IQ71">
            <v>268.971</v>
          </cell>
        </row>
        <row r="72">
          <cell r="B72">
            <v>0</v>
          </cell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0</v>
          </cell>
          <cell r="AE72">
            <v>0</v>
          </cell>
          <cell r="AF72">
            <v>0</v>
          </cell>
          <cell r="AG72">
            <v>0</v>
          </cell>
          <cell r="AH72">
            <v>0</v>
          </cell>
          <cell r="AI72">
            <v>0</v>
          </cell>
          <cell r="AJ72">
            <v>0</v>
          </cell>
          <cell r="AK72">
            <v>0</v>
          </cell>
          <cell r="AL72">
            <v>0</v>
          </cell>
          <cell r="AM72">
            <v>0</v>
          </cell>
          <cell r="AN72">
            <v>0</v>
          </cell>
          <cell r="AO72">
            <v>0</v>
          </cell>
          <cell r="AP72">
            <v>0</v>
          </cell>
          <cell r="AQ72">
            <v>0</v>
          </cell>
          <cell r="AR72">
            <v>0</v>
          </cell>
          <cell r="AS72">
            <v>0</v>
          </cell>
          <cell r="AT72">
            <v>0</v>
          </cell>
          <cell r="AU72">
            <v>0</v>
          </cell>
          <cell r="AV72">
            <v>0</v>
          </cell>
          <cell r="AW72">
            <v>0</v>
          </cell>
          <cell r="AX72">
            <v>0</v>
          </cell>
          <cell r="AY72">
            <v>0</v>
          </cell>
          <cell r="AZ72">
            <v>0</v>
          </cell>
          <cell r="BA72">
            <v>0</v>
          </cell>
          <cell r="BB72">
            <v>0</v>
          </cell>
          <cell r="BC72">
            <v>0</v>
          </cell>
          <cell r="BD72">
            <v>0</v>
          </cell>
          <cell r="BE72">
            <v>0</v>
          </cell>
          <cell r="BF72">
            <v>0</v>
          </cell>
          <cell r="BG72">
            <v>0</v>
          </cell>
          <cell r="BH72">
            <v>0</v>
          </cell>
          <cell r="BI72">
            <v>0</v>
          </cell>
          <cell r="BJ72">
            <v>0</v>
          </cell>
          <cell r="BK72">
            <v>0</v>
          </cell>
          <cell r="BL72">
            <v>0</v>
          </cell>
          <cell r="BM72">
            <v>0</v>
          </cell>
          <cell r="BN72">
            <v>0</v>
          </cell>
          <cell r="BO72">
            <v>0</v>
          </cell>
          <cell r="BP72">
            <v>0</v>
          </cell>
          <cell r="BQ72">
            <v>0</v>
          </cell>
          <cell r="BR72">
            <v>0</v>
          </cell>
          <cell r="BS72">
            <v>0</v>
          </cell>
          <cell r="BT72">
            <v>0</v>
          </cell>
          <cell r="BU72">
            <v>0</v>
          </cell>
          <cell r="BV72">
            <v>0</v>
          </cell>
          <cell r="BW72">
            <v>0</v>
          </cell>
          <cell r="BX72">
            <v>0</v>
          </cell>
          <cell r="BY72">
            <v>0</v>
          </cell>
          <cell r="BZ72">
            <v>0</v>
          </cell>
          <cell r="CA72">
            <v>0</v>
          </cell>
          <cell r="CB72">
            <v>0</v>
          </cell>
          <cell r="CC72">
            <v>0</v>
          </cell>
          <cell r="CD72">
            <v>0</v>
          </cell>
          <cell r="CE72">
            <v>0</v>
          </cell>
          <cell r="CF72">
            <v>0</v>
          </cell>
          <cell r="CG72">
            <v>0</v>
          </cell>
          <cell r="CH72">
            <v>0</v>
          </cell>
          <cell r="CI72">
            <v>0</v>
          </cell>
          <cell r="CJ72">
            <v>0</v>
          </cell>
          <cell r="CK72">
            <v>0</v>
          </cell>
          <cell r="CL72">
            <v>0</v>
          </cell>
          <cell r="CM72">
            <v>0</v>
          </cell>
          <cell r="CN72">
            <v>0</v>
          </cell>
          <cell r="CO72">
            <v>0</v>
          </cell>
          <cell r="CP72">
            <v>0</v>
          </cell>
          <cell r="CQ72">
            <v>0</v>
          </cell>
          <cell r="CR72">
            <v>0</v>
          </cell>
          <cell r="CS72">
            <v>0</v>
          </cell>
          <cell r="CT72">
            <v>0</v>
          </cell>
          <cell r="CU72">
            <v>0</v>
          </cell>
          <cell r="CV72">
            <v>0</v>
          </cell>
          <cell r="CW72">
            <v>0</v>
          </cell>
          <cell r="CX72">
            <v>0</v>
          </cell>
          <cell r="CY72">
            <v>0</v>
          </cell>
          <cell r="CZ72">
            <v>0</v>
          </cell>
          <cell r="DA72">
            <v>0</v>
          </cell>
          <cell r="DB72">
            <v>0</v>
          </cell>
          <cell r="DC72">
            <v>0</v>
          </cell>
          <cell r="DD72">
            <v>0</v>
          </cell>
          <cell r="DE72">
            <v>0</v>
          </cell>
          <cell r="DF72">
            <v>0</v>
          </cell>
          <cell r="DG72">
            <v>0</v>
          </cell>
          <cell r="DH72">
            <v>0</v>
          </cell>
          <cell r="DI72">
            <v>0</v>
          </cell>
          <cell r="DJ72">
            <v>0</v>
          </cell>
          <cell r="DK72">
            <v>0</v>
          </cell>
          <cell r="DL72">
            <v>0</v>
          </cell>
          <cell r="DM72">
            <v>0</v>
          </cell>
          <cell r="DN72">
            <v>0</v>
          </cell>
          <cell r="DO72">
            <v>0</v>
          </cell>
          <cell r="DP72">
            <v>0</v>
          </cell>
          <cell r="DQ72">
            <v>0</v>
          </cell>
          <cell r="DR72">
            <v>0</v>
          </cell>
          <cell r="DS72">
            <v>0</v>
          </cell>
          <cell r="DT72">
            <v>0</v>
          </cell>
          <cell r="DU72">
            <v>0</v>
          </cell>
          <cell r="DV72">
            <v>0</v>
          </cell>
          <cell r="DW72">
            <v>0</v>
          </cell>
          <cell r="DX72">
            <v>0</v>
          </cell>
          <cell r="DY72">
            <v>0</v>
          </cell>
          <cell r="DZ72">
            <v>0</v>
          </cell>
          <cell r="EA72">
            <v>0</v>
          </cell>
          <cell r="EB72">
            <v>0</v>
          </cell>
          <cell r="EC72">
            <v>0</v>
          </cell>
          <cell r="ED72">
            <v>0</v>
          </cell>
          <cell r="EE72">
            <v>0</v>
          </cell>
          <cell r="EF72">
            <v>0</v>
          </cell>
          <cell r="EG72">
            <v>0</v>
          </cell>
          <cell r="EH72">
            <v>0</v>
          </cell>
          <cell r="EI72">
            <v>0</v>
          </cell>
          <cell r="EJ72">
            <v>0</v>
          </cell>
          <cell r="EK72">
            <v>0</v>
          </cell>
          <cell r="EL72">
            <v>0</v>
          </cell>
          <cell r="EM72">
            <v>0</v>
          </cell>
          <cell r="EN72">
            <v>0</v>
          </cell>
          <cell r="EO72">
            <v>0</v>
          </cell>
          <cell r="EP72">
            <v>0</v>
          </cell>
          <cell r="EQ72">
            <v>0</v>
          </cell>
          <cell r="ER72">
            <v>0</v>
          </cell>
          <cell r="ES72">
            <v>0</v>
          </cell>
          <cell r="ET72">
            <v>0</v>
          </cell>
          <cell r="EU72">
            <v>0</v>
          </cell>
          <cell r="EV72">
            <v>0</v>
          </cell>
          <cell r="EW72">
            <v>0</v>
          </cell>
          <cell r="EX72">
            <v>0</v>
          </cell>
          <cell r="EY72">
            <v>0</v>
          </cell>
          <cell r="EZ72">
            <v>0</v>
          </cell>
          <cell r="FA72">
            <v>0</v>
          </cell>
          <cell r="FB72">
            <v>0</v>
          </cell>
          <cell r="FC72">
            <v>0</v>
          </cell>
          <cell r="FD72">
            <v>0</v>
          </cell>
          <cell r="FE72">
            <v>0</v>
          </cell>
          <cell r="FF72">
            <v>0</v>
          </cell>
          <cell r="FG72">
            <v>0</v>
          </cell>
          <cell r="FH72">
            <v>0</v>
          </cell>
          <cell r="FI72">
            <v>0</v>
          </cell>
          <cell r="FJ72">
            <v>0</v>
          </cell>
          <cell r="FK72">
            <v>0</v>
          </cell>
          <cell r="FL72">
            <v>0</v>
          </cell>
          <cell r="FM72">
            <v>0</v>
          </cell>
          <cell r="FN72">
            <v>0</v>
          </cell>
          <cell r="FO72">
            <v>0</v>
          </cell>
          <cell r="FP72">
            <v>0</v>
          </cell>
          <cell r="FQ72">
            <v>0</v>
          </cell>
          <cell r="FR72">
            <v>0</v>
          </cell>
          <cell r="FS72">
            <v>0</v>
          </cell>
          <cell r="FT72">
            <v>0</v>
          </cell>
          <cell r="FU72">
            <v>0</v>
          </cell>
          <cell r="FV72">
            <v>0</v>
          </cell>
          <cell r="FW72">
            <v>0</v>
          </cell>
          <cell r="FX72">
            <v>0</v>
          </cell>
          <cell r="FY72">
            <v>0</v>
          </cell>
          <cell r="FZ72">
            <v>0</v>
          </cell>
          <cell r="GA72">
            <v>0</v>
          </cell>
          <cell r="GB72">
            <v>0</v>
          </cell>
          <cell r="GC72">
            <v>0</v>
          </cell>
          <cell r="GD72">
            <v>0</v>
          </cell>
          <cell r="GE72">
            <v>0</v>
          </cell>
          <cell r="GF72">
            <v>0</v>
          </cell>
          <cell r="GG72">
            <v>0</v>
          </cell>
          <cell r="GH72">
            <v>0</v>
          </cell>
          <cell r="GI72">
            <v>0</v>
          </cell>
          <cell r="GJ72">
            <v>0</v>
          </cell>
          <cell r="GK72">
            <v>0</v>
          </cell>
          <cell r="GL72">
            <v>0</v>
          </cell>
          <cell r="GM72">
            <v>0</v>
          </cell>
          <cell r="GN72">
            <v>0</v>
          </cell>
          <cell r="GO72">
            <v>0</v>
          </cell>
          <cell r="GP72">
            <v>0</v>
          </cell>
          <cell r="GQ72">
            <v>0</v>
          </cell>
          <cell r="GR72">
            <v>0</v>
          </cell>
          <cell r="GS72">
            <v>0</v>
          </cell>
          <cell r="GT72">
            <v>0</v>
          </cell>
          <cell r="GU72">
            <v>0</v>
          </cell>
          <cell r="GV72">
            <v>0</v>
          </cell>
          <cell r="GW72">
            <v>0</v>
          </cell>
          <cell r="GX72">
            <v>0</v>
          </cell>
          <cell r="GY72">
            <v>0</v>
          </cell>
          <cell r="GZ72">
            <v>0</v>
          </cell>
          <cell r="HA72">
            <v>0</v>
          </cell>
          <cell r="HB72">
            <v>0</v>
          </cell>
          <cell r="HC72">
            <v>0</v>
          </cell>
          <cell r="HD72">
            <v>0</v>
          </cell>
          <cell r="HE72">
            <v>0</v>
          </cell>
          <cell r="HF72">
            <v>0</v>
          </cell>
          <cell r="HG72">
            <v>0</v>
          </cell>
          <cell r="HH72">
            <v>0</v>
          </cell>
          <cell r="HI72">
            <v>0</v>
          </cell>
          <cell r="HJ72">
            <v>0</v>
          </cell>
          <cell r="HK72">
            <v>0</v>
          </cell>
          <cell r="HL72">
            <v>0</v>
          </cell>
          <cell r="HM72">
            <v>0</v>
          </cell>
          <cell r="HN72">
            <v>0</v>
          </cell>
          <cell r="HO72">
            <v>0</v>
          </cell>
          <cell r="HP72">
            <v>0</v>
          </cell>
          <cell r="HQ72">
            <v>0</v>
          </cell>
          <cell r="HR72">
            <v>0</v>
          </cell>
          <cell r="HS72">
            <v>0</v>
          </cell>
          <cell r="HT72">
            <v>0</v>
          </cell>
          <cell r="HU72">
            <v>0</v>
          </cell>
          <cell r="HV72">
            <v>0</v>
          </cell>
          <cell r="HW72">
            <v>0</v>
          </cell>
          <cell r="HX72">
            <v>0</v>
          </cell>
          <cell r="HY72">
            <v>0</v>
          </cell>
          <cell r="HZ72">
            <v>0</v>
          </cell>
          <cell r="IA72">
            <v>0</v>
          </cell>
          <cell r="IB72">
            <v>0</v>
          </cell>
          <cell r="IC72">
            <v>0</v>
          </cell>
          <cell r="ID72">
            <v>0</v>
          </cell>
          <cell r="IE72">
            <v>0</v>
          </cell>
          <cell r="IF72">
            <v>0</v>
          </cell>
          <cell r="IG72">
            <v>0</v>
          </cell>
          <cell r="IH72">
            <v>0</v>
          </cell>
          <cell r="II72">
            <v>0</v>
          </cell>
          <cell r="IJ72">
            <v>0</v>
          </cell>
          <cell r="IK72">
            <v>0</v>
          </cell>
          <cell r="IL72">
            <v>0</v>
          </cell>
          <cell r="IM72">
            <v>0</v>
          </cell>
          <cell r="IN72">
            <v>0</v>
          </cell>
          <cell r="IO72">
            <v>0</v>
          </cell>
          <cell r="IP72">
            <v>0</v>
          </cell>
          <cell r="IQ72">
            <v>0</v>
          </cell>
        </row>
        <row r="73">
          <cell r="B73">
            <v>0</v>
          </cell>
          <cell r="C73">
            <v>0</v>
          </cell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0</v>
          </cell>
          <cell r="AB73">
            <v>0</v>
          </cell>
          <cell r="AC73">
            <v>0</v>
          </cell>
          <cell r="AD73">
            <v>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I73">
            <v>0</v>
          </cell>
          <cell r="AJ73">
            <v>0</v>
          </cell>
          <cell r="AK73">
            <v>0</v>
          </cell>
          <cell r="AL73">
            <v>0</v>
          </cell>
          <cell r="AM73">
            <v>0</v>
          </cell>
          <cell r="AN73">
            <v>0</v>
          </cell>
          <cell r="AO73">
            <v>0</v>
          </cell>
          <cell r="AP73">
            <v>0</v>
          </cell>
          <cell r="AQ73">
            <v>0</v>
          </cell>
          <cell r="AR73">
            <v>0</v>
          </cell>
          <cell r="AS73">
            <v>0</v>
          </cell>
          <cell r="AT73">
            <v>0</v>
          </cell>
          <cell r="AU73">
            <v>0</v>
          </cell>
          <cell r="AV73">
            <v>0</v>
          </cell>
          <cell r="AW73">
            <v>0</v>
          </cell>
          <cell r="AX73">
            <v>0</v>
          </cell>
          <cell r="AY73">
            <v>0</v>
          </cell>
          <cell r="AZ73">
            <v>0</v>
          </cell>
          <cell r="BA73">
            <v>0</v>
          </cell>
          <cell r="BB73">
            <v>0</v>
          </cell>
          <cell r="BC73">
            <v>0</v>
          </cell>
          <cell r="BD73">
            <v>0</v>
          </cell>
          <cell r="BE73">
            <v>0</v>
          </cell>
          <cell r="BF73">
            <v>0</v>
          </cell>
          <cell r="BG73">
            <v>0</v>
          </cell>
          <cell r="BH73">
            <v>0</v>
          </cell>
          <cell r="BI73">
            <v>0</v>
          </cell>
          <cell r="BJ73">
            <v>0</v>
          </cell>
          <cell r="BK73">
            <v>0</v>
          </cell>
          <cell r="BL73">
            <v>0</v>
          </cell>
          <cell r="BM73">
            <v>0</v>
          </cell>
          <cell r="BN73">
            <v>0</v>
          </cell>
          <cell r="BO73">
            <v>0</v>
          </cell>
          <cell r="BP73">
            <v>0</v>
          </cell>
          <cell r="BQ73">
            <v>0</v>
          </cell>
          <cell r="BR73">
            <v>0</v>
          </cell>
          <cell r="BS73">
            <v>0</v>
          </cell>
          <cell r="BT73">
            <v>0</v>
          </cell>
          <cell r="BU73">
            <v>0</v>
          </cell>
          <cell r="BV73">
            <v>0</v>
          </cell>
          <cell r="BW73">
            <v>0</v>
          </cell>
          <cell r="BX73">
            <v>0</v>
          </cell>
          <cell r="BY73">
            <v>0</v>
          </cell>
          <cell r="BZ73">
            <v>0</v>
          </cell>
          <cell r="CA73">
            <v>0</v>
          </cell>
          <cell r="CB73">
            <v>0</v>
          </cell>
          <cell r="CC73">
            <v>0</v>
          </cell>
          <cell r="CD73">
            <v>0</v>
          </cell>
          <cell r="CE73">
            <v>0</v>
          </cell>
          <cell r="CF73">
            <v>0</v>
          </cell>
          <cell r="CG73">
            <v>0</v>
          </cell>
          <cell r="CH73">
            <v>0</v>
          </cell>
          <cell r="CI73">
            <v>0</v>
          </cell>
          <cell r="CJ73">
            <v>0</v>
          </cell>
          <cell r="CK73">
            <v>0</v>
          </cell>
          <cell r="CL73">
            <v>0</v>
          </cell>
          <cell r="CM73">
            <v>0</v>
          </cell>
          <cell r="CN73">
            <v>0</v>
          </cell>
          <cell r="CO73">
            <v>0</v>
          </cell>
          <cell r="CP73">
            <v>0</v>
          </cell>
          <cell r="CQ73">
            <v>0</v>
          </cell>
          <cell r="CR73">
            <v>0</v>
          </cell>
          <cell r="CS73">
            <v>0</v>
          </cell>
          <cell r="CT73">
            <v>0</v>
          </cell>
          <cell r="CU73">
            <v>0</v>
          </cell>
          <cell r="CV73">
            <v>0</v>
          </cell>
          <cell r="CW73">
            <v>0</v>
          </cell>
          <cell r="CX73">
            <v>0</v>
          </cell>
          <cell r="CY73">
            <v>0</v>
          </cell>
          <cell r="CZ73">
            <v>0</v>
          </cell>
          <cell r="DA73">
            <v>0</v>
          </cell>
          <cell r="DB73">
            <v>0</v>
          </cell>
          <cell r="DC73">
            <v>0</v>
          </cell>
          <cell r="DD73">
            <v>0</v>
          </cell>
          <cell r="DE73">
            <v>0</v>
          </cell>
          <cell r="DF73">
            <v>0</v>
          </cell>
          <cell r="DG73">
            <v>0</v>
          </cell>
          <cell r="DH73">
            <v>0</v>
          </cell>
          <cell r="DI73">
            <v>0</v>
          </cell>
          <cell r="DJ73">
            <v>0</v>
          </cell>
          <cell r="DK73">
            <v>0</v>
          </cell>
          <cell r="DL73">
            <v>0</v>
          </cell>
          <cell r="DM73">
            <v>0</v>
          </cell>
          <cell r="DN73">
            <v>0</v>
          </cell>
          <cell r="DO73">
            <v>0</v>
          </cell>
          <cell r="DP73">
            <v>0</v>
          </cell>
          <cell r="DQ73">
            <v>0</v>
          </cell>
          <cell r="DR73">
            <v>0</v>
          </cell>
          <cell r="DS73">
            <v>0</v>
          </cell>
          <cell r="DT73">
            <v>0</v>
          </cell>
          <cell r="DU73">
            <v>0</v>
          </cell>
          <cell r="DV73">
            <v>0</v>
          </cell>
          <cell r="DW73">
            <v>0</v>
          </cell>
          <cell r="DX73">
            <v>0</v>
          </cell>
          <cell r="DY73">
            <v>0</v>
          </cell>
          <cell r="DZ73">
            <v>0</v>
          </cell>
          <cell r="EA73">
            <v>0</v>
          </cell>
          <cell r="EB73">
            <v>0</v>
          </cell>
          <cell r="EC73">
            <v>0</v>
          </cell>
          <cell r="ED73">
            <v>0</v>
          </cell>
          <cell r="EE73">
            <v>0</v>
          </cell>
          <cell r="EF73">
            <v>0</v>
          </cell>
          <cell r="EG73">
            <v>0</v>
          </cell>
          <cell r="EH73">
            <v>0</v>
          </cell>
          <cell r="EI73">
            <v>0</v>
          </cell>
          <cell r="EJ73">
            <v>0</v>
          </cell>
          <cell r="EK73">
            <v>0</v>
          </cell>
          <cell r="EL73">
            <v>0</v>
          </cell>
          <cell r="EM73">
            <v>0</v>
          </cell>
          <cell r="EN73">
            <v>0</v>
          </cell>
          <cell r="EO73">
            <v>0</v>
          </cell>
          <cell r="EP73">
            <v>0</v>
          </cell>
          <cell r="EQ73">
            <v>0</v>
          </cell>
          <cell r="ER73">
            <v>0</v>
          </cell>
          <cell r="ES73">
            <v>0</v>
          </cell>
          <cell r="ET73">
            <v>0</v>
          </cell>
          <cell r="EU73">
            <v>0</v>
          </cell>
          <cell r="EV73">
            <v>0</v>
          </cell>
          <cell r="EW73">
            <v>0</v>
          </cell>
          <cell r="EX73">
            <v>0</v>
          </cell>
          <cell r="EY73">
            <v>0</v>
          </cell>
          <cell r="EZ73">
            <v>0</v>
          </cell>
          <cell r="FA73">
            <v>0</v>
          </cell>
          <cell r="FB73">
            <v>0</v>
          </cell>
          <cell r="FC73">
            <v>0</v>
          </cell>
          <cell r="FD73">
            <v>0</v>
          </cell>
          <cell r="FE73">
            <v>0</v>
          </cell>
          <cell r="FF73">
            <v>0</v>
          </cell>
          <cell r="FG73">
            <v>0</v>
          </cell>
          <cell r="FH73">
            <v>0</v>
          </cell>
          <cell r="FI73">
            <v>0</v>
          </cell>
          <cell r="FJ73">
            <v>0</v>
          </cell>
          <cell r="FK73">
            <v>0</v>
          </cell>
          <cell r="FL73">
            <v>0</v>
          </cell>
          <cell r="FM73">
            <v>0</v>
          </cell>
          <cell r="FN73">
            <v>0</v>
          </cell>
          <cell r="FO73">
            <v>0</v>
          </cell>
          <cell r="FP73">
            <v>0</v>
          </cell>
          <cell r="FQ73">
            <v>0</v>
          </cell>
          <cell r="FR73">
            <v>0</v>
          </cell>
          <cell r="FS73">
            <v>0</v>
          </cell>
          <cell r="FT73">
            <v>0</v>
          </cell>
          <cell r="FU73">
            <v>0</v>
          </cell>
          <cell r="FV73">
            <v>0</v>
          </cell>
          <cell r="FW73">
            <v>0</v>
          </cell>
          <cell r="FX73">
            <v>0</v>
          </cell>
          <cell r="FY73">
            <v>0</v>
          </cell>
          <cell r="FZ73">
            <v>0</v>
          </cell>
          <cell r="GA73">
            <v>0</v>
          </cell>
          <cell r="GB73">
            <v>0</v>
          </cell>
          <cell r="GC73">
            <v>0</v>
          </cell>
          <cell r="GD73">
            <v>0</v>
          </cell>
          <cell r="GE73">
            <v>0</v>
          </cell>
          <cell r="GF73">
            <v>0</v>
          </cell>
          <cell r="GG73">
            <v>0</v>
          </cell>
          <cell r="GH73">
            <v>0</v>
          </cell>
          <cell r="GI73">
            <v>0</v>
          </cell>
          <cell r="GJ73">
            <v>0</v>
          </cell>
          <cell r="GK73">
            <v>0</v>
          </cell>
          <cell r="GL73">
            <v>0</v>
          </cell>
          <cell r="GM73">
            <v>0</v>
          </cell>
          <cell r="GN73">
            <v>0</v>
          </cell>
          <cell r="GO73">
            <v>0</v>
          </cell>
          <cell r="GP73">
            <v>0</v>
          </cell>
          <cell r="GQ73">
            <v>0</v>
          </cell>
          <cell r="GR73">
            <v>0</v>
          </cell>
          <cell r="GS73">
            <v>0</v>
          </cell>
          <cell r="GT73">
            <v>0</v>
          </cell>
          <cell r="GU73">
            <v>0</v>
          </cell>
          <cell r="GV73">
            <v>0</v>
          </cell>
          <cell r="GW73">
            <v>0</v>
          </cell>
          <cell r="GX73">
            <v>0</v>
          </cell>
          <cell r="GY73">
            <v>0</v>
          </cell>
          <cell r="GZ73">
            <v>0</v>
          </cell>
          <cell r="HA73">
            <v>0</v>
          </cell>
          <cell r="HB73">
            <v>0</v>
          </cell>
          <cell r="HC73">
            <v>0</v>
          </cell>
          <cell r="HD73">
            <v>0</v>
          </cell>
          <cell r="HE73">
            <v>0</v>
          </cell>
          <cell r="HF73">
            <v>0</v>
          </cell>
          <cell r="HG73">
            <v>0</v>
          </cell>
          <cell r="HH73">
            <v>0</v>
          </cell>
          <cell r="HI73">
            <v>0</v>
          </cell>
          <cell r="HJ73">
            <v>0</v>
          </cell>
          <cell r="HK73">
            <v>0</v>
          </cell>
          <cell r="HL73">
            <v>0</v>
          </cell>
          <cell r="HM73">
            <v>0</v>
          </cell>
          <cell r="HN73">
            <v>0</v>
          </cell>
          <cell r="HO73">
            <v>0</v>
          </cell>
          <cell r="HP73">
            <v>0</v>
          </cell>
          <cell r="HQ73">
            <v>0</v>
          </cell>
          <cell r="HR73">
            <v>0</v>
          </cell>
          <cell r="HS73">
            <v>0</v>
          </cell>
          <cell r="HT73">
            <v>0</v>
          </cell>
          <cell r="HU73">
            <v>0</v>
          </cell>
          <cell r="HV73">
            <v>0</v>
          </cell>
          <cell r="HW73">
            <v>0</v>
          </cell>
          <cell r="HX73">
            <v>0</v>
          </cell>
          <cell r="HY73">
            <v>0</v>
          </cell>
          <cell r="HZ73">
            <v>0</v>
          </cell>
          <cell r="IA73">
            <v>0</v>
          </cell>
          <cell r="IB73">
            <v>0</v>
          </cell>
          <cell r="IC73">
            <v>0</v>
          </cell>
          <cell r="ID73">
            <v>0</v>
          </cell>
          <cell r="IE73">
            <v>0</v>
          </cell>
          <cell r="IF73">
            <v>0</v>
          </cell>
          <cell r="IG73">
            <v>0</v>
          </cell>
          <cell r="IH73">
            <v>0</v>
          </cell>
          <cell r="II73">
            <v>0</v>
          </cell>
          <cell r="IJ73">
            <v>0</v>
          </cell>
          <cell r="IK73">
            <v>0</v>
          </cell>
          <cell r="IL73">
            <v>0</v>
          </cell>
          <cell r="IM73">
            <v>0</v>
          </cell>
          <cell r="IN73">
            <v>0</v>
          </cell>
          <cell r="IO73">
            <v>0</v>
          </cell>
          <cell r="IP73">
            <v>0</v>
          </cell>
          <cell r="IQ73">
            <v>0</v>
          </cell>
        </row>
        <row r="74"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0</v>
          </cell>
          <cell r="AB74">
            <v>0</v>
          </cell>
          <cell r="AC74">
            <v>0</v>
          </cell>
          <cell r="AD74">
            <v>0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I74">
            <v>0</v>
          </cell>
          <cell r="AJ74">
            <v>0</v>
          </cell>
          <cell r="AK74">
            <v>0</v>
          </cell>
          <cell r="AL74">
            <v>0</v>
          </cell>
          <cell r="AM74">
            <v>0</v>
          </cell>
          <cell r="AN74">
            <v>0</v>
          </cell>
          <cell r="AO74">
            <v>0</v>
          </cell>
          <cell r="AP74">
            <v>0</v>
          </cell>
          <cell r="AQ74">
            <v>0</v>
          </cell>
          <cell r="AR74">
            <v>0</v>
          </cell>
          <cell r="AS74">
            <v>0</v>
          </cell>
          <cell r="AT74">
            <v>0</v>
          </cell>
          <cell r="AU74">
            <v>0</v>
          </cell>
          <cell r="AV74">
            <v>0</v>
          </cell>
          <cell r="AW74">
            <v>0</v>
          </cell>
          <cell r="AX74">
            <v>0</v>
          </cell>
          <cell r="AY74">
            <v>0</v>
          </cell>
          <cell r="AZ74">
            <v>0</v>
          </cell>
          <cell r="BA74">
            <v>0</v>
          </cell>
          <cell r="BB74">
            <v>0</v>
          </cell>
          <cell r="BC74">
            <v>0</v>
          </cell>
          <cell r="BD74">
            <v>0</v>
          </cell>
          <cell r="BE74">
            <v>0</v>
          </cell>
          <cell r="BF74">
            <v>0</v>
          </cell>
          <cell r="BG74">
            <v>0</v>
          </cell>
          <cell r="BH74">
            <v>0</v>
          </cell>
          <cell r="BI74">
            <v>0</v>
          </cell>
          <cell r="BJ74">
            <v>0</v>
          </cell>
          <cell r="BK74">
            <v>0</v>
          </cell>
          <cell r="BL74">
            <v>0</v>
          </cell>
          <cell r="BM74">
            <v>0</v>
          </cell>
          <cell r="BN74">
            <v>0</v>
          </cell>
          <cell r="BO74">
            <v>0</v>
          </cell>
          <cell r="BP74">
            <v>0</v>
          </cell>
          <cell r="BQ74">
            <v>0</v>
          </cell>
          <cell r="BR74">
            <v>0</v>
          </cell>
          <cell r="BS74">
            <v>0</v>
          </cell>
          <cell r="BT74">
            <v>0</v>
          </cell>
          <cell r="BU74">
            <v>0</v>
          </cell>
          <cell r="BV74">
            <v>0</v>
          </cell>
          <cell r="BW74">
            <v>0</v>
          </cell>
          <cell r="BX74">
            <v>0</v>
          </cell>
          <cell r="BY74">
            <v>0</v>
          </cell>
          <cell r="BZ74">
            <v>0</v>
          </cell>
          <cell r="CA74">
            <v>0</v>
          </cell>
          <cell r="CB74">
            <v>0</v>
          </cell>
          <cell r="CC74">
            <v>0</v>
          </cell>
          <cell r="CD74">
            <v>0</v>
          </cell>
          <cell r="CE74">
            <v>0</v>
          </cell>
          <cell r="CF74">
            <v>0</v>
          </cell>
          <cell r="CG74">
            <v>0</v>
          </cell>
          <cell r="CH74">
            <v>0</v>
          </cell>
          <cell r="CI74">
            <v>0</v>
          </cell>
          <cell r="CJ74">
            <v>0</v>
          </cell>
          <cell r="CK74">
            <v>0</v>
          </cell>
          <cell r="CL74">
            <v>0</v>
          </cell>
          <cell r="CM74">
            <v>0</v>
          </cell>
          <cell r="CN74">
            <v>0</v>
          </cell>
          <cell r="CO74">
            <v>0</v>
          </cell>
          <cell r="CP74">
            <v>0</v>
          </cell>
          <cell r="CQ74">
            <v>0</v>
          </cell>
          <cell r="CR74">
            <v>0</v>
          </cell>
          <cell r="CS74">
            <v>0</v>
          </cell>
          <cell r="CT74">
            <v>0</v>
          </cell>
          <cell r="CU74">
            <v>0</v>
          </cell>
          <cell r="CV74">
            <v>0</v>
          </cell>
          <cell r="CW74">
            <v>0</v>
          </cell>
          <cell r="CX74">
            <v>0</v>
          </cell>
          <cell r="CY74">
            <v>0</v>
          </cell>
          <cell r="CZ74">
            <v>0</v>
          </cell>
          <cell r="DA74">
            <v>0</v>
          </cell>
          <cell r="DB74">
            <v>0</v>
          </cell>
          <cell r="DC74">
            <v>0</v>
          </cell>
          <cell r="DD74">
            <v>0</v>
          </cell>
          <cell r="DE74">
            <v>0</v>
          </cell>
          <cell r="DF74">
            <v>0</v>
          </cell>
          <cell r="DG74">
            <v>0</v>
          </cell>
          <cell r="DH74">
            <v>0</v>
          </cell>
          <cell r="DI74">
            <v>0</v>
          </cell>
          <cell r="DJ74">
            <v>0</v>
          </cell>
          <cell r="DK74">
            <v>0</v>
          </cell>
          <cell r="DL74">
            <v>0</v>
          </cell>
          <cell r="DM74">
            <v>0</v>
          </cell>
          <cell r="DN74">
            <v>0</v>
          </cell>
          <cell r="DO74">
            <v>0</v>
          </cell>
          <cell r="DP74">
            <v>0</v>
          </cell>
          <cell r="DQ74">
            <v>0</v>
          </cell>
          <cell r="DR74">
            <v>0</v>
          </cell>
          <cell r="DS74">
            <v>0</v>
          </cell>
          <cell r="DT74">
            <v>0</v>
          </cell>
          <cell r="DU74">
            <v>0</v>
          </cell>
          <cell r="DV74">
            <v>0</v>
          </cell>
          <cell r="DW74">
            <v>0</v>
          </cell>
          <cell r="DX74">
            <v>0</v>
          </cell>
          <cell r="DY74">
            <v>0</v>
          </cell>
          <cell r="DZ74">
            <v>0</v>
          </cell>
          <cell r="EA74">
            <v>0</v>
          </cell>
          <cell r="EB74">
            <v>0</v>
          </cell>
          <cell r="EC74">
            <v>0</v>
          </cell>
          <cell r="ED74">
            <v>0</v>
          </cell>
          <cell r="EE74">
            <v>0</v>
          </cell>
          <cell r="EF74">
            <v>0</v>
          </cell>
          <cell r="EG74">
            <v>0</v>
          </cell>
          <cell r="EH74">
            <v>0</v>
          </cell>
          <cell r="EI74">
            <v>0</v>
          </cell>
          <cell r="EJ74">
            <v>0</v>
          </cell>
          <cell r="EK74">
            <v>0</v>
          </cell>
          <cell r="EL74">
            <v>0</v>
          </cell>
          <cell r="EM74">
            <v>0</v>
          </cell>
          <cell r="EN74">
            <v>0</v>
          </cell>
          <cell r="EO74">
            <v>0</v>
          </cell>
          <cell r="EP74">
            <v>0</v>
          </cell>
          <cell r="EQ74">
            <v>0</v>
          </cell>
          <cell r="ER74">
            <v>0</v>
          </cell>
          <cell r="ES74">
            <v>0</v>
          </cell>
          <cell r="ET74">
            <v>0</v>
          </cell>
          <cell r="EU74">
            <v>0</v>
          </cell>
          <cell r="EV74">
            <v>0</v>
          </cell>
          <cell r="EW74">
            <v>0</v>
          </cell>
          <cell r="EX74">
            <v>0</v>
          </cell>
          <cell r="EY74">
            <v>0</v>
          </cell>
          <cell r="EZ74">
            <v>0</v>
          </cell>
          <cell r="FA74">
            <v>0</v>
          </cell>
          <cell r="FB74">
            <v>0</v>
          </cell>
          <cell r="FC74">
            <v>0</v>
          </cell>
          <cell r="FD74">
            <v>0</v>
          </cell>
          <cell r="FE74">
            <v>0</v>
          </cell>
          <cell r="FF74">
            <v>0</v>
          </cell>
          <cell r="FG74">
            <v>0</v>
          </cell>
          <cell r="FH74">
            <v>0</v>
          </cell>
          <cell r="FI74">
            <v>0</v>
          </cell>
          <cell r="FJ74">
            <v>0</v>
          </cell>
          <cell r="FK74">
            <v>0</v>
          </cell>
          <cell r="FL74">
            <v>0</v>
          </cell>
          <cell r="FM74">
            <v>0</v>
          </cell>
          <cell r="FN74">
            <v>0</v>
          </cell>
          <cell r="FO74">
            <v>0</v>
          </cell>
          <cell r="FP74">
            <v>0</v>
          </cell>
          <cell r="FQ74">
            <v>0</v>
          </cell>
          <cell r="FR74">
            <v>0</v>
          </cell>
          <cell r="FS74">
            <v>0</v>
          </cell>
          <cell r="FT74">
            <v>0</v>
          </cell>
          <cell r="FU74">
            <v>0</v>
          </cell>
          <cell r="FV74">
            <v>0</v>
          </cell>
          <cell r="FW74">
            <v>0</v>
          </cell>
          <cell r="FX74">
            <v>0</v>
          </cell>
          <cell r="FY74">
            <v>0</v>
          </cell>
          <cell r="FZ74">
            <v>0</v>
          </cell>
          <cell r="GA74">
            <v>0</v>
          </cell>
          <cell r="GB74">
            <v>0</v>
          </cell>
          <cell r="GC74">
            <v>0</v>
          </cell>
          <cell r="GD74">
            <v>0</v>
          </cell>
          <cell r="GE74">
            <v>0</v>
          </cell>
          <cell r="GF74">
            <v>0</v>
          </cell>
          <cell r="GG74">
            <v>0</v>
          </cell>
          <cell r="GH74">
            <v>0</v>
          </cell>
          <cell r="GI74">
            <v>0</v>
          </cell>
          <cell r="GJ74">
            <v>0</v>
          </cell>
          <cell r="GK74">
            <v>0</v>
          </cell>
          <cell r="GL74">
            <v>0</v>
          </cell>
          <cell r="GM74">
            <v>0</v>
          </cell>
          <cell r="GN74">
            <v>0</v>
          </cell>
          <cell r="GO74">
            <v>0</v>
          </cell>
          <cell r="GP74">
            <v>0</v>
          </cell>
          <cell r="GQ74">
            <v>0</v>
          </cell>
          <cell r="GR74">
            <v>0</v>
          </cell>
          <cell r="GS74">
            <v>0</v>
          </cell>
          <cell r="GT74">
            <v>0</v>
          </cell>
          <cell r="GU74">
            <v>0</v>
          </cell>
          <cell r="GV74">
            <v>0</v>
          </cell>
          <cell r="GW74">
            <v>0</v>
          </cell>
          <cell r="GX74">
            <v>0</v>
          </cell>
          <cell r="GY74">
            <v>0</v>
          </cell>
          <cell r="GZ74">
            <v>0</v>
          </cell>
          <cell r="HA74">
            <v>0</v>
          </cell>
          <cell r="HB74">
            <v>0</v>
          </cell>
          <cell r="HC74">
            <v>0</v>
          </cell>
          <cell r="HD74">
            <v>0</v>
          </cell>
          <cell r="HE74">
            <v>0</v>
          </cell>
          <cell r="HF74">
            <v>0</v>
          </cell>
          <cell r="HG74">
            <v>0</v>
          </cell>
          <cell r="HH74">
            <v>0</v>
          </cell>
          <cell r="HI74">
            <v>0</v>
          </cell>
          <cell r="HJ74">
            <v>0</v>
          </cell>
          <cell r="HK74">
            <v>0</v>
          </cell>
          <cell r="HL74">
            <v>0</v>
          </cell>
          <cell r="HM74">
            <v>0</v>
          </cell>
          <cell r="HN74">
            <v>0</v>
          </cell>
          <cell r="HO74">
            <v>0</v>
          </cell>
          <cell r="HP74">
            <v>0</v>
          </cell>
          <cell r="HQ74">
            <v>0</v>
          </cell>
          <cell r="HR74">
            <v>0</v>
          </cell>
          <cell r="HS74">
            <v>0</v>
          </cell>
          <cell r="HT74">
            <v>0</v>
          </cell>
          <cell r="HU74">
            <v>0</v>
          </cell>
          <cell r="HV74">
            <v>0</v>
          </cell>
          <cell r="HW74">
            <v>0</v>
          </cell>
          <cell r="HX74">
            <v>0</v>
          </cell>
          <cell r="HY74">
            <v>0</v>
          </cell>
          <cell r="HZ74">
            <v>0</v>
          </cell>
          <cell r="IA74">
            <v>0</v>
          </cell>
          <cell r="IB74">
            <v>0</v>
          </cell>
          <cell r="IC74">
            <v>0</v>
          </cell>
          <cell r="ID74">
            <v>0</v>
          </cell>
          <cell r="IE74">
            <v>0</v>
          </cell>
          <cell r="IF74">
            <v>0</v>
          </cell>
          <cell r="IG74">
            <v>0</v>
          </cell>
          <cell r="IH74">
            <v>0</v>
          </cell>
          <cell r="II74">
            <v>0</v>
          </cell>
          <cell r="IJ74">
            <v>0</v>
          </cell>
          <cell r="IK74">
            <v>0</v>
          </cell>
          <cell r="IL74">
            <v>0</v>
          </cell>
          <cell r="IM74">
            <v>0</v>
          </cell>
          <cell r="IN74">
            <v>0</v>
          </cell>
          <cell r="IO74">
            <v>0</v>
          </cell>
          <cell r="IP74">
            <v>0</v>
          </cell>
          <cell r="IQ74">
            <v>0</v>
          </cell>
        </row>
        <row r="75">
          <cell r="B75">
            <v>0</v>
          </cell>
          <cell r="C75">
            <v>0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0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A75">
            <v>0</v>
          </cell>
          <cell r="AB75">
            <v>0</v>
          </cell>
          <cell r="AC75">
            <v>0</v>
          </cell>
          <cell r="AD75">
            <v>0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I75">
            <v>0</v>
          </cell>
          <cell r="AJ75">
            <v>0</v>
          </cell>
          <cell r="AK75">
            <v>0</v>
          </cell>
          <cell r="AL75">
            <v>0</v>
          </cell>
          <cell r="AM75">
            <v>0</v>
          </cell>
          <cell r="AN75">
            <v>0</v>
          </cell>
          <cell r="AO75">
            <v>0</v>
          </cell>
          <cell r="AP75">
            <v>0</v>
          </cell>
          <cell r="AQ75">
            <v>0</v>
          </cell>
          <cell r="AR75">
            <v>0</v>
          </cell>
          <cell r="AS75">
            <v>0</v>
          </cell>
          <cell r="AT75">
            <v>0</v>
          </cell>
          <cell r="AU75">
            <v>0</v>
          </cell>
          <cell r="AV75">
            <v>0</v>
          </cell>
          <cell r="AW75">
            <v>0</v>
          </cell>
          <cell r="AX75">
            <v>0</v>
          </cell>
          <cell r="AY75">
            <v>0</v>
          </cell>
          <cell r="AZ75">
            <v>0</v>
          </cell>
          <cell r="BA75">
            <v>0</v>
          </cell>
          <cell r="BB75">
            <v>0</v>
          </cell>
          <cell r="BC75">
            <v>0</v>
          </cell>
          <cell r="BD75">
            <v>0</v>
          </cell>
          <cell r="BE75">
            <v>0</v>
          </cell>
          <cell r="BF75">
            <v>0</v>
          </cell>
          <cell r="BG75">
            <v>0</v>
          </cell>
          <cell r="BH75">
            <v>0</v>
          </cell>
          <cell r="BI75">
            <v>0</v>
          </cell>
          <cell r="BJ75">
            <v>0</v>
          </cell>
          <cell r="BK75">
            <v>0</v>
          </cell>
          <cell r="BL75">
            <v>0</v>
          </cell>
          <cell r="BM75">
            <v>0</v>
          </cell>
          <cell r="BN75">
            <v>0</v>
          </cell>
          <cell r="BO75">
            <v>0</v>
          </cell>
          <cell r="BP75">
            <v>0</v>
          </cell>
          <cell r="BQ75">
            <v>0</v>
          </cell>
          <cell r="BR75">
            <v>0</v>
          </cell>
          <cell r="BS75">
            <v>0</v>
          </cell>
          <cell r="BT75">
            <v>0</v>
          </cell>
          <cell r="BU75">
            <v>0</v>
          </cell>
          <cell r="BV75">
            <v>0</v>
          </cell>
          <cell r="BW75">
            <v>0</v>
          </cell>
          <cell r="BX75">
            <v>0</v>
          </cell>
          <cell r="BY75">
            <v>0</v>
          </cell>
          <cell r="BZ75">
            <v>0</v>
          </cell>
          <cell r="CA75">
            <v>0</v>
          </cell>
          <cell r="CB75">
            <v>0</v>
          </cell>
          <cell r="CC75">
            <v>0</v>
          </cell>
          <cell r="CD75">
            <v>0</v>
          </cell>
          <cell r="CE75">
            <v>0</v>
          </cell>
          <cell r="CF75">
            <v>0</v>
          </cell>
          <cell r="CG75">
            <v>0</v>
          </cell>
          <cell r="CH75">
            <v>0</v>
          </cell>
          <cell r="CI75">
            <v>0</v>
          </cell>
          <cell r="CJ75">
            <v>0</v>
          </cell>
          <cell r="CK75">
            <v>0</v>
          </cell>
          <cell r="CL75">
            <v>0</v>
          </cell>
          <cell r="CM75">
            <v>0</v>
          </cell>
          <cell r="CN75">
            <v>0</v>
          </cell>
          <cell r="CO75">
            <v>0</v>
          </cell>
          <cell r="CP75">
            <v>0</v>
          </cell>
          <cell r="CQ75">
            <v>0</v>
          </cell>
          <cell r="CR75">
            <v>0</v>
          </cell>
          <cell r="CS75">
            <v>0</v>
          </cell>
          <cell r="CT75">
            <v>0</v>
          </cell>
          <cell r="CU75">
            <v>0</v>
          </cell>
          <cell r="CV75">
            <v>0</v>
          </cell>
          <cell r="CW75">
            <v>0</v>
          </cell>
          <cell r="CX75">
            <v>0</v>
          </cell>
          <cell r="CY75">
            <v>0</v>
          </cell>
          <cell r="CZ75">
            <v>0</v>
          </cell>
          <cell r="DA75">
            <v>0</v>
          </cell>
          <cell r="DB75">
            <v>0</v>
          </cell>
          <cell r="DC75">
            <v>0</v>
          </cell>
          <cell r="DD75">
            <v>0</v>
          </cell>
          <cell r="DE75">
            <v>0</v>
          </cell>
          <cell r="DF75">
            <v>0</v>
          </cell>
          <cell r="DG75">
            <v>0</v>
          </cell>
          <cell r="DH75">
            <v>0</v>
          </cell>
          <cell r="DI75">
            <v>0</v>
          </cell>
          <cell r="DJ75">
            <v>0</v>
          </cell>
          <cell r="DK75">
            <v>0</v>
          </cell>
          <cell r="DL75">
            <v>0</v>
          </cell>
          <cell r="DM75">
            <v>0</v>
          </cell>
          <cell r="DN75">
            <v>0</v>
          </cell>
          <cell r="DO75">
            <v>0</v>
          </cell>
          <cell r="DP75">
            <v>0</v>
          </cell>
          <cell r="DQ75">
            <v>0</v>
          </cell>
          <cell r="DR75">
            <v>0</v>
          </cell>
          <cell r="DS75">
            <v>0</v>
          </cell>
          <cell r="DT75">
            <v>0</v>
          </cell>
          <cell r="DU75">
            <v>0</v>
          </cell>
          <cell r="DV75">
            <v>0</v>
          </cell>
          <cell r="DW75">
            <v>0</v>
          </cell>
          <cell r="DX75">
            <v>0</v>
          </cell>
          <cell r="DY75">
            <v>0</v>
          </cell>
          <cell r="DZ75">
            <v>0</v>
          </cell>
          <cell r="EA75">
            <v>0</v>
          </cell>
          <cell r="EB75">
            <v>0</v>
          </cell>
          <cell r="EC75">
            <v>0</v>
          </cell>
          <cell r="ED75">
            <v>0</v>
          </cell>
          <cell r="EE75">
            <v>0</v>
          </cell>
          <cell r="EF75">
            <v>0</v>
          </cell>
          <cell r="EG75">
            <v>0</v>
          </cell>
          <cell r="EH75">
            <v>0</v>
          </cell>
          <cell r="EI75">
            <v>0</v>
          </cell>
          <cell r="EJ75">
            <v>0</v>
          </cell>
          <cell r="EK75">
            <v>0</v>
          </cell>
          <cell r="EL75">
            <v>0</v>
          </cell>
          <cell r="EM75">
            <v>0</v>
          </cell>
          <cell r="EN75">
            <v>0</v>
          </cell>
          <cell r="EO75">
            <v>0</v>
          </cell>
          <cell r="EP75">
            <v>0</v>
          </cell>
          <cell r="EQ75">
            <v>0</v>
          </cell>
          <cell r="ER75">
            <v>0</v>
          </cell>
          <cell r="ES75">
            <v>0</v>
          </cell>
          <cell r="ET75">
            <v>0</v>
          </cell>
          <cell r="EU75">
            <v>0</v>
          </cell>
          <cell r="EV75">
            <v>0</v>
          </cell>
          <cell r="EW75">
            <v>0</v>
          </cell>
          <cell r="EX75">
            <v>0</v>
          </cell>
          <cell r="EY75">
            <v>0</v>
          </cell>
          <cell r="EZ75">
            <v>0</v>
          </cell>
          <cell r="FA75">
            <v>0</v>
          </cell>
          <cell r="FB75">
            <v>0</v>
          </cell>
          <cell r="FC75">
            <v>0</v>
          </cell>
          <cell r="FD75">
            <v>0</v>
          </cell>
          <cell r="FE75">
            <v>0</v>
          </cell>
          <cell r="FF75">
            <v>0</v>
          </cell>
          <cell r="FG75">
            <v>0</v>
          </cell>
          <cell r="FH75">
            <v>0</v>
          </cell>
          <cell r="FI75">
            <v>0</v>
          </cell>
          <cell r="FJ75">
            <v>0</v>
          </cell>
          <cell r="FK75">
            <v>0</v>
          </cell>
          <cell r="FL75">
            <v>0</v>
          </cell>
          <cell r="FM75">
            <v>0</v>
          </cell>
          <cell r="FN75">
            <v>0</v>
          </cell>
          <cell r="FO75">
            <v>0</v>
          </cell>
          <cell r="FP75">
            <v>0</v>
          </cell>
          <cell r="FQ75">
            <v>0</v>
          </cell>
          <cell r="FR75">
            <v>0</v>
          </cell>
          <cell r="FS75">
            <v>0</v>
          </cell>
          <cell r="FT75">
            <v>0</v>
          </cell>
          <cell r="FU75">
            <v>0</v>
          </cell>
          <cell r="FV75">
            <v>0</v>
          </cell>
          <cell r="FW75">
            <v>0</v>
          </cell>
          <cell r="FX75">
            <v>0</v>
          </cell>
          <cell r="FY75">
            <v>0</v>
          </cell>
          <cell r="FZ75">
            <v>0</v>
          </cell>
          <cell r="GA75">
            <v>0</v>
          </cell>
          <cell r="GB75">
            <v>0</v>
          </cell>
          <cell r="GC75">
            <v>0</v>
          </cell>
          <cell r="GD75">
            <v>0</v>
          </cell>
          <cell r="GE75">
            <v>0</v>
          </cell>
          <cell r="GF75">
            <v>0</v>
          </cell>
          <cell r="GG75">
            <v>0</v>
          </cell>
          <cell r="GH75">
            <v>0</v>
          </cell>
          <cell r="GI75">
            <v>0</v>
          </cell>
          <cell r="GJ75">
            <v>0</v>
          </cell>
          <cell r="GK75">
            <v>0</v>
          </cell>
          <cell r="GL75">
            <v>0</v>
          </cell>
          <cell r="GM75">
            <v>0</v>
          </cell>
          <cell r="GN75">
            <v>0</v>
          </cell>
          <cell r="GO75">
            <v>0</v>
          </cell>
          <cell r="GP75">
            <v>0</v>
          </cell>
          <cell r="GQ75">
            <v>0</v>
          </cell>
          <cell r="GR75">
            <v>0</v>
          </cell>
          <cell r="GS75">
            <v>0</v>
          </cell>
          <cell r="GT75">
            <v>0</v>
          </cell>
          <cell r="GU75">
            <v>0</v>
          </cell>
          <cell r="GV75">
            <v>0</v>
          </cell>
          <cell r="GW75">
            <v>0</v>
          </cell>
          <cell r="GX75">
            <v>0</v>
          </cell>
          <cell r="GY75">
            <v>0</v>
          </cell>
          <cell r="GZ75">
            <v>0</v>
          </cell>
          <cell r="HA75">
            <v>0</v>
          </cell>
          <cell r="HB75">
            <v>0</v>
          </cell>
          <cell r="HC75">
            <v>0</v>
          </cell>
          <cell r="HD75">
            <v>0</v>
          </cell>
          <cell r="HE75">
            <v>0</v>
          </cell>
          <cell r="HF75">
            <v>0</v>
          </cell>
          <cell r="HG75">
            <v>0</v>
          </cell>
          <cell r="HH75">
            <v>0</v>
          </cell>
          <cell r="HI75">
            <v>0</v>
          </cell>
          <cell r="HJ75">
            <v>0</v>
          </cell>
          <cell r="HK75">
            <v>0</v>
          </cell>
          <cell r="HL75">
            <v>0</v>
          </cell>
          <cell r="HM75">
            <v>0</v>
          </cell>
          <cell r="HN75">
            <v>0</v>
          </cell>
          <cell r="HO75">
            <v>0</v>
          </cell>
          <cell r="HP75">
            <v>0</v>
          </cell>
          <cell r="HQ75">
            <v>0</v>
          </cell>
          <cell r="HR75">
            <v>0</v>
          </cell>
          <cell r="HS75">
            <v>0</v>
          </cell>
          <cell r="HT75">
            <v>0</v>
          </cell>
          <cell r="HU75">
            <v>0</v>
          </cell>
          <cell r="HV75">
            <v>0</v>
          </cell>
          <cell r="HW75">
            <v>0</v>
          </cell>
          <cell r="HX75">
            <v>0</v>
          </cell>
          <cell r="HY75">
            <v>0</v>
          </cell>
          <cell r="HZ75">
            <v>0</v>
          </cell>
          <cell r="IA75">
            <v>0</v>
          </cell>
          <cell r="IB75">
            <v>0</v>
          </cell>
          <cell r="IC75">
            <v>0</v>
          </cell>
          <cell r="ID75">
            <v>0</v>
          </cell>
          <cell r="IE75">
            <v>0</v>
          </cell>
          <cell r="IF75">
            <v>0</v>
          </cell>
          <cell r="IG75">
            <v>0</v>
          </cell>
          <cell r="IH75">
            <v>0</v>
          </cell>
          <cell r="II75">
            <v>0</v>
          </cell>
          <cell r="IJ75">
            <v>0</v>
          </cell>
          <cell r="IK75">
            <v>0</v>
          </cell>
          <cell r="IL75">
            <v>0</v>
          </cell>
          <cell r="IM75">
            <v>0</v>
          </cell>
          <cell r="IN75">
            <v>0</v>
          </cell>
          <cell r="IO75">
            <v>0</v>
          </cell>
          <cell r="IP75">
            <v>0</v>
          </cell>
          <cell r="IQ75">
            <v>0</v>
          </cell>
        </row>
        <row r="76">
          <cell r="B76">
            <v>0</v>
          </cell>
          <cell r="C76">
            <v>0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W76">
            <v>0</v>
          </cell>
          <cell r="X76">
            <v>0</v>
          </cell>
          <cell r="Y76">
            <v>0</v>
          </cell>
          <cell r="Z76">
            <v>0</v>
          </cell>
          <cell r="AA76">
            <v>0</v>
          </cell>
          <cell r="AB76">
            <v>0</v>
          </cell>
          <cell r="AC76">
            <v>0</v>
          </cell>
          <cell r="AD76">
            <v>0</v>
          </cell>
          <cell r="AE76">
            <v>0</v>
          </cell>
          <cell r="AF76">
            <v>0</v>
          </cell>
          <cell r="AG76">
            <v>0</v>
          </cell>
          <cell r="AH76">
            <v>0</v>
          </cell>
          <cell r="AI76">
            <v>0</v>
          </cell>
          <cell r="AJ76">
            <v>0</v>
          </cell>
          <cell r="AK76">
            <v>0</v>
          </cell>
          <cell r="AL76">
            <v>0</v>
          </cell>
          <cell r="AM76">
            <v>0</v>
          </cell>
          <cell r="AN76">
            <v>0</v>
          </cell>
          <cell r="AO76">
            <v>0</v>
          </cell>
          <cell r="AP76">
            <v>0</v>
          </cell>
          <cell r="AQ76">
            <v>0</v>
          </cell>
          <cell r="AR76">
            <v>0</v>
          </cell>
          <cell r="AS76">
            <v>0</v>
          </cell>
          <cell r="AT76">
            <v>0</v>
          </cell>
          <cell r="AU76">
            <v>0</v>
          </cell>
          <cell r="AV76">
            <v>0</v>
          </cell>
          <cell r="AW76">
            <v>0</v>
          </cell>
          <cell r="AX76">
            <v>0</v>
          </cell>
          <cell r="AY76">
            <v>0</v>
          </cell>
          <cell r="AZ76">
            <v>0</v>
          </cell>
          <cell r="BA76">
            <v>0</v>
          </cell>
          <cell r="BB76">
            <v>0</v>
          </cell>
          <cell r="BC76">
            <v>0</v>
          </cell>
          <cell r="BD76">
            <v>0</v>
          </cell>
          <cell r="BE76">
            <v>0</v>
          </cell>
          <cell r="BF76">
            <v>0</v>
          </cell>
          <cell r="BG76">
            <v>0</v>
          </cell>
          <cell r="BH76">
            <v>0</v>
          </cell>
          <cell r="BI76">
            <v>0</v>
          </cell>
          <cell r="BJ76">
            <v>0</v>
          </cell>
          <cell r="BK76">
            <v>0</v>
          </cell>
          <cell r="BL76">
            <v>0</v>
          </cell>
          <cell r="BM76">
            <v>0</v>
          </cell>
          <cell r="BN76">
            <v>0</v>
          </cell>
          <cell r="BO76">
            <v>0</v>
          </cell>
          <cell r="BP76">
            <v>0</v>
          </cell>
          <cell r="BQ76">
            <v>0</v>
          </cell>
          <cell r="BR76">
            <v>0</v>
          </cell>
          <cell r="BS76">
            <v>0</v>
          </cell>
          <cell r="BT76">
            <v>0</v>
          </cell>
          <cell r="BU76">
            <v>0</v>
          </cell>
          <cell r="BV76">
            <v>0</v>
          </cell>
          <cell r="BW76">
            <v>0</v>
          </cell>
          <cell r="BX76">
            <v>0</v>
          </cell>
          <cell r="BY76">
            <v>0</v>
          </cell>
          <cell r="BZ76">
            <v>0</v>
          </cell>
          <cell r="CA76">
            <v>0</v>
          </cell>
          <cell r="CB76">
            <v>0</v>
          </cell>
          <cell r="CC76">
            <v>0</v>
          </cell>
          <cell r="CD76">
            <v>0</v>
          </cell>
          <cell r="CE76">
            <v>0</v>
          </cell>
          <cell r="CF76">
            <v>0</v>
          </cell>
          <cell r="CG76">
            <v>0</v>
          </cell>
          <cell r="CH76">
            <v>0</v>
          </cell>
          <cell r="CI76">
            <v>0</v>
          </cell>
          <cell r="CJ76">
            <v>0</v>
          </cell>
          <cell r="CK76">
            <v>0</v>
          </cell>
          <cell r="CL76">
            <v>0</v>
          </cell>
          <cell r="CM76">
            <v>0</v>
          </cell>
          <cell r="CN76">
            <v>0</v>
          </cell>
          <cell r="CO76">
            <v>0</v>
          </cell>
          <cell r="CP76">
            <v>0</v>
          </cell>
          <cell r="CQ76">
            <v>0</v>
          </cell>
          <cell r="CR76">
            <v>0</v>
          </cell>
          <cell r="CS76">
            <v>0</v>
          </cell>
          <cell r="CT76">
            <v>0</v>
          </cell>
          <cell r="CU76">
            <v>0</v>
          </cell>
          <cell r="CV76">
            <v>0</v>
          </cell>
          <cell r="CW76">
            <v>0</v>
          </cell>
          <cell r="CX76">
            <v>0</v>
          </cell>
          <cell r="CY76">
            <v>0</v>
          </cell>
          <cell r="CZ76">
            <v>0</v>
          </cell>
          <cell r="DA76">
            <v>0</v>
          </cell>
          <cell r="DB76">
            <v>0</v>
          </cell>
          <cell r="DC76">
            <v>0</v>
          </cell>
          <cell r="DD76">
            <v>0</v>
          </cell>
          <cell r="DE76">
            <v>0</v>
          </cell>
          <cell r="DF76">
            <v>0</v>
          </cell>
          <cell r="DG76">
            <v>0</v>
          </cell>
          <cell r="DH76">
            <v>0</v>
          </cell>
          <cell r="DI76">
            <v>0</v>
          </cell>
          <cell r="DJ76">
            <v>0</v>
          </cell>
          <cell r="DK76">
            <v>0</v>
          </cell>
          <cell r="DL76">
            <v>0</v>
          </cell>
          <cell r="DM76">
            <v>0</v>
          </cell>
          <cell r="DN76">
            <v>0</v>
          </cell>
          <cell r="DO76">
            <v>0</v>
          </cell>
          <cell r="DP76">
            <v>0</v>
          </cell>
          <cell r="DQ76">
            <v>0</v>
          </cell>
          <cell r="DR76">
            <v>0</v>
          </cell>
          <cell r="DS76">
            <v>0</v>
          </cell>
          <cell r="DT76">
            <v>0</v>
          </cell>
          <cell r="DU76">
            <v>0</v>
          </cell>
          <cell r="DV76">
            <v>0</v>
          </cell>
          <cell r="DW76">
            <v>0</v>
          </cell>
          <cell r="DX76">
            <v>0</v>
          </cell>
          <cell r="DY76">
            <v>0</v>
          </cell>
          <cell r="DZ76">
            <v>0</v>
          </cell>
          <cell r="EA76">
            <v>0</v>
          </cell>
          <cell r="EB76">
            <v>0</v>
          </cell>
          <cell r="EC76">
            <v>0</v>
          </cell>
          <cell r="ED76">
            <v>0</v>
          </cell>
          <cell r="EE76">
            <v>0</v>
          </cell>
          <cell r="EF76">
            <v>0</v>
          </cell>
          <cell r="EG76">
            <v>0</v>
          </cell>
          <cell r="EH76">
            <v>0</v>
          </cell>
          <cell r="EI76">
            <v>0</v>
          </cell>
          <cell r="EJ76">
            <v>0</v>
          </cell>
          <cell r="EK76">
            <v>0</v>
          </cell>
          <cell r="EL76">
            <v>0</v>
          </cell>
          <cell r="EM76">
            <v>0</v>
          </cell>
          <cell r="EN76">
            <v>0</v>
          </cell>
          <cell r="EO76">
            <v>0</v>
          </cell>
          <cell r="EP76">
            <v>0</v>
          </cell>
          <cell r="EQ76">
            <v>0</v>
          </cell>
          <cell r="ER76">
            <v>0</v>
          </cell>
          <cell r="ES76">
            <v>0</v>
          </cell>
          <cell r="ET76">
            <v>0</v>
          </cell>
          <cell r="EU76">
            <v>0</v>
          </cell>
          <cell r="EV76">
            <v>0</v>
          </cell>
          <cell r="EW76">
            <v>0</v>
          </cell>
          <cell r="EX76">
            <v>0</v>
          </cell>
          <cell r="EY76">
            <v>0</v>
          </cell>
          <cell r="EZ76">
            <v>0</v>
          </cell>
          <cell r="FA76">
            <v>0</v>
          </cell>
          <cell r="FB76">
            <v>0</v>
          </cell>
          <cell r="FC76">
            <v>0</v>
          </cell>
          <cell r="FD76">
            <v>0</v>
          </cell>
          <cell r="FE76">
            <v>0</v>
          </cell>
          <cell r="FF76">
            <v>0</v>
          </cell>
          <cell r="FG76">
            <v>0</v>
          </cell>
          <cell r="FH76">
            <v>0</v>
          </cell>
          <cell r="FI76">
            <v>0</v>
          </cell>
          <cell r="FJ76">
            <v>0</v>
          </cell>
          <cell r="FK76">
            <v>0</v>
          </cell>
          <cell r="FL76">
            <v>0</v>
          </cell>
          <cell r="FM76">
            <v>0</v>
          </cell>
          <cell r="FN76">
            <v>0</v>
          </cell>
          <cell r="FO76">
            <v>0</v>
          </cell>
          <cell r="FP76">
            <v>0</v>
          </cell>
          <cell r="FQ76">
            <v>0</v>
          </cell>
          <cell r="FR76">
            <v>0</v>
          </cell>
          <cell r="FS76">
            <v>0</v>
          </cell>
          <cell r="FT76">
            <v>0</v>
          </cell>
          <cell r="FU76">
            <v>0</v>
          </cell>
          <cell r="FV76">
            <v>0</v>
          </cell>
          <cell r="FW76">
            <v>0</v>
          </cell>
          <cell r="FX76">
            <v>0</v>
          </cell>
          <cell r="FY76">
            <v>0</v>
          </cell>
          <cell r="FZ76">
            <v>0</v>
          </cell>
          <cell r="GA76">
            <v>0</v>
          </cell>
          <cell r="GB76">
            <v>0</v>
          </cell>
          <cell r="GC76">
            <v>0</v>
          </cell>
          <cell r="GD76">
            <v>0</v>
          </cell>
          <cell r="GE76">
            <v>0</v>
          </cell>
          <cell r="GF76">
            <v>0</v>
          </cell>
          <cell r="GG76">
            <v>0</v>
          </cell>
          <cell r="GH76">
            <v>0</v>
          </cell>
          <cell r="GI76">
            <v>0</v>
          </cell>
          <cell r="GJ76">
            <v>0</v>
          </cell>
          <cell r="GK76">
            <v>0</v>
          </cell>
          <cell r="GL76">
            <v>0</v>
          </cell>
          <cell r="GM76">
            <v>0</v>
          </cell>
          <cell r="GN76">
            <v>0</v>
          </cell>
          <cell r="GO76">
            <v>0</v>
          </cell>
          <cell r="GP76">
            <v>0</v>
          </cell>
          <cell r="GQ76">
            <v>0</v>
          </cell>
          <cell r="GR76">
            <v>0</v>
          </cell>
          <cell r="GS76">
            <v>0</v>
          </cell>
          <cell r="GT76">
            <v>0</v>
          </cell>
          <cell r="GU76">
            <v>0</v>
          </cell>
          <cell r="GV76">
            <v>0</v>
          </cell>
          <cell r="GW76">
            <v>0</v>
          </cell>
          <cell r="GX76">
            <v>0</v>
          </cell>
          <cell r="GY76">
            <v>0</v>
          </cell>
          <cell r="GZ76">
            <v>0</v>
          </cell>
          <cell r="HA76">
            <v>0</v>
          </cell>
          <cell r="HB76">
            <v>0</v>
          </cell>
          <cell r="HC76">
            <v>0</v>
          </cell>
          <cell r="HD76">
            <v>0</v>
          </cell>
          <cell r="HE76">
            <v>0</v>
          </cell>
          <cell r="HF76">
            <v>0</v>
          </cell>
          <cell r="HG76">
            <v>0</v>
          </cell>
          <cell r="HH76">
            <v>0</v>
          </cell>
          <cell r="HI76">
            <v>0</v>
          </cell>
          <cell r="HJ76">
            <v>0</v>
          </cell>
          <cell r="HK76">
            <v>0</v>
          </cell>
          <cell r="HL76">
            <v>0</v>
          </cell>
          <cell r="HM76">
            <v>0</v>
          </cell>
          <cell r="HN76">
            <v>0</v>
          </cell>
          <cell r="HO76">
            <v>0</v>
          </cell>
          <cell r="HP76">
            <v>0</v>
          </cell>
          <cell r="HQ76">
            <v>0</v>
          </cell>
          <cell r="HR76">
            <v>0</v>
          </cell>
          <cell r="HS76">
            <v>0</v>
          </cell>
          <cell r="HT76">
            <v>0</v>
          </cell>
          <cell r="HU76">
            <v>0</v>
          </cell>
          <cell r="HV76">
            <v>0</v>
          </cell>
          <cell r="HW76">
            <v>0</v>
          </cell>
          <cell r="HX76">
            <v>0</v>
          </cell>
          <cell r="HY76">
            <v>0</v>
          </cell>
          <cell r="HZ76">
            <v>0</v>
          </cell>
          <cell r="IA76">
            <v>0</v>
          </cell>
          <cell r="IB76">
            <v>0</v>
          </cell>
          <cell r="IC76">
            <v>0</v>
          </cell>
          <cell r="ID76">
            <v>0</v>
          </cell>
          <cell r="IE76">
            <v>0</v>
          </cell>
          <cell r="IF76">
            <v>0</v>
          </cell>
          <cell r="IG76">
            <v>0</v>
          </cell>
          <cell r="IH76">
            <v>0</v>
          </cell>
          <cell r="II76">
            <v>0</v>
          </cell>
          <cell r="IJ76">
            <v>0</v>
          </cell>
          <cell r="IK76">
            <v>0</v>
          </cell>
          <cell r="IL76">
            <v>0</v>
          </cell>
          <cell r="IM76">
            <v>0</v>
          </cell>
          <cell r="IN76">
            <v>0</v>
          </cell>
          <cell r="IO76">
            <v>0</v>
          </cell>
          <cell r="IP76">
            <v>0</v>
          </cell>
          <cell r="IQ76">
            <v>0</v>
          </cell>
        </row>
        <row r="77">
          <cell r="B77">
            <v>0</v>
          </cell>
          <cell r="C77">
            <v>0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0</v>
          </cell>
          <cell r="AB77">
            <v>0</v>
          </cell>
          <cell r="AC77">
            <v>0</v>
          </cell>
          <cell r="AD77">
            <v>0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0</v>
          </cell>
          <cell r="AJ77">
            <v>0</v>
          </cell>
          <cell r="AK77">
            <v>0</v>
          </cell>
          <cell r="AL77">
            <v>0</v>
          </cell>
          <cell r="AM77">
            <v>0</v>
          </cell>
          <cell r="AN77">
            <v>0</v>
          </cell>
          <cell r="AO77">
            <v>0</v>
          </cell>
          <cell r="AP77">
            <v>0</v>
          </cell>
          <cell r="AQ77">
            <v>0</v>
          </cell>
          <cell r="AR77">
            <v>0</v>
          </cell>
          <cell r="AS77">
            <v>0</v>
          </cell>
          <cell r="AT77">
            <v>0</v>
          </cell>
          <cell r="AU77">
            <v>0</v>
          </cell>
          <cell r="AV77">
            <v>0</v>
          </cell>
          <cell r="AW77">
            <v>0</v>
          </cell>
          <cell r="AX77">
            <v>0</v>
          </cell>
          <cell r="AY77">
            <v>0</v>
          </cell>
          <cell r="AZ77">
            <v>0</v>
          </cell>
          <cell r="BA77">
            <v>0</v>
          </cell>
          <cell r="BB77">
            <v>0</v>
          </cell>
          <cell r="BC77">
            <v>0</v>
          </cell>
          <cell r="BD77">
            <v>0</v>
          </cell>
          <cell r="BE77">
            <v>0</v>
          </cell>
          <cell r="BF77">
            <v>0</v>
          </cell>
          <cell r="BG77">
            <v>0</v>
          </cell>
          <cell r="BH77">
            <v>0</v>
          </cell>
          <cell r="BI77">
            <v>0</v>
          </cell>
          <cell r="BJ77">
            <v>0</v>
          </cell>
          <cell r="BK77">
            <v>0</v>
          </cell>
          <cell r="BL77">
            <v>0</v>
          </cell>
          <cell r="BM77">
            <v>0</v>
          </cell>
          <cell r="BN77">
            <v>0</v>
          </cell>
          <cell r="BO77">
            <v>0</v>
          </cell>
          <cell r="BP77">
            <v>0</v>
          </cell>
          <cell r="BQ77">
            <v>0</v>
          </cell>
          <cell r="BR77">
            <v>0</v>
          </cell>
          <cell r="BS77">
            <v>0</v>
          </cell>
          <cell r="BT77">
            <v>0</v>
          </cell>
          <cell r="BU77">
            <v>0</v>
          </cell>
          <cell r="BV77">
            <v>0</v>
          </cell>
          <cell r="BW77">
            <v>0</v>
          </cell>
          <cell r="BX77">
            <v>0</v>
          </cell>
          <cell r="BY77">
            <v>0</v>
          </cell>
          <cell r="BZ77">
            <v>0</v>
          </cell>
          <cell r="CA77">
            <v>0</v>
          </cell>
          <cell r="CB77">
            <v>0</v>
          </cell>
          <cell r="CC77">
            <v>0</v>
          </cell>
          <cell r="CD77">
            <v>0</v>
          </cell>
          <cell r="CE77">
            <v>0</v>
          </cell>
          <cell r="CF77">
            <v>0</v>
          </cell>
          <cell r="CG77">
            <v>0</v>
          </cell>
          <cell r="CH77">
            <v>0</v>
          </cell>
          <cell r="CI77">
            <v>0</v>
          </cell>
          <cell r="CJ77">
            <v>0</v>
          </cell>
          <cell r="CK77">
            <v>0</v>
          </cell>
          <cell r="CL77">
            <v>0</v>
          </cell>
          <cell r="CM77">
            <v>0</v>
          </cell>
          <cell r="CN77">
            <v>0</v>
          </cell>
          <cell r="CO77">
            <v>0</v>
          </cell>
          <cell r="CP77">
            <v>0</v>
          </cell>
          <cell r="CQ77">
            <v>0</v>
          </cell>
          <cell r="CR77">
            <v>0</v>
          </cell>
          <cell r="CS77">
            <v>0</v>
          </cell>
          <cell r="CT77">
            <v>0</v>
          </cell>
          <cell r="CU77">
            <v>0</v>
          </cell>
          <cell r="CV77">
            <v>0</v>
          </cell>
          <cell r="CW77">
            <v>0</v>
          </cell>
          <cell r="CX77">
            <v>0</v>
          </cell>
          <cell r="CY77">
            <v>0</v>
          </cell>
          <cell r="CZ77">
            <v>0</v>
          </cell>
          <cell r="DA77">
            <v>0</v>
          </cell>
          <cell r="DB77">
            <v>0</v>
          </cell>
          <cell r="DC77">
            <v>0</v>
          </cell>
          <cell r="DD77">
            <v>0</v>
          </cell>
          <cell r="DE77">
            <v>0</v>
          </cell>
          <cell r="DF77">
            <v>0</v>
          </cell>
          <cell r="DG77">
            <v>0</v>
          </cell>
          <cell r="DH77">
            <v>0</v>
          </cell>
          <cell r="DI77">
            <v>0</v>
          </cell>
          <cell r="DJ77">
            <v>0</v>
          </cell>
          <cell r="DK77">
            <v>0</v>
          </cell>
          <cell r="DL77">
            <v>0</v>
          </cell>
          <cell r="DM77">
            <v>0</v>
          </cell>
          <cell r="DN77">
            <v>0</v>
          </cell>
          <cell r="DO77">
            <v>0</v>
          </cell>
          <cell r="DP77">
            <v>0</v>
          </cell>
          <cell r="DQ77">
            <v>0</v>
          </cell>
          <cell r="DR77">
            <v>0</v>
          </cell>
          <cell r="DS77">
            <v>0</v>
          </cell>
          <cell r="DT77">
            <v>0</v>
          </cell>
          <cell r="DU77">
            <v>0</v>
          </cell>
          <cell r="DV77">
            <v>0</v>
          </cell>
          <cell r="DW77">
            <v>0</v>
          </cell>
          <cell r="DX77">
            <v>0</v>
          </cell>
          <cell r="DY77">
            <v>0</v>
          </cell>
          <cell r="DZ77">
            <v>0</v>
          </cell>
          <cell r="EA77">
            <v>0</v>
          </cell>
          <cell r="EB77">
            <v>0</v>
          </cell>
          <cell r="EC77">
            <v>0</v>
          </cell>
          <cell r="ED77">
            <v>0</v>
          </cell>
          <cell r="EE77">
            <v>0</v>
          </cell>
          <cell r="EF77">
            <v>0</v>
          </cell>
          <cell r="EG77">
            <v>0</v>
          </cell>
          <cell r="EH77">
            <v>0</v>
          </cell>
          <cell r="EI77">
            <v>0</v>
          </cell>
          <cell r="EJ77">
            <v>0</v>
          </cell>
          <cell r="EK77">
            <v>0</v>
          </cell>
          <cell r="EL77">
            <v>0</v>
          </cell>
          <cell r="EM77">
            <v>0</v>
          </cell>
          <cell r="EN77">
            <v>0</v>
          </cell>
          <cell r="EO77">
            <v>0</v>
          </cell>
          <cell r="EP77">
            <v>0</v>
          </cell>
          <cell r="EQ77">
            <v>0</v>
          </cell>
          <cell r="ER77">
            <v>0</v>
          </cell>
          <cell r="ES77">
            <v>0</v>
          </cell>
          <cell r="ET77">
            <v>0</v>
          </cell>
          <cell r="EU77">
            <v>0</v>
          </cell>
          <cell r="EV77">
            <v>0</v>
          </cell>
          <cell r="EW77">
            <v>0</v>
          </cell>
          <cell r="EX77">
            <v>0</v>
          </cell>
          <cell r="EY77">
            <v>0</v>
          </cell>
          <cell r="EZ77">
            <v>0</v>
          </cell>
          <cell r="FA77">
            <v>0</v>
          </cell>
          <cell r="FB77">
            <v>0</v>
          </cell>
          <cell r="FC77">
            <v>0</v>
          </cell>
          <cell r="FD77">
            <v>0</v>
          </cell>
          <cell r="FE77">
            <v>0</v>
          </cell>
          <cell r="FF77">
            <v>0</v>
          </cell>
          <cell r="FG77">
            <v>0</v>
          </cell>
          <cell r="FH77">
            <v>0</v>
          </cell>
          <cell r="FI77">
            <v>0</v>
          </cell>
          <cell r="FJ77">
            <v>0</v>
          </cell>
          <cell r="FK77">
            <v>0</v>
          </cell>
          <cell r="FL77">
            <v>0</v>
          </cell>
          <cell r="FM77">
            <v>0</v>
          </cell>
          <cell r="FN77">
            <v>0</v>
          </cell>
          <cell r="FO77">
            <v>0</v>
          </cell>
          <cell r="FP77">
            <v>0</v>
          </cell>
          <cell r="FQ77">
            <v>0</v>
          </cell>
          <cell r="FR77">
            <v>0</v>
          </cell>
          <cell r="FS77">
            <v>0</v>
          </cell>
          <cell r="FT77">
            <v>0</v>
          </cell>
          <cell r="FU77">
            <v>0</v>
          </cell>
          <cell r="FV77">
            <v>0</v>
          </cell>
          <cell r="FW77">
            <v>0</v>
          </cell>
          <cell r="FX77">
            <v>0</v>
          </cell>
          <cell r="FY77">
            <v>0</v>
          </cell>
          <cell r="FZ77">
            <v>0</v>
          </cell>
          <cell r="GA77">
            <v>0</v>
          </cell>
          <cell r="GB77">
            <v>0</v>
          </cell>
          <cell r="GC77">
            <v>0</v>
          </cell>
          <cell r="GD77">
            <v>0</v>
          </cell>
          <cell r="GE77">
            <v>0</v>
          </cell>
          <cell r="GF77">
            <v>0</v>
          </cell>
          <cell r="GG77">
            <v>0</v>
          </cell>
          <cell r="GH77">
            <v>0</v>
          </cell>
          <cell r="GI77">
            <v>0</v>
          </cell>
          <cell r="GJ77">
            <v>0</v>
          </cell>
          <cell r="GK77">
            <v>0</v>
          </cell>
          <cell r="GL77">
            <v>0</v>
          </cell>
          <cell r="GM77">
            <v>0</v>
          </cell>
          <cell r="GN77">
            <v>0</v>
          </cell>
          <cell r="GO77">
            <v>0</v>
          </cell>
          <cell r="GP77">
            <v>0</v>
          </cell>
          <cell r="GQ77">
            <v>0</v>
          </cell>
          <cell r="GR77">
            <v>0</v>
          </cell>
          <cell r="GS77">
            <v>0</v>
          </cell>
          <cell r="GT77">
            <v>0</v>
          </cell>
          <cell r="GU77">
            <v>0</v>
          </cell>
          <cell r="GV77">
            <v>0</v>
          </cell>
          <cell r="GW77">
            <v>0</v>
          </cell>
          <cell r="GX77">
            <v>0</v>
          </cell>
          <cell r="GY77">
            <v>0</v>
          </cell>
          <cell r="GZ77">
            <v>0</v>
          </cell>
          <cell r="HA77">
            <v>0</v>
          </cell>
          <cell r="HB77">
            <v>0</v>
          </cell>
          <cell r="HC77">
            <v>0</v>
          </cell>
          <cell r="HD77">
            <v>0</v>
          </cell>
          <cell r="HE77">
            <v>0</v>
          </cell>
          <cell r="HF77">
            <v>0</v>
          </cell>
          <cell r="HG77">
            <v>0</v>
          </cell>
          <cell r="HH77">
            <v>0</v>
          </cell>
          <cell r="HI77">
            <v>0</v>
          </cell>
          <cell r="HJ77">
            <v>0</v>
          </cell>
          <cell r="HK77">
            <v>0</v>
          </cell>
          <cell r="HL77">
            <v>0</v>
          </cell>
          <cell r="HM77">
            <v>0</v>
          </cell>
          <cell r="HN77">
            <v>0</v>
          </cell>
          <cell r="HO77">
            <v>0</v>
          </cell>
          <cell r="HP77">
            <v>0</v>
          </cell>
          <cell r="HQ77">
            <v>0</v>
          </cell>
          <cell r="HR77">
            <v>0</v>
          </cell>
          <cell r="HS77">
            <v>0</v>
          </cell>
          <cell r="HT77">
            <v>0</v>
          </cell>
          <cell r="HU77">
            <v>0</v>
          </cell>
          <cell r="HV77">
            <v>0</v>
          </cell>
          <cell r="HW77">
            <v>0</v>
          </cell>
          <cell r="HX77">
            <v>0</v>
          </cell>
          <cell r="HY77">
            <v>0</v>
          </cell>
          <cell r="HZ77">
            <v>0</v>
          </cell>
          <cell r="IA77">
            <v>0</v>
          </cell>
          <cell r="IB77">
            <v>0</v>
          </cell>
          <cell r="IC77">
            <v>0</v>
          </cell>
          <cell r="ID77">
            <v>0</v>
          </cell>
          <cell r="IE77">
            <v>0</v>
          </cell>
          <cell r="IF77">
            <v>0</v>
          </cell>
          <cell r="IG77">
            <v>0</v>
          </cell>
          <cell r="IH77">
            <v>0</v>
          </cell>
          <cell r="II77">
            <v>0</v>
          </cell>
          <cell r="IJ77">
            <v>0</v>
          </cell>
          <cell r="IK77">
            <v>0</v>
          </cell>
          <cell r="IL77">
            <v>0</v>
          </cell>
          <cell r="IM77">
            <v>0</v>
          </cell>
          <cell r="IN77">
            <v>0</v>
          </cell>
          <cell r="IO77">
            <v>0</v>
          </cell>
          <cell r="IP77">
            <v>0</v>
          </cell>
          <cell r="IQ77">
            <v>0</v>
          </cell>
        </row>
        <row r="78">
          <cell r="B78">
            <v>0</v>
          </cell>
          <cell r="C78">
            <v>0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0</v>
          </cell>
          <cell r="AB78">
            <v>0</v>
          </cell>
          <cell r="AC78">
            <v>0</v>
          </cell>
          <cell r="AD78">
            <v>0</v>
          </cell>
          <cell r="AE78">
            <v>0</v>
          </cell>
          <cell r="AF78">
            <v>0</v>
          </cell>
          <cell r="AG78">
            <v>0</v>
          </cell>
          <cell r="AH78">
            <v>0</v>
          </cell>
          <cell r="AI78">
            <v>0</v>
          </cell>
          <cell r="AJ78">
            <v>0</v>
          </cell>
          <cell r="AK78">
            <v>0</v>
          </cell>
          <cell r="AL78">
            <v>0</v>
          </cell>
          <cell r="AM78">
            <v>0</v>
          </cell>
          <cell r="AN78">
            <v>0</v>
          </cell>
          <cell r="AO78">
            <v>0</v>
          </cell>
          <cell r="AP78">
            <v>0</v>
          </cell>
          <cell r="AQ78">
            <v>0</v>
          </cell>
          <cell r="AR78">
            <v>0</v>
          </cell>
          <cell r="AS78">
            <v>0</v>
          </cell>
          <cell r="AT78">
            <v>0</v>
          </cell>
          <cell r="AU78">
            <v>0</v>
          </cell>
          <cell r="AV78">
            <v>0</v>
          </cell>
          <cell r="AW78">
            <v>0</v>
          </cell>
          <cell r="AX78">
            <v>0</v>
          </cell>
          <cell r="AY78">
            <v>0</v>
          </cell>
          <cell r="AZ78">
            <v>0</v>
          </cell>
          <cell r="BA78">
            <v>0</v>
          </cell>
          <cell r="BB78">
            <v>0</v>
          </cell>
          <cell r="BC78">
            <v>0</v>
          </cell>
          <cell r="BD78">
            <v>0</v>
          </cell>
          <cell r="BE78">
            <v>0</v>
          </cell>
          <cell r="BF78">
            <v>0</v>
          </cell>
          <cell r="BG78">
            <v>0</v>
          </cell>
          <cell r="BH78">
            <v>0</v>
          </cell>
          <cell r="BI78">
            <v>0</v>
          </cell>
          <cell r="BJ78">
            <v>0</v>
          </cell>
          <cell r="BK78">
            <v>0</v>
          </cell>
          <cell r="BL78">
            <v>0</v>
          </cell>
          <cell r="BM78">
            <v>0</v>
          </cell>
          <cell r="BN78">
            <v>0</v>
          </cell>
          <cell r="BO78">
            <v>0</v>
          </cell>
          <cell r="BP78">
            <v>0</v>
          </cell>
          <cell r="BQ78">
            <v>0</v>
          </cell>
          <cell r="BR78">
            <v>0</v>
          </cell>
          <cell r="BS78">
            <v>0</v>
          </cell>
          <cell r="BT78">
            <v>0</v>
          </cell>
          <cell r="BU78">
            <v>0</v>
          </cell>
          <cell r="BV78">
            <v>0</v>
          </cell>
          <cell r="BW78">
            <v>0</v>
          </cell>
          <cell r="BX78">
            <v>0</v>
          </cell>
          <cell r="BY78">
            <v>0</v>
          </cell>
          <cell r="BZ78">
            <v>0</v>
          </cell>
          <cell r="CA78">
            <v>0</v>
          </cell>
          <cell r="CB78">
            <v>0</v>
          </cell>
          <cell r="CC78">
            <v>0</v>
          </cell>
          <cell r="CD78">
            <v>0</v>
          </cell>
          <cell r="CE78">
            <v>0</v>
          </cell>
          <cell r="CF78">
            <v>0</v>
          </cell>
          <cell r="CG78">
            <v>0</v>
          </cell>
          <cell r="CH78">
            <v>0</v>
          </cell>
          <cell r="CI78">
            <v>0</v>
          </cell>
          <cell r="CJ78">
            <v>0</v>
          </cell>
          <cell r="CK78">
            <v>0</v>
          </cell>
          <cell r="CL78">
            <v>0</v>
          </cell>
          <cell r="CM78">
            <v>0</v>
          </cell>
          <cell r="CN78">
            <v>0</v>
          </cell>
          <cell r="CO78">
            <v>0</v>
          </cell>
          <cell r="CP78">
            <v>0</v>
          </cell>
          <cell r="CQ78">
            <v>0</v>
          </cell>
          <cell r="CR78">
            <v>0</v>
          </cell>
          <cell r="CS78">
            <v>0</v>
          </cell>
          <cell r="CT78">
            <v>0</v>
          </cell>
          <cell r="CU78">
            <v>0</v>
          </cell>
          <cell r="CV78">
            <v>0</v>
          </cell>
          <cell r="CW78">
            <v>0</v>
          </cell>
          <cell r="CX78">
            <v>0</v>
          </cell>
          <cell r="CY78">
            <v>0</v>
          </cell>
          <cell r="CZ78">
            <v>0</v>
          </cell>
          <cell r="DA78">
            <v>0</v>
          </cell>
          <cell r="DB78">
            <v>0</v>
          </cell>
          <cell r="DC78">
            <v>0</v>
          </cell>
          <cell r="DD78">
            <v>0</v>
          </cell>
          <cell r="DE78">
            <v>0</v>
          </cell>
          <cell r="DF78">
            <v>0</v>
          </cell>
          <cell r="DG78">
            <v>0</v>
          </cell>
          <cell r="DH78">
            <v>0</v>
          </cell>
          <cell r="DI78">
            <v>0</v>
          </cell>
          <cell r="DJ78">
            <v>0</v>
          </cell>
          <cell r="DK78">
            <v>0</v>
          </cell>
          <cell r="DL78">
            <v>0</v>
          </cell>
          <cell r="DM78">
            <v>0</v>
          </cell>
          <cell r="DN78">
            <v>0</v>
          </cell>
          <cell r="DO78">
            <v>0</v>
          </cell>
          <cell r="DP78">
            <v>0</v>
          </cell>
          <cell r="DQ78">
            <v>0</v>
          </cell>
          <cell r="DR78">
            <v>0</v>
          </cell>
          <cell r="DS78">
            <v>0</v>
          </cell>
          <cell r="DT78">
            <v>0</v>
          </cell>
          <cell r="DU78">
            <v>0</v>
          </cell>
          <cell r="DV78">
            <v>0</v>
          </cell>
          <cell r="DW78">
            <v>0</v>
          </cell>
          <cell r="DX78">
            <v>0</v>
          </cell>
          <cell r="DY78">
            <v>0</v>
          </cell>
          <cell r="DZ78">
            <v>0</v>
          </cell>
          <cell r="EA78">
            <v>0</v>
          </cell>
          <cell r="EB78">
            <v>0</v>
          </cell>
          <cell r="EC78">
            <v>0</v>
          </cell>
          <cell r="ED78">
            <v>0</v>
          </cell>
          <cell r="EE78">
            <v>0</v>
          </cell>
          <cell r="EF78">
            <v>0</v>
          </cell>
          <cell r="EG78">
            <v>0</v>
          </cell>
          <cell r="EH78">
            <v>0</v>
          </cell>
          <cell r="EI78">
            <v>0</v>
          </cell>
          <cell r="EJ78">
            <v>0</v>
          </cell>
          <cell r="EK78">
            <v>0</v>
          </cell>
          <cell r="EL78">
            <v>0</v>
          </cell>
          <cell r="EM78">
            <v>0</v>
          </cell>
          <cell r="EN78">
            <v>0</v>
          </cell>
          <cell r="EO78">
            <v>0</v>
          </cell>
          <cell r="EP78">
            <v>0</v>
          </cell>
          <cell r="EQ78">
            <v>0</v>
          </cell>
          <cell r="ER78">
            <v>0</v>
          </cell>
          <cell r="ES78">
            <v>0</v>
          </cell>
          <cell r="ET78">
            <v>0</v>
          </cell>
          <cell r="EU78">
            <v>0</v>
          </cell>
          <cell r="EV78">
            <v>0</v>
          </cell>
          <cell r="EW78">
            <v>0</v>
          </cell>
          <cell r="EX78">
            <v>0</v>
          </cell>
          <cell r="EY78">
            <v>0</v>
          </cell>
          <cell r="EZ78">
            <v>0</v>
          </cell>
          <cell r="FA78">
            <v>0</v>
          </cell>
          <cell r="FB78">
            <v>0</v>
          </cell>
          <cell r="FC78">
            <v>0</v>
          </cell>
          <cell r="FD78">
            <v>0</v>
          </cell>
          <cell r="FE78">
            <v>0</v>
          </cell>
          <cell r="FF78">
            <v>0</v>
          </cell>
          <cell r="FG78">
            <v>0</v>
          </cell>
          <cell r="FH78">
            <v>0</v>
          </cell>
          <cell r="FI78">
            <v>0</v>
          </cell>
          <cell r="FJ78">
            <v>0</v>
          </cell>
          <cell r="FK78">
            <v>0</v>
          </cell>
          <cell r="FL78">
            <v>0</v>
          </cell>
          <cell r="FM78">
            <v>0</v>
          </cell>
          <cell r="FN78">
            <v>0</v>
          </cell>
          <cell r="FO78">
            <v>0</v>
          </cell>
          <cell r="FP78">
            <v>0</v>
          </cell>
          <cell r="FQ78">
            <v>0</v>
          </cell>
          <cell r="FR78">
            <v>0</v>
          </cell>
          <cell r="FS78">
            <v>0</v>
          </cell>
          <cell r="FT78">
            <v>0</v>
          </cell>
          <cell r="FU78">
            <v>0</v>
          </cell>
          <cell r="FV78">
            <v>0</v>
          </cell>
          <cell r="FW78">
            <v>0</v>
          </cell>
          <cell r="FX78">
            <v>0</v>
          </cell>
          <cell r="FY78">
            <v>0</v>
          </cell>
          <cell r="FZ78">
            <v>0</v>
          </cell>
          <cell r="GA78">
            <v>0</v>
          </cell>
          <cell r="GB78">
            <v>0</v>
          </cell>
          <cell r="GC78">
            <v>0</v>
          </cell>
          <cell r="GD78">
            <v>0</v>
          </cell>
          <cell r="GE78">
            <v>0</v>
          </cell>
          <cell r="GF78">
            <v>0</v>
          </cell>
          <cell r="GG78">
            <v>0</v>
          </cell>
          <cell r="GH78">
            <v>0</v>
          </cell>
          <cell r="GI78">
            <v>0</v>
          </cell>
          <cell r="GJ78">
            <v>0</v>
          </cell>
          <cell r="GK78">
            <v>0</v>
          </cell>
          <cell r="GL78">
            <v>0</v>
          </cell>
          <cell r="GM78">
            <v>0</v>
          </cell>
          <cell r="GN78">
            <v>0</v>
          </cell>
          <cell r="GO78">
            <v>0</v>
          </cell>
          <cell r="GP78">
            <v>0</v>
          </cell>
          <cell r="GQ78">
            <v>0</v>
          </cell>
          <cell r="GR78">
            <v>0</v>
          </cell>
          <cell r="GS78">
            <v>0</v>
          </cell>
          <cell r="GT78">
            <v>0</v>
          </cell>
          <cell r="GU78">
            <v>0</v>
          </cell>
          <cell r="GV78">
            <v>0</v>
          </cell>
          <cell r="GW78">
            <v>0</v>
          </cell>
          <cell r="GX78">
            <v>0</v>
          </cell>
          <cell r="GY78">
            <v>0</v>
          </cell>
          <cell r="GZ78">
            <v>0</v>
          </cell>
          <cell r="HA78">
            <v>0</v>
          </cell>
          <cell r="HB78">
            <v>0</v>
          </cell>
          <cell r="HC78">
            <v>0</v>
          </cell>
          <cell r="HD78">
            <v>0</v>
          </cell>
          <cell r="HE78">
            <v>0</v>
          </cell>
          <cell r="HF78">
            <v>0</v>
          </cell>
          <cell r="HG78">
            <v>0</v>
          </cell>
          <cell r="HH78">
            <v>0</v>
          </cell>
          <cell r="HI78">
            <v>0</v>
          </cell>
          <cell r="HJ78">
            <v>0</v>
          </cell>
          <cell r="HK78">
            <v>0</v>
          </cell>
          <cell r="HL78">
            <v>0</v>
          </cell>
          <cell r="HM78">
            <v>0</v>
          </cell>
          <cell r="HN78">
            <v>0</v>
          </cell>
          <cell r="HO78">
            <v>0</v>
          </cell>
          <cell r="HP78">
            <v>0</v>
          </cell>
          <cell r="HQ78">
            <v>0</v>
          </cell>
          <cell r="HR78">
            <v>0</v>
          </cell>
          <cell r="HS78">
            <v>0</v>
          </cell>
          <cell r="HT78">
            <v>0</v>
          </cell>
          <cell r="HU78">
            <v>0</v>
          </cell>
          <cell r="HV78">
            <v>0</v>
          </cell>
          <cell r="HW78">
            <v>0</v>
          </cell>
          <cell r="HX78">
            <v>0</v>
          </cell>
          <cell r="HY78">
            <v>0</v>
          </cell>
          <cell r="HZ78">
            <v>0</v>
          </cell>
          <cell r="IA78">
            <v>0</v>
          </cell>
          <cell r="IB78">
            <v>0</v>
          </cell>
          <cell r="IC78">
            <v>0</v>
          </cell>
          <cell r="ID78">
            <v>0</v>
          </cell>
          <cell r="IE78">
            <v>0</v>
          </cell>
          <cell r="IF78">
            <v>0</v>
          </cell>
          <cell r="IG78">
            <v>0</v>
          </cell>
          <cell r="IH78">
            <v>0</v>
          </cell>
          <cell r="II78">
            <v>0</v>
          </cell>
          <cell r="IJ78">
            <v>0</v>
          </cell>
          <cell r="IK78">
            <v>0</v>
          </cell>
          <cell r="IL78">
            <v>0</v>
          </cell>
          <cell r="IM78">
            <v>0</v>
          </cell>
          <cell r="IN78">
            <v>0</v>
          </cell>
          <cell r="IO78">
            <v>0</v>
          </cell>
          <cell r="IP78">
            <v>0</v>
          </cell>
          <cell r="IQ78">
            <v>0</v>
          </cell>
        </row>
        <row r="79">
          <cell r="B79">
            <v>0</v>
          </cell>
          <cell r="C79">
            <v>0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0</v>
          </cell>
          <cell r="AB79">
            <v>0</v>
          </cell>
          <cell r="AC79">
            <v>0</v>
          </cell>
          <cell r="AD79">
            <v>0</v>
          </cell>
          <cell r="AE79">
            <v>0</v>
          </cell>
          <cell r="AF79">
            <v>0</v>
          </cell>
          <cell r="AG79">
            <v>0</v>
          </cell>
          <cell r="AH79">
            <v>0</v>
          </cell>
          <cell r="AI79">
            <v>0</v>
          </cell>
          <cell r="AJ79">
            <v>0</v>
          </cell>
          <cell r="AK79">
            <v>0</v>
          </cell>
          <cell r="AL79">
            <v>0</v>
          </cell>
          <cell r="AM79">
            <v>0</v>
          </cell>
          <cell r="AN79">
            <v>0</v>
          </cell>
          <cell r="AO79">
            <v>0</v>
          </cell>
          <cell r="AP79">
            <v>0</v>
          </cell>
          <cell r="AQ79">
            <v>0</v>
          </cell>
          <cell r="AR79">
            <v>0</v>
          </cell>
          <cell r="AS79">
            <v>0</v>
          </cell>
          <cell r="AT79">
            <v>0</v>
          </cell>
          <cell r="AU79">
            <v>0</v>
          </cell>
          <cell r="AV79">
            <v>0</v>
          </cell>
          <cell r="AW79">
            <v>0</v>
          </cell>
          <cell r="AX79">
            <v>0</v>
          </cell>
          <cell r="AY79">
            <v>0</v>
          </cell>
          <cell r="AZ79">
            <v>0</v>
          </cell>
          <cell r="BA79">
            <v>0</v>
          </cell>
          <cell r="BB79">
            <v>0</v>
          </cell>
          <cell r="BC79">
            <v>0</v>
          </cell>
          <cell r="BD79">
            <v>0</v>
          </cell>
          <cell r="BE79">
            <v>0</v>
          </cell>
          <cell r="BF79">
            <v>0</v>
          </cell>
          <cell r="BG79">
            <v>0</v>
          </cell>
          <cell r="BH79">
            <v>0</v>
          </cell>
          <cell r="BI79">
            <v>0</v>
          </cell>
          <cell r="BJ79">
            <v>0</v>
          </cell>
          <cell r="BK79">
            <v>0</v>
          </cell>
          <cell r="BL79">
            <v>0</v>
          </cell>
          <cell r="BM79">
            <v>0</v>
          </cell>
          <cell r="BN79">
            <v>0</v>
          </cell>
          <cell r="BO79">
            <v>0</v>
          </cell>
          <cell r="BP79">
            <v>0</v>
          </cell>
          <cell r="BQ79">
            <v>0</v>
          </cell>
          <cell r="BR79">
            <v>0</v>
          </cell>
          <cell r="BS79">
            <v>0</v>
          </cell>
          <cell r="BT79">
            <v>0</v>
          </cell>
          <cell r="BU79">
            <v>0</v>
          </cell>
          <cell r="BV79">
            <v>0</v>
          </cell>
          <cell r="BW79">
            <v>0</v>
          </cell>
          <cell r="BX79">
            <v>0</v>
          </cell>
          <cell r="BY79">
            <v>0</v>
          </cell>
          <cell r="BZ79">
            <v>0</v>
          </cell>
          <cell r="CA79">
            <v>0</v>
          </cell>
          <cell r="CB79">
            <v>0</v>
          </cell>
          <cell r="CC79">
            <v>0</v>
          </cell>
          <cell r="CD79">
            <v>0</v>
          </cell>
          <cell r="CE79">
            <v>0</v>
          </cell>
          <cell r="CF79">
            <v>0</v>
          </cell>
          <cell r="CG79">
            <v>0</v>
          </cell>
          <cell r="CH79">
            <v>0</v>
          </cell>
          <cell r="CI79">
            <v>0</v>
          </cell>
          <cell r="CJ79">
            <v>0</v>
          </cell>
          <cell r="CK79">
            <v>0</v>
          </cell>
          <cell r="CL79">
            <v>0</v>
          </cell>
          <cell r="CM79">
            <v>0</v>
          </cell>
          <cell r="CN79">
            <v>0</v>
          </cell>
          <cell r="CO79">
            <v>0</v>
          </cell>
          <cell r="CP79">
            <v>0</v>
          </cell>
          <cell r="CQ79">
            <v>0</v>
          </cell>
          <cell r="CR79">
            <v>0</v>
          </cell>
          <cell r="CS79">
            <v>0</v>
          </cell>
          <cell r="CT79">
            <v>0</v>
          </cell>
          <cell r="CU79">
            <v>0</v>
          </cell>
          <cell r="CV79">
            <v>0</v>
          </cell>
          <cell r="CW79">
            <v>0</v>
          </cell>
          <cell r="CX79">
            <v>0</v>
          </cell>
          <cell r="CY79">
            <v>0</v>
          </cell>
          <cell r="CZ79">
            <v>0</v>
          </cell>
          <cell r="DA79">
            <v>0</v>
          </cell>
          <cell r="DB79">
            <v>0</v>
          </cell>
          <cell r="DC79">
            <v>0</v>
          </cell>
          <cell r="DD79">
            <v>0</v>
          </cell>
          <cell r="DE79">
            <v>0</v>
          </cell>
          <cell r="DF79">
            <v>0</v>
          </cell>
          <cell r="DG79">
            <v>0</v>
          </cell>
          <cell r="DH79">
            <v>0</v>
          </cell>
          <cell r="DI79">
            <v>0</v>
          </cell>
          <cell r="DJ79">
            <v>0</v>
          </cell>
          <cell r="DK79">
            <v>0</v>
          </cell>
          <cell r="DL79">
            <v>0</v>
          </cell>
          <cell r="DM79">
            <v>0</v>
          </cell>
          <cell r="DN79">
            <v>0</v>
          </cell>
          <cell r="DO79">
            <v>0</v>
          </cell>
          <cell r="DP79">
            <v>0</v>
          </cell>
          <cell r="DQ79">
            <v>0</v>
          </cell>
          <cell r="DR79">
            <v>0</v>
          </cell>
          <cell r="DS79">
            <v>0</v>
          </cell>
          <cell r="DT79">
            <v>0</v>
          </cell>
          <cell r="DU79">
            <v>0</v>
          </cell>
          <cell r="DV79">
            <v>0</v>
          </cell>
          <cell r="DW79">
            <v>0</v>
          </cell>
          <cell r="DX79">
            <v>0</v>
          </cell>
          <cell r="DY79">
            <v>0</v>
          </cell>
          <cell r="DZ79">
            <v>0</v>
          </cell>
          <cell r="EA79">
            <v>0</v>
          </cell>
          <cell r="EB79">
            <v>0</v>
          </cell>
          <cell r="EC79">
            <v>0</v>
          </cell>
          <cell r="ED79">
            <v>0</v>
          </cell>
          <cell r="EE79">
            <v>0</v>
          </cell>
          <cell r="EF79">
            <v>0</v>
          </cell>
          <cell r="EG79">
            <v>0</v>
          </cell>
          <cell r="EH79">
            <v>0</v>
          </cell>
          <cell r="EI79">
            <v>0</v>
          </cell>
          <cell r="EJ79">
            <v>0</v>
          </cell>
          <cell r="EK79">
            <v>0</v>
          </cell>
          <cell r="EL79">
            <v>0</v>
          </cell>
          <cell r="EM79">
            <v>0</v>
          </cell>
          <cell r="EN79">
            <v>0</v>
          </cell>
          <cell r="EO79">
            <v>0</v>
          </cell>
          <cell r="EP79">
            <v>0</v>
          </cell>
          <cell r="EQ79">
            <v>0</v>
          </cell>
          <cell r="ER79">
            <v>0</v>
          </cell>
          <cell r="ES79">
            <v>0</v>
          </cell>
          <cell r="ET79">
            <v>0</v>
          </cell>
          <cell r="EU79">
            <v>0</v>
          </cell>
          <cell r="EV79">
            <v>0</v>
          </cell>
          <cell r="EW79">
            <v>0</v>
          </cell>
          <cell r="EX79">
            <v>0</v>
          </cell>
          <cell r="EY79">
            <v>0</v>
          </cell>
          <cell r="EZ79">
            <v>0</v>
          </cell>
          <cell r="FA79">
            <v>0</v>
          </cell>
          <cell r="FB79">
            <v>0</v>
          </cell>
          <cell r="FC79">
            <v>0</v>
          </cell>
          <cell r="FD79">
            <v>0</v>
          </cell>
          <cell r="FE79">
            <v>0</v>
          </cell>
          <cell r="FF79">
            <v>0</v>
          </cell>
          <cell r="FG79">
            <v>0</v>
          </cell>
          <cell r="FH79">
            <v>0</v>
          </cell>
          <cell r="FI79">
            <v>0</v>
          </cell>
          <cell r="FJ79">
            <v>0</v>
          </cell>
          <cell r="FK79">
            <v>0</v>
          </cell>
          <cell r="FL79">
            <v>0</v>
          </cell>
          <cell r="FM79">
            <v>0</v>
          </cell>
          <cell r="FN79">
            <v>0</v>
          </cell>
          <cell r="FO79">
            <v>0</v>
          </cell>
          <cell r="FP79">
            <v>0</v>
          </cell>
          <cell r="FQ79">
            <v>0</v>
          </cell>
          <cell r="FR79">
            <v>0</v>
          </cell>
          <cell r="FS79">
            <v>0</v>
          </cell>
          <cell r="FT79">
            <v>0</v>
          </cell>
          <cell r="FU79">
            <v>0</v>
          </cell>
          <cell r="FV79">
            <v>0</v>
          </cell>
          <cell r="FW79">
            <v>0</v>
          </cell>
          <cell r="FX79">
            <v>0</v>
          </cell>
          <cell r="FY79">
            <v>0</v>
          </cell>
          <cell r="FZ79">
            <v>0</v>
          </cell>
          <cell r="GA79">
            <v>0</v>
          </cell>
          <cell r="GB79">
            <v>0</v>
          </cell>
          <cell r="GC79">
            <v>0</v>
          </cell>
          <cell r="GD79">
            <v>0</v>
          </cell>
          <cell r="GE79">
            <v>0</v>
          </cell>
          <cell r="GF79">
            <v>0</v>
          </cell>
          <cell r="GG79">
            <v>0</v>
          </cell>
          <cell r="GH79">
            <v>0</v>
          </cell>
          <cell r="GI79">
            <v>0</v>
          </cell>
          <cell r="GJ79">
            <v>0</v>
          </cell>
          <cell r="GK79">
            <v>0</v>
          </cell>
          <cell r="GL79">
            <v>0</v>
          </cell>
          <cell r="GM79">
            <v>0</v>
          </cell>
          <cell r="GN79">
            <v>0</v>
          </cell>
          <cell r="GO79">
            <v>0</v>
          </cell>
          <cell r="GP79">
            <v>0</v>
          </cell>
          <cell r="GQ79">
            <v>0</v>
          </cell>
          <cell r="GR79">
            <v>0</v>
          </cell>
          <cell r="GS79">
            <v>0</v>
          </cell>
          <cell r="GT79">
            <v>0</v>
          </cell>
          <cell r="GU79">
            <v>0</v>
          </cell>
          <cell r="GV79">
            <v>0</v>
          </cell>
          <cell r="GW79">
            <v>0</v>
          </cell>
          <cell r="GX79">
            <v>0</v>
          </cell>
          <cell r="GY79">
            <v>0</v>
          </cell>
          <cell r="GZ79">
            <v>0</v>
          </cell>
          <cell r="HA79">
            <v>0</v>
          </cell>
          <cell r="HB79">
            <v>0</v>
          </cell>
          <cell r="HC79">
            <v>0</v>
          </cell>
          <cell r="HD79">
            <v>0</v>
          </cell>
          <cell r="HE79">
            <v>0</v>
          </cell>
          <cell r="HF79">
            <v>0</v>
          </cell>
          <cell r="HG79">
            <v>0</v>
          </cell>
          <cell r="HH79">
            <v>0</v>
          </cell>
          <cell r="HI79">
            <v>0</v>
          </cell>
          <cell r="HJ79">
            <v>0</v>
          </cell>
          <cell r="HK79">
            <v>0</v>
          </cell>
          <cell r="HL79">
            <v>0</v>
          </cell>
          <cell r="HM79">
            <v>0</v>
          </cell>
          <cell r="HN79">
            <v>0</v>
          </cell>
          <cell r="HO79">
            <v>0</v>
          </cell>
          <cell r="HP79">
            <v>0</v>
          </cell>
          <cell r="HQ79">
            <v>0</v>
          </cell>
          <cell r="HR79">
            <v>0</v>
          </cell>
          <cell r="HS79">
            <v>0</v>
          </cell>
          <cell r="HT79">
            <v>0</v>
          </cell>
          <cell r="HU79">
            <v>0</v>
          </cell>
          <cell r="HV79">
            <v>0</v>
          </cell>
          <cell r="HW79">
            <v>0</v>
          </cell>
          <cell r="HX79">
            <v>0</v>
          </cell>
          <cell r="HY79">
            <v>0</v>
          </cell>
          <cell r="HZ79">
            <v>0</v>
          </cell>
          <cell r="IA79">
            <v>0</v>
          </cell>
          <cell r="IB79">
            <v>0</v>
          </cell>
          <cell r="IC79">
            <v>0</v>
          </cell>
          <cell r="ID79">
            <v>0</v>
          </cell>
          <cell r="IE79">
            <v>0</v>
          </cell>
          <cell r="IF79">
            <v>0</v>
          </cell>
          <cell r="IG79">
            <v>0</v>
          </cell>
          <cell r="IH79">
            <v>0</v>
          </cell>
          <cell r="II79">
            <v>0</v>
          </cell>
          <cell r="IJ79">
            <v>0</v>
          </cell>
          <cell r="IK79">
            <v>0</v>
          </cell>
          <cell r="IL79">
            <v>0</v>
          </cell>
          <cell r="IM79">
            <v>0</v>
          </cell>
          <cell r="IN79">
            <v>0</v>
          </cell>
          <cell r="IO79">
            <v>0</v>
          </cell>
          <cell r="IP79">
            <v>0</v>
          </cell>
          <cell r="IQ79">
            <v>0</v>
          </cell>
        </row>
        <row r="80">
          <cell r="B80">
            <v>0</v>
          </cell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0</v>
          </cell>
          <cell r="AB80">
            <v>0</v>
          </cell>
          <cell r="AC80">
            <v>0</v>
          </cell>
          <cell r="AD80">
            <v>0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0</v>
          </cell>
          <cell r="AJ80">
            <v>0</v>
          </cell>
          <cell r="AK80">
            <v>0</v>
          </cell>
          <cell r="AL80">
            <v>0</v>
          </cell>
          <cell r="AM80">
            <v>0</v>
          </cell>
          <cell r="AN80">
            <v>0</v>
          </cell>
          <cell r="AO80">
            <v>0</v>
          </cell>
          <cell r="AP80">
            <v>0</v>
          </cell>
          <cell r="AQ80">
            <v>0</v>
          </cell>
          <cell r="AR80">
            <v>0</v>
          </cell>
          <cell r="AS80">
            <v>0</v>
          </cell>
          <cell r="AT80">
            <v>0</v>
          </cell>
          <cell r="AU80">
            <v>0</v>
          </cell>
          <cell r="AV80">
            <v>0</v>
          </cell>
          <cell r="AW80">
            <v>0</v>
          </cell>
          <cell r="AX80">
            <v>0</v>
          </cell>
          <cell r="AY80">
            <v>0</v>
          </cell>
          <cell r="AZ80">
            <v>0</v>
          </cell>
          <cell r="BA80">
            <v>0</v>
          </cell>
          <cell r="BB80">
            <v>0</v>
          </cell>
          <cell r="BC80">
            <v>0</v>
          </cell>
          <cell r="BD80">
            <v>0</v>
          </cell>
          <cell r="BE80">
            <v>0</v>
          </cell>
          <cell r="BF80">
            <v>0</v>
          </cell>
          <cell r="BG80">
            <v>0</v>
          </cell>
          <cell r="BH80">
            <v>0</v>
          </cell>
          <cell r="BI80">
            <v>0</v>
          </cell>
          <cell r="BJ80">
            <v>0</v>
          </cell>
          <cell r="BK80">
            <v>0</v>
          </cell>
          <cell r="BL80">
            <v>0</v>
          </cell>
          <cell r="BM80">
            <v>0</v>
          </cell>
          <cell r="BN80">
            <v>0</v>
          </cell>
          <cell r="BO80">
            <v>0</v>
          </cell>
          <cell r="BP80">
            <v>0</v>
          </cell>
          <cell r="BQ80">
            <v>0</v>
          </cell>
          <cell r="BR80">
            <v>0</v>
          </cell>
          <cell r="BS80">
            <v>0</v>
          </cell>
          <cell r="BT80">
            <v>0</v>
          </cell>
          <cell r="BU80">
            <v>0</v>
          </cell>
          <cell r="BV80">
            <v>0</v>
          </cell>
          <cell r="BW80">
            <v>0</v>
          </cell>
          <cell r="BX80">
            <v>0</v>
          </cell>
          <cell r="BY80">
            <v>0</v>
          </cell>
          <cell r="BZ80">
            <v>0</v>
          </cell>
          <cell r="CA80">
            <v>0</v>
          </cell>
          <cell r="CB80">
            <v>0</v>
          </cell>
          <cell r="CC80">
            <v>0</v>
          </cell>
          <cell r="CD80">
            <v>0</v>
          </cell>
          <cell r="CE80">
            <v>0</v>
          </cell>
          <cell r="CF80">
            <v>0</v>
          </cell>
          <cell r="CG80">
            <v>0</v>
          </cell>
          <cell r="CH80">
            <v>0</v>
          </cell>
          <cell r="CI80">
            <v>0</v>
          </cell>
          <cell r="CJ80">
            <v>0</v>
          </cell>
          <cell r="CK80">
            <v>0</v>
          </cell>
          <cell r="CL80">
            <v>0</v>
          </cell>
          <cell r="CM80">
            <v>0</v>
          </cell>
          <cell r="CN80">
            <v>0</v>
          </cell>
          <cell r="CO80">
            <v>0</v>
          </cell>
          <cell r="CP80">
            <v>0</v>
          </cell>
          <cell r="CQ80">
            <v>0</v>
          </cell>
          <cell r="CR80">
            <v>0</v>
          </cell>
          <cell r="CS80">
            <v>0</v>
          </cell>
          <cell r="CT80">
            <v>0</v>
          </cell>
          <cell r="CU80">
            <v>0</v>
          </cell>
          <cell r="CV80">
            <v>0</v>
          </cell>
          <cell r="CW80">
            <v>0</v>
          </cell>
          <cell r="CX80">
            <v>0</v>
          </cell>
          <cell r="CY80">
            <v>0</v>
          </cell>
          <cell r="CZ80">
            <v>0</v>
          </cell>
          <cell r="DA80">
            <v>0</v>
          </cell>
          <cell r="DB80">
            <v>0</v>
          </cell>
          <cell r="DC80">
            <v>0</v>
          </cell>
          <cell r="DD80">
            <v>0</v>
          </cell>
          <cell r="DE80">
            <v>0</v>
          </cell>
          <cell r="DF80">
            <v>0</v>
          </cell>
          <cell r="DG80">
            <v>0</v>
          </cell>
          <cell r="DH80">
            <v>0</v>
          </cell>
          <cell r="DI80">
            <v>0</v>
          </cell>
          <cell r="DJ80">
            <v>0</v>
          </cell>
          <cell r="DK80">
            <v>0</v>
          </cell>
          <cell r="DL80">
            <v>0</v>
          </cell>
          <cell r="DM80">
            <v>0</v>
          </cell>
          <cell r="DN80">
            <v>0</v>
          </cell>
          <cell r="DO80">
            <v>0</v>
          </cell>
          <cell r="DP80">
            <v>0</v>
          </cell>
          <cell r="DQ80">
            <v>0</v>
          </cell>
          <cell r="DR80">
            <v>0</v>
          </cell>
          <cell r="DS80">
            <v>0</v>
          </cell>
          <cell r="DT80">
            <v>0</v>
          </cell>
          <cell r="DU80">
            <v>0</v>
          </cell>
          <cell r="DV80">
            <v>0</v>
          </cell>
          <cell r="DW80">
            <v>0</v>
          </cell>
          <cell r="DX80">
            <v>0</v>
          </cell>
          <cell r="DY80">
            <v>0</v>
          </cell>
          <cell r="DZ80">
            <v>0</v>
          </cell>
          <cell r="EA80">
            <v>0</v>
          </cell>
          <cell r="EB80">
            <v>0</v>
          </cell>
          <cell r="EC80">
            <v>0</v>
          </cell>
          <cell r="ED80">
            <v>0</v>
          </cell>
          <cell r="EE80">
            <v>0</v>
          </cell>
          <cell r="EF80">
            <v>0</v>
          </cell>
          <cell r="EG80">
            <v>0</v>
          </cell>
          <cell r="EH80">
            <v>0</v>
          </cell>
          <cell r="EI80">
            <v>0</v>
          </cell>
          <cell r="EJ80">
            <v>0</v>
          </cell>
          <cell r="EK80">
            <v>0</v>
          </cell>
          <cell r="EL80">
            <v>0</v>
          </cell>
          <cell r="EM80">
            <v>0</v>
          </cell>
          <cell r="EN80">
            <v>0</v>
          </cell>
          <cell r="EO80">
            <v>0</v>
          </cell>
          <cell r="EP80">
            <v>0</v>
          </cell>
          <cell r="EQ80">
            <v>0</v>
          </cell>
          <cell r="ER80">
            <v>0</v>
          </cell>
          <cell r="ES80">
            <v>0</v>
          </cell>
          <cell r="ET80">
            <v>0</v>
          </cell>
          <cell r="EU80">
            <v>0</v>
          </cell>
          <cell r="EV80">
            <v>0</v>
          </cell>
          <cell r="EW80">
            <v>0</v>
          </cell>
          <cell r="EX80">
            <v>0</v>
          </cell>
          <cell r="EY80">
            <v>0</v>
          </cell>
          <cell r="EZ80">
            <v>0</v>
          </cell>
          <cell r="FA80">
            <v>0</v>
          </cell>
          <cell r="FB80">
            <v>0</v>
          </cell>
          <cell r="FC80">
            <v>0</v>
          </cell>
          <cell r="FD80">
            <v>0</v>
          </cell>
          <cell r="FE80">
            <v>0</v>
          </cell>
          <cell r="FF80">
            <v>0</v>
          </cell>
          <cell r="FG80">
            <v>0</v>
          </cell>
          <cell r="FH80">
            <v>0</v>
          </cell>
          <cell r="FI80">
            <v>0</v>
          </cell>
          <cell r="FJ80">
            <v>0</v>
          </cell>
          <cell r="FK80">
            <v>0</v>
          </cell>
          <cell r="FL80">
            <v>0</v>
          </cell>
          <cell r="FM80">
            <v>0</v>
          </cell>
          <cell r="FN80">
            <v>0</v>
          </cell>
          <cell r="FO80">
            <v>0</v>
          </cell>
          <cell r="FP80">
            <v>0</v>
          </cell>
          <cell r="FQ80">
            <v>0</v>
          </cell>
          <cell r="FR80">
            <v>0</v>
          </cell>
          <cell r="FS80">
            <v>0</v>
          </cell>
          <cell r="FT80">
            <v>0</v>
          </cell>
          <cell r="FU80">
            <v>0</v>
          </cell>
          <cell r="FV80">
            <v>0</v>
          </cell>
          <cell r="FW80">
            <v>0</v>
          </cell>
          <cell r="FX80">
            <v>0</v>
          </cell>
          <cell r="FY80">
            <v>0</v>
          </cell>
          <cell r="FZ80">
            <v>0</v>
          </cell>
          <cell r="GA80">
            <v>0</v>
          </cell>
          <cell r="GB80">
            <v>0</v>
          </cell>
          <cell r="GC80">
            <v>0</v>
          </cell>
          <cell r="GD80">
            <v>0</v>
          </cell>
          <cell r="GE80">
            <v>0</v>
          </cell>
          <cell r="GF80">
            <v>0</v>
          </cell>
          <cell r="GG80">
            <v>0</v>
          </cell>
          <cell r="GH80">
            <v>0</v>
          </cell>
          <cell r="GI80">
            <v>0</v>
          </cell>
          <cell r="GJ80">
            <v>0</v>
          </cell>
          <cell r="GK80">
            <v>0</v>
          </cell>
          <cell r="GL80">
            <v>0</v>
          </cell>
          <cell r="GM80">
            <v>0</v>
          </cell>
          <cell r="GN80">
            <v>0</v>
          </cell>
          <cell r="GO80">
            <v>0</v>
          </cell>
          <cell r="GP80">
            <v>0</v>
          </cell>
          <cell r="GQ80">
            <v>0</v>
          </cell>
          <cell r="GR80">
            <v>0</v>
          </cell>
          <cell r="GS80">
            <v>0</v>
          </cell>
          <cell r="GT80">
            <v>0</v>
          </cell>
          <cell r="GU80">
            <v>0</v>
          </cell>
          <cell r="GV80">
            <v>0</v>
          </cell>
          <cell r="GW80">
            <v>0</v>
          </cell>
          <cell r="GX80">
            <v>0</v>
          </cell>
          <cell r="GY80">
            <v>0</v>
          </cell>
          <cell r="GZ80">
            <v>0</v>
          </cell>
          <cell r="HA80">
            <v>0</v>
          </cell>
          <cell r="HB80">
            <v>0</v>
          </cell>
          <cell r="HC80">
            <v>0</v>
          </cell>
          <cell r="HD80">
            <v>0</v>
          </cell>
          <cell r="HE80">
            <v>0</v>
          </cell>
          <cell r="HF80">
            <v>0</v>
          </cell>
          <cell r="HG80">
            <v>0</v>
          </cell>
          <cell r="HH80">
            <v>0</v>
          </cell>
          <cell r="HI80">
            <v>0</v>
          </cell>
          <cell r="HJ80">
            <v>0</v>
          </cell>
          <cell r="HK80">
            <v>0</v>
          </cell>
          <cell r="HL80">
            <v>0</v>
          </cell>
          <cell r="HM80">
            <v>0</v>
          </cell>
          <cell r="HN80">
            <v>0</v>
          </cell>
          <cell r="HO80">
            <v>0</v>
          </cell>
          <cell r="HP80">
            <v>0</v>
          </cell>
          <cell r="HQ80">
            <v>0</v>
          </cell>
          <cell r="HR80">
            <v>0</v>
          </cell>
          <cell r="HS80">
            <v>0</v>
          </cell>
          <cell r="HT80">
            <v>0</v>
          </cell>
          <cell r="HU80">
            <v>0</v>
          </cell>
          <cell r="HV80">
            <v>0</v>
          </cell>
          <cell r="HW80">
            <v>0</v>
          </cell>
          <cell r="HX80">
            <v>0</v>
          </cell>
          <cell r="HY80">
            <v>0</v>
          </cell>
          <cell r="HZ80">
            <v>0</v>
          </cell>
          <cell r="IA80">
            <v>0</v>
          </cell>
          <cell r="IB80">
            <v>0</v>
          </cell>
          <cell r="IC80">
            <v>0</v>
          </cell>
          <cell r="ID80">
            <v>0</v>
          </cell>
          <cell r="IE80">
            <v>0</v>
          </cell>
          <cell r="IF80">
            <v>0</v>
          </cell>
          <cell r="IG80">
            <v>0</v>
          </cell>
          <cell r="IH80">
            <v>0</v>
          </cell>
          <cell r="II80">
            <v>0</v>
          </cell>
          <cell r="IJ80">
            <v>0</v>
          </cell>
          <cell r="IK80">
            <v>0</v>
          </cell>
          <cell r="IL80">
            <v>0</v>
          </cell>
          <cell r="IM80">
            <v>0</v>
          </cell>
          <cell r="IN80">
            <v>0</v>
          </cell>
          <cell r="IO80">
            <v>0</v>
          </cell>
          <cell r="IP80">
            <v>0</v>
          </cell>
          <cell r="IQ80">
            <v>0</v>
          </cell>
        </row>
        <row r="81">
          <cell r="B81">
            <v>0</v>
          </cell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0</v>
          </cell>
          <cell r="W81">
            <v>0</v>
          </cell>
          <cell r="X81">
            <v>0</v>
          </cell>
          <cell r="Y81">
            <v>0</v>
          </cell>
          <cell r="Z81">
            <v>0</v>
          </cell>
          <cell r="AA81">
            <v>0</v>
          </cell>
          <cell r="AB81">
            <v>0</v>
          </cell>
          <cell r="AC81">
            <v>0</v>
          </cell>
          <cell r="AD81">
            <v>0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I81">
            <v>0</v>
          </cell>
          <cell r="AJ81">
            <v>0</v>
          </cell>
          <cell r="AK81">
            <v>0</v>
          </cell>
          <cell r="AL81">
            <v>0</v>
          </cell>
          <cell r="AM81">
            <v>0</v>
          </cell>
          <cell r="AN81">
            <v>0</v>
          </cell>
          <cell r="AO81">
            <v>0</v>
          </cell>
          <cell r="AP81">
            <v>0</v>
          </cell>
          <cell r="AQ81">
            <v>0</v>
          </cell>
          <cell r="AR81">
            <v>0</v>
          </cell>
          <cell r="AS81">
            <v>0</v>
          </cell>
          <cell r="AT81">
            <v>0</v>
          </cell>
          <cell r="AU81">
            <v>0</v>
          </cell>
          <cell r="AV81">
            <v>0</v>
          </cell>
          <cell r="AW81">
            <v>0</v>
          </cell>
          <cell r="AX81">
            <v>0</v>
          </cell>
          <cell r="AY81">
            <v>0</v>
          </cell>
          <cell r="AZ81">
            <v>0</v>
          </cell>
          <cell r="BA81">
            <v>0</v>
          </cell>
          <cell r="BB81">
            <v>0</v>
          </cell>
          <cell r="BC81">
            <v>0</v>
          </cell>
          <cell r="BD81">
            <v>0</v>
          </cell>
          <cell r="BE81">
            <v>0</v>
          </cell>
          <cell r="BF81">
            <v>0</v>
          </cell>
          <cell r="BG81">
            <v>0</v>
          </cell>
          <cell r="BH81">
            <v>0</v>
          </cell>
          <cell r="BI81">
            <v>0</v>
          </cell>
          <cell r="BJ81">
            <v>0</v>
          </cell>
          <cell r="BK81">
            <v>0</v>
          </cell>
          <cell r="BL81">
            <v>0</v>
          </cell>
          <cell r="BM81">
            <v>0</v>
          </cell>
          <cell r="BN81">
            <v>0</v>
          </cell>
          <cell r="BO81">
            <v>0</v>
          </cell>
          <cell r="BP81">
            <v>0</v>
          </cell>
          <cell r="BQ81">
            <v>0</v>
          </cell>
          <cell r="BR81">
            <v>0</v>
          </cell>
          <cell r="BS81">
            <v>0</v>
          </cell>
          <cell r="BT81">
            <v>0</v>
          </cell>
          <cell r="BU81">
            <v>0</v>
          </cell>
          <cell r="BV81">
            <v>0</v>
          </cell>
          <cell r="BW81">
            <v>0</v>
          </cell>
          <cell r="BX81">
            <v>0</v>
          </cell>
          <cell r="BY81">
            <v>0</v>
          </cell>
          <cell r="BZ81">
            <v>0</v>
          </cell>
          <cell r="CA81">
            <v>0</v>
          </cell>
          <cell r="CB81">
            <v>0</v>
          </cell>
          <cell r="CC81">
            <v>0</v>
          </cell>
          <cell r="CD81">
            <v>0</v>
          </cell>
          <cell r="CE81">
            <v>0</v>
          </cell>
          <cell r="CF81">
            <v>0</v>
          </cell>
          <cell r="CG81">
            <v>0</v>
          </cell>
          <cell r="CH81">
            <v>0</v>
          </cell>
          <cell r="CI81">
            <v>0</v>
          </cell>
          <cell r="CJ81">
            <v>0</v>
          </cell>
          <cell r="CK81">
            <v>0</v>
          </cell>
          <cell r="CL81">
            <v>0</v>
          </cell>
          <cell r="CM81">
            <v>0</v>
          </cell>
          <cell r="CN81">
            <v>0</v>
          </cell>
          <cell r="CO81">
            <v>0</v>
          </cell>
          <cell r="CP81">
            <v>0</v>
          </cell>
          <cell r="CQ81">
            <v>0</v>
          </cell>
          <cell r="CR81">
            <v>0</v>
          </cell>
          <cell r="CS81">
            <v>0</v>
          </cell>
          <cell r="CT81">
            <v>0</v>
          </cell>
          <cell r="CU81">
            <v>0</v>
          </cell>
          <cell r="CV81">
            <v>0</v>
          </cell>
          <cell r="CW81">
            <v>0</v>
          </cell>
          <cell r="CX81">
            <v>0</v>
          </cell>
          <cell r="CY81">
            <v>0</v>
          </cell>
          <cell r="CZ81">
            <v>0</v>
          </cell>
          <cell r="DA81">
            <v>0</v>
          </cell>
          <cell r="DB81">
            <v>0</v>
          </cell>
          <cell r="DC81">
            <v>0</v>
          </cell>
          <cell r="DD81">
            <v>0</v>
          </cell>
          <cell r="DE81">
            <v>0</v>
          </cell>
          <cell r="DF81">
            <v>0</v>
          </cell>
          <cell r="DG81">
            <v>0</v>
          </cell>
          <cell r="DH81">
            <v>0</v>
          </cell>
          <cell r="DI81">
            <v>0</v>
          </cell>
          <cell r="DJ81">
            <v>0</v>
          </cell>
          <cell r="DK81">
            <v>0</v>
          </cell>
          <cell r="DL81">
            <v>0</v>
          </cell>
          <cell r="DM81">
            <v>0</v>
          </cell>
          <cell r="DN81">
            <v>0</v>
          </cell>
          <cell r="DO81">
            <v>0</v>
          </cell>
          <cell r="DP81">
            <v>0</v>
          </cell>
          <cell r="DQ81">
            <v>0</v>
          </cell>
          <cell r="DR81">
            <v>0</v>
          </cell>
          <cell r="DS81">
            <v>0</v>
          </cell>
          <cell r="DT81">
            <v>0</v>
          </cell>
          <cell r="DU81">
            <v>0</v>
          </cell>
          <cell r="DV81">
            <v>0</v>
          </cell>
          <cell r="DW81">
            <v>0</v>
          </cell>
          <cell r="DX81">
            <v>0</v>
          </cell>
          <cell r="DY81">
            <v>0</v>
          </cell>
          <cell r="DZ81">
            <v>0</v>
          </cell>
          <cell r="EA81">
            <v>0</v>
          </cell>
          <cell r="EB81">
            <v>0</v>
          </cell>
          <cell r="EC81">
            <v>0</v>
          </cell>
          <cell r="ED81">
            <v>0</v>
          </cell>
          <cell r="EE81">
            <v>0</v>
          </cell>
          <cell r="EF81">
            <v>0</v>
          </cell>
          <cell r="EG81">
            <v>0</v>
          </cell>
          <cell r="EH81">
            <v>0</v>
          </cell>
          <cell r="EI81">
            <v>0</v>
          </cell>
          <cell r="EJ81">
            <v>0</v>
          </cell>
          <cell r="EK81">
            <v>0</v>
          </cell>
          <cell r="EL81">
            <v>0</v>
          </cell>
          <cell r="EM81">
            <v>0</v>
          </cell>
          <cell r="EN81">
            <v>0</v>
          </cell>
          <cell r="EO81">
            <v>0</v>
          </cell>
          <cell r="EP81">
            <v>0</v>
          </cell>
          <cell r="EQ81">
            <v>0</v>
          </cell>
          <cell r="ER81">
            <v>0</v>
          </cell>
          <cell r="ES81">
            <v>0</v>
          </cell>
          <cell r="ET81">
            <v>0</v>
          </cell>
          <cell r="EU81">
            <v>0</v>
          </cell>
          <cell r="EV81">
            <v>0</v>
          </cell>
          <cell r="EW81">
            <v>0</v>
          </cell>
          <cell r="EX81">
            <v>0</v>
          </cell>
          <cell r="EY81">
            <v>0</v>
          </cell>
          <cell r="EZ81">
            <v>0</v>
          </cell>
          <cell r="FA81">
            <v>0</v>
          </cell>
          <cell r="FB81">
            <v>0</v>
          </cell>
          <cell r="FC81">
            <v>0</v>
          </cell>
          <cell r="FD81">
            <v>0</v>
          </cell>
          <cell r="FE81">
            <v>0</v>
          </cell>
          <cell r="FF81">
            <v>0</v>
          </cell>
          <cell r="FG81">
            <v>0</v>
          </cell>
          <cell r="FH81">
            <v>0</v>
          </cell>
          <cell r="FI81">
            <v>0</v>
          </cell>
          <cell r="FJ81">
            <v>0</v>
          </cell>
          <cell r="FK81">
            <v>0</v>
          </cell>
          <cell r="FL81">
            <v>0</v>
          </cell>
          <cell r="FM81">
            <v>0</v>
          </cell>
          <cell r="FN81">
            <v>0</v>
          </cell>
          <cell r="FO81">
            <v>0</v>
          </cell>
          <cell r="FP81">
            <v>0</v>
          </cell>
          <cell r="FQ81">
            <v>0</v>
          </cell>
          <cell r="FR81">
            <v>0</v>
          </cell>
          <cell r="FS81">
            <v>0</v>
          </cell>
          <cell r="FT81">
            <v>0</v>
          </cell>
          <cell r="FU81">
            <v>0</v>
          </cell>
          <cell r="FV81">
            <v>0</v>
          </cell>
          <cell r="FW81">
            <v>0</v>
          </cell>
          <cell r="FX81">
            <v>0</v>
          </cell>
          <cell r="FY81">
            <v>0</v>
          </cell>
          <cell r="FZ81">
            <v>0</v>
          </cell>
          <cell r="GA81">
            <v>0</v>
          </cell>
          <cell r="GB81">
            <v>0</v>
          </cell>
          <cell r="GC81">
            <v>0</v>
          </cell>
          <cell r="GD81">
            <v>0</v>
          </cell>
          <cell r="GE81">
            <v>0</v>
          </cell>
          <cell r="GF81">
            <v>0</v>
          </cell>
          <cell r="GG81">
            <v>0</v>
          </cell>
          <cell r="GH81">
            <v>0</v>
          </cell>
          <cell r="GI81">
            <v>0</v>
          </cell>
          <cell r="GJ81">
            <v>0</v>
          </cell>
          <cell r="GK81">
            <v>0</v>
          </cell>
          <cell r="GL81">
            <v>0</v>
          </cell>
          <cell r="GM81">
            <v>0</v>
          </cell>
          <cell r="GN81">
            <v>0</v>
          </cell>
          <cell r="GO81">
            <v>0</v>
          </cell>
          <cell r="GP81">
            <v>0</v>
          </cell>
          <cell r="GQ81">
            <v>0</v>
          </cell>
          <cell r="GR81">
            <v>0</v>
          </cell>
          <cell r="GS81">
            <v>0</v>
          </cell>
          <cell r="GT81">
            <v>0</v>
          </cell>
          <cell r="GU81">
            <v>0</v>
          </cell>
          <cell r="GV81">
            <v>0</v>
          </cell>
          <cell r="GW81">
            <v>0</v>
          </cell>
          <cell r="GX81">
            <v>0</v>
          </cell>
          <cell r="GY81">
            <v>0</v>
          </cell>
          <cell r="GZ81">
            <v>0</v>
          </cell>
          <cell r="HA81">
            <v>0</v>
          </cell>
          <cell r="HB81">
            <v>0</v>
          </cell>
          <cell r="HC81">
            <v>0</v>
          </cell>
          <cell r="HD81">
            <v>0</v>
          </cell>
          <cell r="HE81">
            <v>0</v>
          </cell>
          <cell r="HF81">
            <v>0</v>
          </cell>
          <cell r="HG81">
            <v>0</v>
          </cell>
          <cell r="HH81">
            <v>0</v>
          </cell>
          <cell r="HI81">
            <v>0</v>
          </cell>
          <cell r="HJ81">
            <v>0</v>
          </cell>
          <cell r="HK81">
            <v>0</v>
          </cell>
          <cell r="HL81">
            <v>0</v>
          </cell>
          <cell r="HM81">
            <v>0</v>
          </cell>
          <cell r="HN81">
            <v>0</v>
          </cell>
          <cell r="HO81">
            <v>0</v>
          </cell>
          <cell r="HP81">
            <v>0</v>
          </cell>
          <cell r="HQ81">
            <v>0</v>
          </cell>
          <cell r="HR81">
            <v>0</v>
          </cell>
          <cell r="HS81">
            <v>0</v>
          </cell>
          <cell r="HT81">
            <v>0</v>
          </cell>
          <cell r="HU81">
            <v>0</v>
          </cell>
          <cell r="HV81">
            <v>0</v>
          </cell>
          <cell r="HW81">
            <v>0</v>
          </cell>
          <cell r="HX81">
            <v>0</v>
          </cell>
          <cell r="HY81">
            <v>0</v>
          </cell>
          <cell r="HZ81">
            <v>0</v>
          </cell>
          <cell r="IA81">
            <v>0</v>
          </cell>
          <cell r="IB81">
            <v>0</v>
          </cell>
          <cell r="IC81">
            <v>0</v>
          </cell>
          <cell r="ID81">
            <v>0</v>
          </cell>
          <cell r="IE81">
            <v>0</v>
          </cell>
          <cell r="IF81">
            <v>0</v>
          </cell>
          <cell r="IG81">
            <v>0</v>
          </cell>
          <cell r="IH81">
            <v>0</v>
          </cell>
          <cell r="II81">
            <v>0</v>
          </cell>
          <cell r="IJ81">
            <v>0</v>
          </cell>
          <cell r="IK81">
            <v>0</v>
          </cell>
          <cell r="IL81">
            <v>0</v>
          </cell>
          <cell r="IM81">
            <v>0</v>
          </cell>
          <cell r="IN81">
            <v>0</v>
          </cell>
          <cell r="IO81">
            <v>0</v>
          </cell>
          <cell r="IP81">
            <v>0</v>
          </cell>
          <cell r="IQ81">
            <v>0</v>
          </cell>
        </row>
        <row r="82">
          <cell r="B82">
            <v>0</v>
          </cell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0</v>
          </cell>
          <cell r="AB82">
            <v>0</v>
          </cell>
          <cell r="AC82">
            <v>0</v>
          </cell>
          <cell r="AD82">
            <v>0</v>
          </cell>
          <cell r="AE82">
            <v>0</v>
          </cell>
          <cell r="AF82">
            <v>0</v>
          </cell>
          <cell r="AG82">
            <v>0</v>
          </cell>
          <cell r="AH82">
            <v>0</v>
          </cell>
          <cell r="AI82">
            <v>0</v>
          </cell>
          <cell r="AJ82">
            <v>0</v>
          </cell>
          <cell r="AK82">
            <v>0</v>
          </cell>
          <cell r="AL82">
            <v>0</v>
          </cell>
          <cell r="AM82">
            <v>0</v>
          </cell>
          <cell r="AN82">
            <v>0</v>
          </cell>
          <cell r="AO82">
            <v>0</v>
          </cell>
          <cell r="AP82">
            <v>0</v>
          </cell>
          <cell r="AQ82">
            <v>0</v>
          </cell>
          <cell r="AR82">
            <v>0</v>
          </cell>
          <cell r="AS82">
            <v>0</v>
          </cell>
          <cell r="AT82">
            <v>0</v>
          </cell>
          <cell r="AU82">
            <v>0</v>
          </cell>
          <cell r="AV82">
            <v>0</v>
          </cell>
          <cell r="AW82">
            <v>0</v>
          </cell>
          <cell r="AX82">
            <v>0</v>
          </cell>
          <cell r="AY82">
            <v>0</v>
          </cell>
          <cell r="AZ82">
            <v>0</v>
          </cell>
          <cell r="BA82">
            <v>0</v>
          </cell>
          <cell r="BB82">
            <v>0</v>
          </cell>
          <cell r="BC82">
            <v>0</v>
          </cell>
          <cell r="BD82">
            <v>0</v>
          </cell>
          <cell r="BE82">
            <v>0</v>
          </cell>
          <cell r="BF82">
            <v>0</v>
          </cell>
          <cell r="BG82">
            <v>0</v>
          </cell>
          <cell r="BH82">
            <v>0</v>
          </cell>
          <cell r="BI82">
            <v>0</v>
          </cell>
          <cell r="BJ82">
            <v>0</v>
          </cell>
          <cell r="BK82">
            <v>0</v>
          </cell>
          <cell r="BL82">
            <v>0</v>
          </cell>
          <cell r="BM82">
            <v>0</v>
          </cell>
          <cell r="BN82">
            <v>0</v>
          </cell>
          <cell r="BO82">
            <v>0</v>
          </cell>
          <cell r="BP82">
            <v>0</v>
          </cell>
          <cell r="BQ82">
            <v>0</v>
          </cell>
          <cell r="BR82">
            <v>0</v>
          </cell>
          <cell r="BS82">
            <v>0</v>
          </cell>
          <cell r="BT82">
            <v>0</v>
          </cell>
          <cell r="BU82">
            <v>0</v>
          </cell>
          <cell r="BV82">
            <v>0</v>
          </cell>
          <cell r="BW82">
            <v>0</v>
          </cell>
          <cell r="BX82">
            <v>0</v>
          </cell>
          <cell r="BY82">
            <v>0</v>
          </cell>
          <cell r="BZ82">
            <v>0</v>
          </cell>
          <cell r="CA82">
            <v>0</v>
          </cell>
          <cell r="CB82">
            <v>0</v>
          </cell>
          <cell r="CC82">
            <v>0</v>
          </cell>
          <cell r="CD82">
            <v>0</v>
          </cell>
          <cell r="CE82">
            <v>0</v>
          </cell>
          <cell r="CF82">
            <v>0</v>
          </cell>
          <cell r="CG82">
            <v>0</v>
          </cell>
          <cell r="CH82">
            <v>0</v>
          </cell>
          <cell r="CI82">
            <v>0</v>
          </cell>
          <cell r="CJ82">
            <v>0</v>
          </cell>
          <cell r="CK82">
            <v>0</v>
          </cell>
          <cell r="CL82">
            <v>0</v>
          </cell>
          <cell r="CM82">
            <v>0</v>
          </cell>
          <cell r="CN82">
            <v>0</v>
          </cell>
          <cell r="CO82">
            <v>0</v>
          </cell>
          <cell r="CP82">
            <v>0</v>
          </cell>
          <cell r="CQ82">
            <v>0</v>
          </cell>
          <cell r="CR82">
            <v>0</v>
          </cell>
          <cell r="CS82">
            <v>0</v>
          </cell>
          <cell r="CT82">
            <v>0</v>
          </cell>
          <cell r="CU82">
            <v>0</v>
          </cell>
          <cell r="CV82">
            <v>0</v>
          </cell>
          <cell r="CW82">
            <v>0</v>
          </cell>
          <cell r="CX82">
            <v>0</v>
          </cell>
          <cell r="CY82">
            <v>0</v>
          </cell>
          <cell r="CZ82">
            <v>0</v>
          </cell>
          <cell r="DA82">
            <v>0</v>
          </cell>
          <cell r="DB82">
            <v>0</v>
          </cell>
          <cell r="DC82">
            <v>0</v>
          </cell>
          <cell r="DD82">
            <v>0</v>
          </cell>
          <cell r="DE82">
            <v>0</v>
          </cell>
          <cell r="DF82">
            <v>0</v>
          </cell>
          <cell r="DG82">
            <v>0</v>
          </cell>
          <cell r="DH82">
            <v>0</v>
          </cell>
          <cell r="DI82">
            <v>0</v>
          </cell>
          <cell r="DJ82">
            <v>0</v>
          </cell>
          <cell r="DK82">
            <v>0</v>
          </cell>
          <cell r="DL82">
            <v>0</v>
          </cell>
          <cell r="DM82">
            <v>0</v>
          </cell>
          <cell r="DN82">
            <v>0</v>
          </cell>
          <cell r="DO82">
            <v>0</v>
          </cell>
          <cell r="DP82">
            <v>0</v>
          </cell>
          <cell r="DQ82">
            <v>0</v>
          </cell>
          <cell r="DR82">
            <v>0</v>
          </cell>
          <cell r="DS82">
            <v>0</v>
          </cell>
          <cell r="DT82">
            <v>0</v>
          </cell>
          <cell r="DU82">
            <v>0</v>
          </cell>
          <cell r="DV82">
            <v>0</v>
          </cell>
          <cell r="DW82">
            <v>0</v>
          </cell>
          <cell r="DX82">
            <v>0</v>
          </cell>
          <cell r="DY82">
            <v>0</v>
          </cell>
          <cell r="DZ82">
            <v>0</v>
          </cell>
          <cell r="EA82">
            <v>0</v>
          </cell>
          <cell r="EB82">
            <v>0</v>
          </cell>
          <cell r="EC82">
            <v>0</v>
          </cell>
          <cell r="ED82">
            <v>0</v>
          </cell>
          <cell r="EE82">
            <v>0</v>
          </cell>
          <cell r="EF82">
            <v>0</v>
          </cell>
          <cell r="EG82">
            <v>0</v>
          </cell>
          <cell r="EH82">
            <v>0</v>
          </cell>
          <cell r="EI82">
            <v>0</v>
          </cell>
          <cell r="EJ82">
            <v>0</v>
          </cell>
          <cell r="EK82">
            <v>0</v>
          </cell>
          <cell r="EL82">
            <v>0</v>
          </cell>
          <cell r="EM82">
            <v>0</v>
          </cell>
          <cell r="EN82">
            <v>0</v>
          </cell>
          <cell r="EO82">
            <v>0</v>
          </cell>
          <cell r="EP82">
            <v>0</v>
          </cell>
          <cell r="EQ82">
            <v>0</v>
          </cell>
          <cell r="ER82">
            <v>0</v>
          </cell>
          <cell r="ES82">
            <v>0</v>
          </cell>
          <cell r="ET82">
            <v>0</v>
          </cell>
          <cell r="EU82">
            <v>0</v>
          </cell>
          <cell r="EV82">
            <v>0</v>
          </cell>
          <cell r="EW82">
            <v>0</v>
          </cell>
          <cell r="EX82">
            <v>0</v>
          </cell>
          <cell r="EY82">
            <v>0</v>
          </cell>
          <cell r="EZ82">
            <v>0</v>
          </cell>
          <cell r="FA82">
            <v>0</v>
          </cell>
          <cell r="FB82">
            <v>0</v>
          </cell>
          <cell r="FC82">
            <v>0</v>
          </cell>
          <cell r="FD82">
            <v>0</v>
          </cell>
          <cell r="FE82">
            <v>0</v>
          </cell>
          <cell r="FF82">
            <v>0</v>
          </cell>
          <cell r="FG82">
            <v>0</v>
          </cell>
          <cell r="FH82">
            <v>0</v>
          </cell>
          <cell r="FI82">
            <v>0</v>
          </cell>
          <cell r="FJ82">
            <v>0</v>
          </cell>
          <cell r="FK82">
            <v>0</v>
          </cell>
          <cell r="FL82">
            <v>0</v>
          </cell>
          <cell r="FM82">
            <v>0</v>
          </cell>
          <cell r="FN82">
            <v>0</v>
          </cell>
          <cell r="FO82">
            <v>0</v>
          </cell>
          <cell r="FP82">
            <v>0</v>
          </cell>
          <cell r="FQ82">
            <v>0</v>
          </cell>
          <cell r="FR82">
            <v>0</v>
          </cell>
          <cell r="FS82">
            <v>0</v>
          </cell>
          <cell r="FT82">
            <v>0</v>
          </cell>
          <cell r="FU82">
            <v>0</v>
          </cell>
          <cell r="FV82">
            <v>0</v>
          </cell>
          <cell r="FW82">
            <v>0</v>
          </cell>
          <cell r="FX82">
            <v>0</v>
          </cell>
          <cell r="FY82">
            <v>0</v>
          </cell>
          <cell r="FZ82">
            <v>0</v>
          </cell>
          <cell r="GA82">
            <v>0</v>
          </cell>
          <cell r="GB82">
            <v>0</v>
          </cell>
          <cell r="GC82">
            <v>0</v>
          </cell>
          <cell r="GD82">
            <v>0</v>
          </cell>
          <cell r="GE82">
            <v>0</v>
          </cell>
          <cell r="GF82">
            <v>0</v>
          </cell>
          <cell r="GG82">
            <v>0</v>
          </cell>
          <cell r="GH82">
            <v>0</v>
          </cell>
          <cell r="GI82">
            <v>0</v>
          </cell>
          <cell r="GJ82">
            <v>0</v>
          </cell>
          <cell r="GK82">
            <v>0</v>
          </cell>
          <cell r="GL82">
            <v>0</v>
          </cell>
          <cell r="GM82">
            <v>0</v>
          </cell>
          <cell r="GN82">
            <v>0</v>
          </cell>
          <cell r="GO82">
            <v>0</v>
          </cell>
          <cell r="GP82">
            <v>0</v>
          </cell>
          <cell r="GQ82">
            <v>0</v>
          </cell>
          <cell r="GR82">
            <v>0</v>
          </cell>
          <cell r="GS82">
            <v>0</v>
          </cell>
          <cell r="GT82">
            <v>0</v>
          </cell>
          <cell r="GU82">
            <v>0</v>
          </cell>
          <cell r="GV82">
            <v>0</v>
          </cell>
          <cell r="GW82">
            <v>0</v>
          </cell>
          <cell r="GX82">
            <v>0</v>
          </cell>
          <cell r="GY82">
            <v>0</v>
          </cell>
          <cell r="GZ82">
            <v>0</v>
          </cell>
          <cell r="HA82">
            <v>0</v>
          </cell>
          <cell r="HB82">
            <v>0</v>
          </cell>
          <cell r="HC82">
            <v>0</v>
          </cell>
          <cell r="HD82">
            <v>0</v>
          </cell>
          <cell r="HE82">
            <v>0</v>
          </cell>
          <cell r="HF82">
            <v>0</v>
          </cell>
          <cell r="HG82">
            <v>0</v>
          </cell>
          <cell r="HH82">
            <v>0</v>
          </cell>
          <cell r="HI82">
            <v>0</v>
          </cell>
          <cell r="HJ82">
            <v>0</v>
          </cell>
          <cell r="HK82">
            <v>0</v>
          </cell>
          <cell r="HL82">
            <v>0</v>
          </cell>
          <cell r="HM82">
            <v>0</v>
          </cell>
          <cell r="HN82">
            <v>0</v>
          </cell>
          <cell r="HO82">
            <v>0</v>
          </cell>
          <cell r="HP82">
            <v>0</v>
          </cell>
          <cell r="HQ82">
            <v>0</v>
          </cell>
          <cell r="HR82">
            <v>0</v>
          </cell>
          <cell r="HS82">
            <v>0</v>
          </cell>
          <cell r="HT82">
            <v>0</v>
          </cell>
          <cell r="HU82">
            <v>0</v>
          </cell>
          <cell r="HV82">
            <v>0</v>
          </cell>
          <cell r="HW82">
            <v>0</v>
          </cell>
          <cell r="HX82">
            <v>0</v>
          </cell>
          <cell r="HY82">
            <v>0</v>
          </cell>
          <cell r="HZ82">
            <v>0</v>
          </cell>
          <cell r="IA82">
            <v>0</v>
          </cell>
          <cell r="IB82">
            <v>0</v>
          </cell>
          <cell r="IC82">
            <v>0</v>
          </cell>
          <cell r="ID82">
            <v>0</v>
          </cell>
          <cell r="IE82">
            <v>0</v>
          </cell>
          <cell r="IF82">
            <v>0</v>
          </cell>
          <cell r="IG82">
            <v>0</v>
          </cell>
          <cell r="IH82">
            <v>0</v>
          </cell>
          <cell r="II82">
            <v>0</v>
          </cell>
          <cell r="IJ82">
            <v>0</v>
          </cell>
          <cell r="IK82">
            <v>0</v>
          </cell>
          <cell r="IL82">
            <v>0</v>
          </cell>
          <cell r="IM82">
            <v>0</v>
          </cell>
          <cell r="IN82">
            <v>0</v>
          </cell>
          <cell r="IO82">
            <v>0</v>
          </cell>
          <cell r="IP82">
            <v>0</v>
          </cell>
          <cell r="IQ82">
            <v>0</v>
          </cell>
        </row>
        <row r="83">
          <cell r="B83">
            <v>56.838999999999999</v>
          </cell>
          <cell r="C83">
            <v>82.744</v>
          </cell>
          <cell r="D83">
            <v>43.040999999999997</v>
          </cell>
          <cell r="E83">
            <v>39.703000000000003</v>
          </cell>
          <cell r="F83">
            <v>11.917999999999999</v>
          </cell>
          <cell r="G83">
            <v>5.35</v>
          </cell>
          <cell r="H83">
            <v>6.569</v>
          </cell>
          <cell r="I83">
            <v>131.74799999999999</v>
          </cell>
          <cell r="J83">
            <v>65.903000000000006</v>
          </cell>
          <cell r="K83">
            <v>65.843999999999994</v>
          </cell>
          <cell r="L83">
            <v>650.09100000000001</v>
          </cell>
          <cell r="M83">
            <v>395.30200000000002</v>
          </cell>
          <cell r="N83">
            <v>254.79</v>
          </cell>
          <cell r="O83">
            <v>21.582000000000001</v>
          </cell>
          <cell r="P83">
            <v>13.618</v>
          </cell>
          <cell r="Q83">
            <v>7.9640000000000004</v>
          </cell>
          <cell r="R83">
            <v>4.6379999999999999</v>
          </cell>
          <cell r="S83">
            <v>3.5329999999999999</v>
          </cell>
          <cell r="T83">
            <v>1.105</v>
          </cell>
          <cell r="U83">
            <v>7.6150000000000002</v>
          </cell>
          <cell r="V83">
            <v>5.2389999999999999</v>
          </cell>
          <cell r="W83">
            <v>2.3759999999999999</v>
          </cell>
          <cell r="X83">
            <v>9.3290000000000006</v>
          </cell>
          <cell r="Y83">
            <v>4.8460000000000001</v>
          </cell>
          <cell r="Z83">
            <v>4.4829999999999997</v>
          </cell>
          <cell r="AA83">
            <v>628.51</v>
          </cell>
          <cell r="AB83">
            <v>381.68400000000003</v>
          </cell>
          <cell r="AC83">
            <v>246.82599999999999</v>
          </cell>
          <cell r="AD83">
            <v>78.856999999999999</v>
          </cell>
          <cell r="AE83">
            <v>49.918999999999997</v>
          </cell>
          <cell r="AF83">
            <v>28.937999999999999</v>
          </cell>
          <cell r="AG83">
            <v>13.689</v>
          </cell>
          <cell r="AH83">
            <v>9.3219999999999992</v>
          </cell>
          <cell r="AI83">
            <v>4.3680000000000003</v>
          </cell>
          <cell r="AJ83">
            <v>29.622</v>
          </cell>
          <cell r="AK83">
            <v>19.64</v>
          </cell>
          <cell r="AL83">
            <v>9.9819999999999993</v>
          </cell>
          <cell r="AM83">
            <v>35.545999999999999</v>
          </cell>
          <cell r="AN83">
            <v>20.957000000000001</v>
          </cell>
          <cell r="AO83">
            <v>14.589</v>
          </cell>
          <cell r="AP83">
            <v>549.65200000000004</v>
          </cell>
          <cell r="AQ83">
            <v>331.76400000000001</v>
          </cell>
          <cell r="AR83">
            <v>217.88800000000001</v>
          </cell>
          <cell r="AS83">
            <v>93.85</v>
          </cell>
          <cell r="AT83">
            <v>57.244999999999997</v>
          </cell>
          <cell r="AU83">
            <v>36.604999999999997</v>
          </cell>
          <cell r="AV83">
            <v>455.80200000000002</v>
          </cell>
          <cell r="AW83">
            <v>274.51900000000001</v>
          </cell>
          <cell r="AX83">
            <v>181.28299999999999</v>
          </cell>
          <cell r="AY83">
            <v>140.95699999999999</v>
          </cell>
          <cell r="AZ83">
            <v>82.771000000000001</v>
          </cell>
          <cell r="BA83">
            <v>58.186</v>
          </cell>
          <cell r="BB83">
            <v>314.84500000000003</v>
          </cell>
          <cell r="BC83">
            <v>191.74799999999999</v>
          </cell>
          <cell r="BD83">
            <v>123.09699999999999</v>
          </cell>
          <cell r="BE83">
            <v>5.6020000000000003</v>
          </cell>
          <cell r="BF83">
            <v>3.7530000000000001</v>
          </cell>
          <cell r="BG83">
            <v>1.85</v>
          </cell>
          <cell r="BH83">
            <v>644.48900000000003</v>
          </cell>
          <cell r="BI83">
            <v>391.54899999999998</v>
          </cell>
          <cell r="BJ83">
            <v>252.94</v>
          </cell>
          <cell r="BK83">
            <v>4215.0940000000001</v>
          </cell>
          <cell r="BL83">
            <v>1992.127</v>
          </cell>
          <cell r="BM83">
            <v>2222.9659999999999</v>
          </cell>
          <cell r="BN83">
            <v>155.172</v>
          </cell>
          <cell r="BO83">
            <v>94.284000000000006</v>
          </cell>
          <cell r="BP83">
            <v>60.887999999999998</v>
          </cell>
          <cell r="BQ83">
            <v>65.108000000000004</v>
          </cell>
          <cell r="BR83">
            <v>41.738999999999997</v>
          </cell>
          <cell r="BS83">
            <v>23.367999999999999</v>
          </cell>
          <cell r="BT83">
            <v>30.952999999999999</v>
          </cell>
          <cell r="BU83">
            <v>19.045999999999999</v>
          </cell>
          <cell r="BV83">
            <v>11.907</v>
          </cell>
          <cell r="BW83">
            <v>34.155000000000001</v>
          </cell>
          <cell r="BX83">
            <v>22.693000000000001</v>
          </cell>
          <cell r="BY83">
            <v>11.461</v>
          </cell>
          <cell r="BZ83">
            <v>8.3870000000000005</v>
          </cell>
          <cell r="CA83">
            <v>4.9450000000000003</v>
          </cell>
          <cell r="CB83">
            <v>3.4409999999999998</v>
          </cell>
          <cell r="CC83">
            <v>7.3970000000000002</v>
          </cell>
          <cell r="CD83">
            <v>3.8279999999999998</v>
          </cell>
          <cell r="CE83">
            <v>3.569</v>
          </cell>
          <cell r="CF83">
            <v>82.668000000000006</v>
          </cell>
          <cell r="CG83">
            <v>48.716999999999999</v>
          </cell>
          <cell r="CH83">
            <v>33.951000000000001</v>
          </cell>
          <cell r="CI83">
            <v>59.429000000000002</v>
          </cell>
          <cell r="CJ83">
            <v>35.026000000000003</v>
          </cell>
          <cell r="CK83">
            <v>24.402999999999999</v>
          </cell>
          <cell r="CL83">
            <v>2.7349999999999999</v>
          </cell>
          <cell r="CM83">
            <v>2.09</v>
          </cell>
          <cell r="CN83">
            <v>0.64500000000000002</v>
          </cell>
          <cell r="CO83">
            <v>0</v>
          </cell>
          <cell r="CP83">
            <v>0</v>
          </cell>
          <cell r="CQ83">
            <v>0</v>
          </cell>
          <cell r="CR83">
            <v>56.694000000000003</v>
          </cell>
          <cell r="CS83">
            <v>32.936</v>
          </cell>
          <cell r="CT83">
            <v>23.757000000000001</v>
          </cell>
          <cell r="CU83">
            <v>36.238</v>
          </cell>
          <cell r="CV83">
            <v>21.271999999999998</v>
          </cell>
          <cell r="CW83">
            <v>14.965999999999999</v>
          </cell>
          <cell r="CX83">
            <v>11.263</v>
          </cell>
          <cell r="CY83">
            <v>6.7889999999999997</v>
          </cell>
          <cell r="CZ83">
            <v>4.4740000000000002</v>
          </cell>
          <cell r="DA83">
            <v>2.867</v>
          </cell>
          <cell r="DB83">
            <v>1.663</v>
          </cell>
          <cell r="DC83">
            <v>1.204</v>
          </cell>
          <cell r="DD83">
            <v>0</v>
          </cell>
          <cell r="DE83">
            <v>0</v>
          </cell>
          <cell r="DF83">
            <v>0</v>
          </cell>
          <cell r="DG83">
            <v>33.371000000000002</v>
          </cell>
          <cell r="DH83">
            <v>19.609000000000002</v>
          </cell>
          <cell r="DI83">
            <v>13.762</v>
          </cell>
          <cell r="DJ83">
            <v>4116.92</v>
          </cell>
          <cell r="DK83">
            <v>2164.788</v>
          </cell>
          <cell r="DL83">
            <v>1952.133</v>
          </cell>
          <cell r="DM83">
            <v>709.28200000000004</v>
          </cell>
          <cell r="DN83">
            <v>364.76400000000001</v>
          </cell>
          <cell r="DO83">
            <v>344.51799999999997</v>
          </cell>
          <cell r="DP83">
            <v>206.643</v>
          </cell>
          <cell r="DQ83">
            <v>99.963999999999999</v>
          </cell>
          <cell r="DR83">
            <v>106.679</v>
          </cell>
          <cell r="DS83">
            <v>239.184</v>
          </cell>
          <cell r="DT83">
            <v>119.456</v>
          </cell>
          <cell r="DU83">
            <v>119.729</v>
          </cell>
          <cell r="DV83">
            <v>263.45400000000001</v>
          </cell>
          <cell r="DW83">
            <v>145.34399999999999</v>
          </cell>
          <cell r="DX83">
            <v>118.111</v>
          </cell>
          <cell r="DY83">
            <v>3407.6390000000001</v>
          </cell>
          <cell r="DZ83">
            <v>1800.0239999999999</v>
          </cell>
          <cell r="EA83">
            <v>1607.615</v>
          </cell>
          <cell r="EB83">
            <v>1494.3520000000001</v>
          </cell>
          <cell r="EC83">
            <v>764.70299999999997</v>
          </cell>
          <cell r="ED83">
            <v>729.649</v>
          </cell>
          <cell r="EE83">
            <v>398.46</v>
          </cell>
          <cell r="EF83">
            <v>208.71700000000001</v>
          </cell>
          <cell r="EG83">
            <v>189.74199999999999</v>
          </cell>
          <cell r="EH83">
            <v>457.14699999999999</v>
          </cell>
          <cell r="EI83">
            <v>222.124</v>
          </cell>
          <cell r="EJ83">
            <v>235.023</v>
          </cell>
          <cell r="EK83">
            <v>638.745</v>
          </cell>
          <cell r="EL83">
            <v>333.86200000000002</v>
          </cell>
          <cell r="EM83">
            <v>304.88299999999998</v>
          </cell>
          <cell r="EN83">
            <v>1913.287</v>
          </cell>
          <cell r="EO83">
            <v>1035.3209999999999</v>
          </cell>
          <cell r="EP83">
            <v>877.96600000000001</v>
          </cell>
          <cell r="EQ83">
            <v>737.37599999999998</v>
          </cell>
          <cell r="ER83">
            <v>387.56799999999998</v>
          </cell>
          <cell r="ES83">
            <v>349.80799999999999</v>
          </cell>
          <cell r="ET83">
            <v>1175.9110000000001</v>
          </cell>
          <cell r="EU83">
            <v>647.75300000000004</v>
          </cell>
          <cell r="EV83">
            <v>528.15800000000002</v>
          </cell>
          <cell r="EW83">
            <v>698.20500000000004</v>
          </cell>
          <cell r="EX83">
            <v>359.46699999999998</v>
          </cell>
          <cell r="EY83">
            <v>338.738</v>
          </cell>
          <cell r="EZ83">
            <v>477.70600000000002</v>
          </cell>
          <cell r="FA83">
            <v>288.286</v>
          </cell>
          <cell r="FB83">
            <v>189.42</v>
          </cell>
          <cell r="FC83">
            <v>284.613</v>
          </cell>
          <cell r="FD83">
            <v>154.69</v>
          </cell>
          <cell r="FE83">
            <v>129.923</v>
          </cell>
          <cell r="FF83">
            <v>3832.308</v>
          </cell>
          <cell r="FG83">
            <v>2010.098</v>
          </cell>
          <cell r="FH83">
            <v>1822.2090000000001</v>
          </cell>
          <cell r="FI83">
            <v>6570.549</v>
          </cell>
          <cell r="FJ83">
            <v>3224.895</v>
          </cell>
          <cell r="FK83">
            <v>3345.654</v>
          </cell>
          <cell r="FL83">
            <v>939.14700000000005</v>
          </cell>
          <cell r="FM83">
            <v>455.80599999999998</v>
          </cell>
          <cell r="FN83">
            <v>483.34100000000001</v>
          </cell>
          <cell r="FO83">
            <v>690.55799999999999</v>
          </cell>
          <cell r="FP83">
            <v>347.5</v>
          </cell>
          <cell r="FQ83">
            <v>343.05900000000003</v>
          </cell>
          <cell r="FR83">
            <v>436.65899999999999</v>
          </cell>
          <cell r="FS83">
            <v>234.369</v>
          </cell>
          <cell r="FT83">
            <v>202.29</v>
          </cell>
          <cell r="FU83">
            <v>253.899</v>
          </cell>
          <cell r="FV83">
            <v>113.131</v>
          </cell>
          <cell r="FW83">
            <v>140.768</v>
          </cell>
          <cell r="FX83">
            <v>76.733000000000004</v>
          </cell>
          <cell r="FY83">
            <v>37.488999999999997</v>
          </cell>
          <cell r="FZ83">
            <v>39.244</v>
          </cell>
          <cell r="GA83">
            <v>81.043999999999997</v>
          </cell>
          <cell r="GB83">
            <v>46.536999999999999</v>
          </cell>
          <cell r="GC83">
            <v>34.506999999999998</v>
          </cell>
          <cell r="GD83">
            <v>167.54499999999999</v>
          </cell>
          <cell r="GE83">
            <v>61.768999999999998</v>
          </cell>
          <cell r="GF83">
            <v>105.776</v>
          </cell>
          <cell r="GG83">
            <v>325.32100000000003</v>
          </cell>
          <cell r="GH83">
            <v>150.25700000000001</v>
          </cell>
          <cell r="GI83">
            <v>175.06299999999999</v>
          </cell>
          <cell r="GJ83">
            <v>192.733</v>
          </cell>
          <cell r="GK83">
            <v>101.44199999999999</v>
          </cell>
          <cell r="GL83">
            <v>91.29</v>
          </cell>
          <cell r="GM83">
            <v>17.565000000000001</v>
          </cell>
          <cell r="GN83">
            <v>10.172000000000001</v>
          </cell>
          <cell r="GO83">
            <v>7.3929999999999998</v>
          </cell>
          <cell r="GP83">
            <v>132.58799999999999</v>
          </cell>
          <cell r="GQ83">
            <v>48.814999999999998</v>
          </cell>
          <cell r="GR83">
            <v>83.772999999999996</v>
          </cell>
          <cell r="GS83">
            <v>207.881</v>
          </cell>
          <cell r="GT83">
            <v>112.738</v>
          </cell>
          <cell r="GU83">
            <v>95.143000000000001</v>
          </cell>
          <cell r="GV83">
            <v>109.08</v>
          </cell>
          <cell r="GW83">
            <v>62.01</v>
          </cell>
          <cell r="GX83">
            <v>47.07</v>
          </cell>
          <cell r="GY83">
            <v>91.88</v>
          </cell>
          <cell r="GZ83">
            <v>53.247</v>
          </cell>
          <cell r="HA83">
            <v>38.633000000000003</v>
          </cell>
          <cell r="HB83">
            <v>20.893000000000001</v>
          </cell>
          <cell r="HC83">
            <v>10.9</v>
          </cell>
          <cell r="HD83">
            <v>9.9930000000000003</v>
          </cell>
          <cell r="HE83">
            <v>116.001</v>
          </cell>
          <cell r="HF83">
            <v>59.491</v>
          </cell>
          <cell r="HG83">
            <v>56.51</v>
          </cell>
          <cell r="HH83">
            <v>3410.0639999999999</v>
          </cell>
          <cell r="HI83">
            <v>1801.558</v>
          </cell>
          <cell r="HJ83">
            <v>1608.5060000000001</v>
          </cell>
          <cell r="HK83">
            <v>567.89400000000001</v>
          </cell>
          <cell r="HL83">
            <v>278.24099999999999</v>
          </cell>
          <cell r="HM83">
            <v>289.65300000000002</v>
          </cell>
          <cell r="HN83">
            <v>172.52699999999999</v>
          </cell>
          <cell r="HO83">
            <v>78.875</v>
          </cell>
          <cell r="HP83">
            <v>93.652000000000001</v>
          </cell>
          <cell r="HQ83">
            <v>187.89400000000001</v>
          </cell>
          <cell r="HR83">
            <v>82.117999999999995</v>
          </cell>
          <cell r="HS83">
            <v>105.777</v>
          </cell>
          <cell r="HT83">
            <v>207.47300000000001</v>
          </cell>
          <cell r="HU83">
            <v>117.248</v>
          </cell>
          <cell r="HV83">
            <v>90.224999999999994</v>
          </cell>
          <cell r="HW83">
            <v>2842.1709999999998</v>
          </cell>
          <cell r="HX83">
            <v>1523.318</v>
          </cell>
          <cell r="HY83">
            <v>1318.8530000000001</v>
          </cell>
          <cell r="HZ83">
            <v>1295.5730000000001</v>
          </cell>
          <cell r="IA83">
            <v>675.34199999999998</v>
          </cell>
          <cell r="IB83">
            <v>620.23099999999999</v>
          </cell>
          <cell r="IC83">
            <v>315.78199999999998</v>
          </cell>
          <cell r="ID83">
            <v>142.804</v>
          </cell>
          <cell r="IE83">
            <v>172.977</v>
          </cell>
          <cell r="IF83">
            <v>405.654</v>
          </cell>
          <cell r="IG83">
            <v>225.964</v>
          </cell>
          <cell r="IH83">
            <v>179.69</v>
          </cell>
          <cell r="II83">
            <v>574.13800000000003</v>
          </cell>
          <cell r="IJ83">
            <v>306.57400000000001</v>
          </cell>
          <cell r="IK83">
            <v>267.56400000000002</v>
          </cell>
          <cell r="IL83">
            <v>1546.597</v>
          </cell>
          <cell r="IM83">
            <v>847.976</v>
          </cell>
          <cell r="IN83">
            <v>698.62199999999996</v>
          </cell>
          <cell r="IO83">
            <v>651.59900000000005</v>
          </cell>
          <cell r="IP83">
            <v>357.00200000000001</v>
          </cell>
          <cell r="IQ83">
            <v>294.596</v>
          </cell>
        </row>
      </sheetData>
      <sheetData sheetId="7">
        <row r="1">
          <cell r="B1" t="str">
            <v>Victoria ;  &gt;&gt;&gt; 10 years or more in main job ;  Persons ;</v>
          </cell>
          <cell r="C1" t="str">
            <v>Victoria ;  &gt;&gt;&gt; 10 years or more in main job ;  &gt; Males ;</v>
          </cell>
          <cell r="D1" t="str">
            <v>Victoria ;  &gt;&gt;&gt; 10 years or more in main job ;  &gt; Females ;</v>
          </cell>
          <cell r="E1" t="str">
            <v>Victoria ;  &gt;&gt;&gt;&gt; 10-19 years in main job ;  Persons ;</v>
          </cell>
          <cell r="F1" t="str">
            <v>Victoria ;  &gt;&gt;&gt;&gt; 10-19 years in main job ;  &gt; Males ;</v>
          </cell>
          <cell r="G1" t="str">
            <v>Victoria ;  &gt;&gt;&gt;&gt; 10-19 years in main job ;  &gt; Females ;</v>
          </cell>
          <cell r="H1" t="str">
            <v>Victoria ;  &gt;&gt;&gt;&gt; 20 years or more in main job ;  Persons ;</v>
          </cell>
          <cell r="I1" t="str">
            <v>Victoria ;  &gt;&gt;&gt;&gt; 20 years or more in main job ;  &gt; Males ;</v>
          </cell>
          <cell r="J1" t="str">
            <v>Victoria ;  &gt;&gt;&gt;&gt; 20 years or more in main job ;  &gt; Females ;</v>
          </cell>
          <cell r="K1" t="str">
            <v>Victoria ;  &gt; Changed jobs in last 12 months ;  Persons ;</v>
          </cell>
          <cell r="L1" t="str">
            <v>Victoria ;  &gt; Changed jobs in last 12 months ;  &gt; Males ;</v>
          </cell>
          <cell r="M1" t="str">
            <v>Victoria ;  &gt; Changed jobs in last 12 months ;  &gt; Females ;</v>
          </cell>
          <cell r="N1" t="str">
            <v>Victoria ;  &gt; Did not change jobs in last 12 months ;  Persons ;</v>
          </cell>
          <cell r="O1" t="str">
            <v>Victoria ;  &gt; Did not change jobs in last 12 months ;  &gt; Males ;</v>
          </cell>
          <cell r="P1" t="str">
            <v>Victoria ;  &gt; Did not change jobs in last 12 months ;  &gt; Females ;</v>
          </cell>
          <cell r="Q1" t="str">
            <v>Victoria ;  Civilian Population aged 15 and over ;  Persons ;</v>
          </cell>
          <cell r="R1" t="str">
            <v>Victoria ;  Civilian Population aged 15 and over ;  &gt; Males ;</v>
          </cell>
          <cell r="S1" t="str">
            <v>Victoria ;  Civilian Population aged 15 and over ;  &gt; Females ;</v>
          </cell>
          <cell r="T1" t="str">
            <v>Victoria ;  Left, lost or worked multiple jobs last year ;  Persons ;</v>
          </cell>
          <cell r="U1" t="str">
            <v>Victoria ;  Left, lost or worked multiple jobs last year ;  &gt; Males ;</v>
          </cell>
          <cell r="V1" t="str">
            <v>Victoria ;  Left, lost or worked multiple jobs last year ;  &gt; Females ;</v>
          </cell>
          <cell r="W1" t="str">
            <v>Victoria ;  &gt; Employed and had more than one job last year ;  Persons ;</v>
          </cell>
          <cell r="X1" t="str">
            <v>Victoria ;  &gt; Employed and had more than one job last year ;  &gt; Males ;</v>
          </cell>
          <cell r="Y1" t="str">
            <v>Victoria ;  &gt; Employed and had more than one job last year ;  &gt; Females ;</v>
          </cell>
          <cell r="Z1" t="str">
            <v>Victoria ;  &gt;&gt; Single job holder and had more than one job last year ;  Persons ;</v>
          </cell>
          <cell r="AA1" t="str">
            <v>Victoria ;  &gt;&gt; Single job holder and had more than one job last year ;  &gt; Males ;</v>
          </cell>
          <cell r="AB1" t="str">
            <v>Victoria ;  &gt;&gt; Single job holder and had more than one job last year ;  &gt; Females ;</v>
          </cell>
          <cell r="AC1" t="str">
            <v>Victoria ;  &gt;&gt; Multiple job holder and had more than one job last year ;  Persons ;</v>
          </cell>
          <cell r="AD1" t="str">
            <v>Victoria ;  &gt;&gt; Multiple job holder and had more than one job last year ;  &gt; Males ;</v>
          </cell>
          <cell r="AE1" t="str">
            <v>Victoria ;  &gt;&gt; Multiple job holder and had more than one job last year ;  &gt; Females ;</v>
          </cell>
          <cell r="AF1" t="str">
            <v>Victoria ;  &gt;&gt; Underemployed and had more than one job last year ;  Persons ;</v>
          </cell>
          <cell r="AG1" t="str">
            <v>Victoria ;  &gt;&gt; Underemployed and had more than one job last year ;  &gt; Males ;</v>
          </cell>
          <cell r="AH1" t="str">
            <v>Victoria ;  &gt;&gt; Underemployed and had more than one job last year ;  &gt; Females ;</v>
          </cell>
          <cell r="AI1" t="str">
            <v>Victoria ;  &gt; Unemployed and had a job last year ;  Persons ;</v>
          </cell>
          <cell r="AJ1" t="str">
            <v>Victoria ;  &gt; Unemployed and had a job last year ;  &gt; Males ;</v>
          </cell>
          <cell r="AK1" t="str">
            <v>Victoria ;  &gt; Unemployed and had a job last year ;  &gt; Females ;</v>
          </cell>
          <cell r="AL1" t="str">
            <v>Victoria ;  &gt; Not in the labour force and had a job last year ;  Persons ;</v>
          </cell>
          <cell r="AM1" t="str">
            <v>Victoria ;  &gt; Not in the labour force and had a job last year ;  &gt; Males ;</v>
          </cell>
          <cell r="AN1" t="str">
            <v>Victoria ;  &gt; Not in the labour force and had a job last year ;  &gt; Females ;</v>
          </cell>
          <cell r="AO1" t="str">
            <v>Victoria ;  Left a job last year ;  Persons ;</v>
          </cell>
          <cell r="AP1" t="str">
            <v>Victoria ;  Left a job last year ;  &gt; Males ;</v>
          </cell>
          <cell r="AQ1" t="str">
            <v>Victoria ;  Left a job last year ;  &gt; Females ;</v>
          </cell>
          <cell r="AR1" t="str">
            <v>Victoria ;  &gt; Employed in a new job since left last job ;  Persons ;</v>
          </cell>
          <cell r="AS1" t="str">
            <v>Victoria ;  &gt; Employed in a new job since left last job ;  &gt; Males ;</v>
          </cell>
          <cell r="AT1" t="str">
            <v>Victoria ;  &gt; Employed in a new job since left last job ;  &gt; Females ;</v>
          </cell>
          <cell r="AU1" t="str">
            <v>Victoria ;  &gt;&gt; Underemployed in a new job since left last job ;  Persons ;</v>
          </cell>
          <cell r="AV1" t="str">
            <v>Victoria ;  &gt;&gt; Underemployed in a new job since left last job ;  &gt; Males ;</v>
          </cell>
          <cell r="AW1" t="str">
            <v>Victoria ;  &gt;&gt; Underemployed in a new job since left last job ;  &gt; Females ;</v>
          </cell>
          <cell r="AX1" t="str">
            <v>Victoria ;  &gt; Not employed since left last job ;  Persons ;</v>
          </cell>
          <cell r="AY1" t="str">
            <v>Victoria ;  &gt; Not employed since left last job ;  &gt; Males ;</v>
          </cell>
          <cell r="AZ1" t="str">
            <v>Victoria ;  &gt; Not employed since left last job ;  &gt; Females ;</v>
          </cell>
          <cell r="BA1" t="str">
            <v>Victoria ;  Lost a job last year ;  Persons ;</v>
          </cell>
          <cell r="BB1" t="str">
            <v>Victoria ;  Lost a job last year ;  &gt; Males ;</v>
          </cell>
          <cell r="BC1" t="str">
            <v>Victoria ;  Lost a job last year ;  &gt; Females ;</v>
          </cell>
          <cell r="BD1" t="str">
            <v>Victoria ;  &gt; Retrenched last year ;  Persons ;</v>
          </cell>
          <cell r="BE1" t="str">
            <v>Victoria ;  &gt; Retrenched last year ;  &gt; Males ;</v>
          </cell>
          <cell r="BF1" t="str">
            <v>Victoria ;  &gt; Retrenched last year ;  &gt; Females ;</v>
          </cell>
          <cell r="BG1" t="str">
            <v>Victoria ;  &gt; Employed in a new job since lost last job ;  Persons ;</v>
          </cell>
          <cell r="BH1" t="str">
            <v>Victoria ;  &gt; Employed in a new job since lost last job ;  &gt; Males ;</v>
          </cell>
          <cell r="BI1" t="str">
            <v>Victoria ;  &gt; Employed in a new job since lost last job ;  &gt; Females ;</v>
          </cell>
          <cell r="BJ1" t="str">
            <v>Victoria ;  &gt;&gt; Underemployed in a new job since lost last job ;  Persons ;</v>
          </cell>
          <cell r="BK1" t="str">
            <v>Victoria ;  &gt;&gt; Underemployed in a new job since lost last job ;  &gt; Males ;</v>
          </cell>
          <cell r="BL1" t="str">
            <v>Victoria ;  &gt;&gt; Underemployed in a new job since lost last job ;  &gt; Females ;</v>
          </cell>
          <cell r="BM1" t="str">
            <v>Victoria ;  &gt; Not employed since lost last job ;  Persons ;</v>
          </cell>
          <cell r="BN1" t="str">
            <v>Victoria ;  &gt; Not employed since lost last job ;  &gt; Males ;</v>
          </cell>
          <cell r="BO1" t="str">
            <v>Victoria ;  &gt; Not employed since lost last job ;  &gt; Females ;</v>
          </cell>
          <cell r="BP1" t="str">
            <v>Queensland ;  Employed total ;  Persons ;</v>
          </cell>
          <cell r="BQ1" t="str">
            <v>Queensland ;  Employed total ;  &gt; Males ;</v>
          </cell>
          <cell r="BR1" t="str">
            <v>Queensland ;  Employed total ;  &gt; Females ;</v>
          </cell>
          <cell r="BS1" t="str">
            <v>Queensland ;  &gt; Less than 1 year in main job ;  Persons ;</v>
          </cell>
          <cell r="BT1" t="str">
            <v>Queensland ;  &gt; Less than 1 year in main job ;  &gt; Males ;</v>
          </cell>
          <cell r="BU1" t="str">
            <v>Queensland ;  &gt; Less than 1 year in main job ;  &gt; Females ;</v>
          </cell>
          <cell r="BV1" t="str">
            <v>Queensland ;  &gt;&gt; Less than 3 months in main job ;  Persons ;</v>
          </cell>
          <cell r="BW1" t="str">
            <v>Queensland ;  &gt;&gt; Less than 3 months in main job ;  &gt; Males ;</v>
          </cell>
          <cell r="BX1" t="str">
            <v>Queensland ;  &gt;&gt; Less than 3 months in main job ;  &gt; Females ;</v>
          </cell>
          <cell r="BY1" t="str">
            <v>Queensland ;  &gt;&gt; 3-5 months in main job ;  Persons ;</v>
          </cell>
          <cell r="BZ1" t="str">
            <v>Queensland ;  &gt;&gt; 3-5 months in main job ;  &gt; Males ;</v>
          </cell>
          <cell r="CA1" t="str">
            <v>Queensland ;  &gt;&gt; 3-5 months in main job ;  &gt; Females ;</v>
          </cell>
          <cell r="CB1" t="str">
            <v>Queensland ;  &gt;&gt; 6-11 months in main job ;  Persons ;</v>
          </cell>
          <cell r="CC1" t="str">
            <v>Queensland ;  &gt;&gt; 6-11 months in main job ;  &gt; Males ;</v>
          </cell>
          <cell r="CD1" t="str">
            <v>Queensland ;  &gt;&gt; 6-11 months in main job ;  &gt; Females ;</v>
          </cell>
          <cell r="CE1" t="str">
            <v>Queensland ;  &gt; 1 year or more in main job ;  Persons ;</v>
          </cell>
          <cell r="CF1" t="str">
            <v>Queensland ;  &gt; 1 year or more in main job ;  &gt; Males ;</v>
          </cell>
          <cell r="CG1" t="str">
            <v>Queensland ;  &gt; 1 year or more in main job ;  &gt; Females ;</v>
          </cell>
          <cell r="CH1" t="str">
            <v>Queensland ;  &gt;&gt; 1-4 years in main job ;  Persons ;</v>
          </cell>
          <cell r="CI1" t="str">
            <v>Queensland ;  &gt;&gt; 1-4 years in main job ;  &gt; Males ;</v>
          </cell>
          <cell r="CJ1" t="str">
            <v>Queensland ;  &gt;&gt; 1-4 years in main job ;  &gt; Females ;</v>
          </cell>
          <cell r="CK1" t="str">
            <v>Queensland ;  &gt;&gt;&gt; 1 year in main job ;  Persons ;</v>
          </cell>
          <cell r="CL1" t="str">
            <v>Queensland ;  &gt;&gt;&gt; 1 year in main job ;  &gt; Males ;</v>
          </cell>
          <cell r="CM1" t="str">
            <v>Queensland ;  &gt;&gt;&gt; 1 year in main job ;  &gt; Females ;</v>
          </cell>
          <cell r="CN1" t="str">
            <v>Queensland ;  &gt;&gt;&gt; 2 years in main job ;  Persons ;</v>
          </cell>
          <cell r="CO1" t="str">
            <v>Queensland ;  &gt;&gt;&gt; 2 years in main job ;  &gt; Males ;</v>
          </cell>
          <cell r="CP1" t="str">
            <v>Queensland ;  &gt;&gt;&gt; 2 years in main job ;  &gt; Females ;</v>
          </cell>
          <cell r="CQ1" t="str">
            <v>Queensland ;  &gt;&gt;&gt; 3-4 years in main job ;  Persons ;</v>
          </cell>
          <cell r="CR1" t="str">
            <v>Queensland ;  &gt;&gt;&gt; 3-4 years in main job ;  &gt; Males ;</v>
          </cell>
          <cell r="CS1" t="str">
            <v>Queensland ;  &gt;&gt;&gt; 3-4 years in main job ;  &gt; Females ;</v>
          </cell>
          <cell r="CT1" t="str">
            <v>Queensland ;  &gt;&gt; 5 years or more in main job ;  Persons ;</v>
          </cell>
          <cell r="CU1" t="str">
            <v>Queensland ;  &gt;&gt; 5 years or more in main job ;  &gt; Males ;</v>
          </cell>
          <cell r="CV1" t="str">
            <v>Queensland ;  &gt;&gt; 5 years or more in main job ;  &gt; Females ;</v>
          </cell>
          <cell r="CW1" t="str">
            <v>Queensland ;  &gt;&gt;&gt; 5-9 years in main job ;  Persons ;</v>
          </cell>
          <cell r="CX1" t="str">
            <v>Queensland ;  &gt;&gt;&gt; 5-9 years in main job ;  &gt; Males ;</v>
          </cell>
          <cell r="CY1" t="str">
            <v>Queensland ;  &gt;&gt;&gt; 5-9 years in main job ;  &gt; Females ;</v>
          </cell>
          <cell r="CZ1" t="str">
            <v>Queensland ;  &gt;&gt;&gt; 10 years or more in main job ;  Persons ;</v>
          </cell>
          <cell r="DA1" t="str">
            <v>Queensland ;  &gt;&gt;&gt; 10 years or more in main job ;  &gt; Males ;</v>
          </cell>
          <cell r="DB1" t="str">
            <v>Queensland ;  &gt;&gt;&gt; 10 years or more in main job ;  &gt; Females ;</v>
          </cell>
          <cell r="DC1" t="str">
            <v>Queensland ;  &gt;&gt;&gt;&gt; 10-19 years in main job ;  Persons ;</v>
          </cell>
          <cell r="DD1" t="str">
            <v>Queensland ;  &gt;&gt;&gt;&gt; 10-19 years in main job ;  &gt; Males ;</v>
          </cell>
          <cell r="DE1" t="str">
            <v>Queensland ;  &gt;&gt;&gt;&gt; 10-19 years in main job ;  &gt; Females ;</v>
          </cell>
          <cell r="DF1" t="str">
            <v>Queensland ;  &gt;&gt;&gt;&gt; 20 years or more in main job ;  Persons ;</v>
          </cell>
          <cell r="DG1" t="str">
            <v>Queensland ;  &gt;&gt;&gt;&gt; 20 years or more in main job ;  &gt; Males ;</v>
          </cell>
          <cell r="DH1" t="str">
            <v>Queensland ;  &gt;&gt;&gt;&gt; 20 years or more in main job ;  &gt; Females ;</v>
          </cell>
          <cell r="DI1" t="str">
            <v>Queensland ;  &gt; Changed jobs in last 12 months ;  Persons ;</v>
          </cell>
          <cell r="DJ1" t="str">
            <v>Queensland ;  &gt; Changed jobs in last 12 months ;  &gt; Males ;</v>
          </cell>
          <cell r="DK1" t="str">
            <v>Queensland ;  &gt; Changed jobs in last 12 months ;  &gt; Females ;</v>
          </cell>
          <cell r="DL1" t="str">
            <v>Queensland ;  &gt; Did not change jobs in last 12 months ;  Persons ;</v>
          </cell>
          <cell r="DM1" t="str">
            <v>Queensland ;  &gt; Did not change jobs in last 12 months ;  &gt; Males ;</v>
          </cell>
          <cell r="DN1" t="str">
            <v>Queensland ;  &gt; Did not change jobs in last 12 months ;  &gt; Females ;</v>
          </cell>
          <cell r="DO1" t="str">
            <v>Queensland ;  Civilian Population aged 15 and over ;  Persons ;</v>
          </cell>
          <cell r="DP1" t="str">
            <v>Queensland ;  Civilian Population aged 15 and over ;  &gt; Males ;</v>
          </cell>
          <cell r="DQ1" t="str">
            <v>Queensland ;  Civilian Population aged 15 and over ;  &gt; Females ;</v>
          </cell>
          <cell r="DR1" t="str">
            <v>Queensland ;  Left, lost or worked multiple jobs last year ;  Persons ;</v>
          </cell>
          <cell r="DS1" t="str">
            <v>Queensland ;  Left, lost or worked multiple jobs last year ;  &gt; Males ;</v>
          </cell>
          <cell r="DT1" t="str">
            <v>Queensland ;  Left, lost or worked multiple jobs last year ;  &gt; Females ;</v>
          </cell>
          <cell r="DU1" t="str">
            <v>Queensland ;  &gt; Employed and had more than one job last year ;  Persons ;</v>
          </cell>
          <cell r="DV1" t="str">
            <v>Queensland ;  &gt; Employed and had more than one job last year ;  &gt; Males ;</v>
          </cell>
          <cell r="DW1" t="str">
            <v>Queensland ;  &gt; Employed and had more than one job last year ;  &gt; Females ;</v>
          </cell>
          <cell r="DX1" t="str">
            <v>Queensland ;  &gt;&gt; Single job holder and had more than one job last year ;  Persons ;</v>
          </cell>
          <cell r="DY1" t="str">
            <v>Queensland ;  &gt;&gt; Single job holder and had more than one job last year ;  &gt; Males ;</v>
          </cell>
          <cell r="DZ1" t="str">
            <v>Queensland ;  &gt;&gt; Single job holder and had more than one job last year ;  &gt; Females ;</v>
          </cell>
          <cell r="EA1" t="str">
            <v>Queensland ;  &gt;&gt; Multiple job holder and had more than one job last year ;  Persons ;</v>
          </cell>
          <cell r="EB1" t="str">
            <v>Queensland ;  &gt;&gt; Multiple job holder and had more than one job last year ;  &gt; Males ;</v>
          </cell>
          <cell r="EC1" t="str">
            <v>Queensland ;  &gt;&gt; Multiple job holder and had more than one job last year ;  &gt; Females ;</v>
          </cell>
          <cell r="ED1" t="str">
            <v>Queensland ;  &gt;&gt; Underemployed and had more than one job last year ;  Persons ;</v>
          </cell>
          <cell r="EE1" t="str">
            <v>Queensland ;  &gt;&gt; Underemployed and had more than one job last year ;  &gt; Males ;</v>
          </cell>
          <cell r="EF1" t="str">
            <v>Queensland ;  &gt;&gt; Underemployed and had more than one job last year ;  &gt; Females ;</v>
          </cell>
          <cell r="EG1" t="str">
            <v>Queensland ;  &gt; Unemployed and had a job last year ;  Persons ;</v>
          </cell>
          <cell r="EH1" t="str">
            <v>Queensland ;  &gt; Unemployed and had a job last year ;  &gt; Males ;</v>
          </cell>
          <cell r="EI1" t="str">
            <v>Queensland ;  &gt; Unemployed and had a job last year ;  &gt; Females ;</v>
          </cell>
          <cell r="EJ1" t="str">
            <v>Queensland ;  &gt; Not in the labour force and had a job last year ;  Persons ;</v>
          </cell>
          <cell r="EK1" t="str">
            <v>Queensland ;  &gt; Not in the labour force and had a job last year ;  &gt; Males ;</v>
          </cell>
          <cell r="EL1" t="str">
            <v>Queensland ;  &gt; Not in the labour force and had a job last year ;  &gt; Females ;</v>
          </cell>
          <cell r="EM1" t="str">
            <v>Queensland ;  Left a job last year ;  Persons ;</v>
          </cell>
          <cell r="EN1" t="str">
            <v>Queensland ;  Left a job last year ;  &gt; Males ;</v>
          </cell>
          <cell r="EO1" t="str">
            <v>Queensland ;  Left a job last year ;  &gt; Females ;</v>
          </cell>
          <cell r="EP1" t="str">
            <v>Queensland ;  &gt; Employed in a new job since left last job ;  Persons ;</v>
          </cell>
          <cell r="EQ1" t="str">
            <v>Queensland ;  &gt; Employed in a new job since left last job ;  &gt; Males ;</v>
          </cell>
          <cell r="ER1" t="str">
            <v>Queensland ;  &gt; Employed in a new job since left last job ;  &gt; Females ;</v>
          </cell>
          <cell r="ES1" t="str">
            <v>Queensland ;  &gt;&gt; Underemployed in a new job since left last job ;  Persons ;</v>
          </cell>
          <cell r="ET1" t="str">
            <v>Queensland ;  &gt;&gt; Underemployed in a new job since left last job ;  &gt; Males ;</v>
          </cell>
          <cell r="EU1" t="str">
            <v>Queensland ;  &gt;&gt; Underemployed in a new job since left last job ;  &gt; Females ;</v>
          </cell>
          <cell r="EV1" t="str">
            <v>Queensland ;  &gt; Not employed since left last job ;  Persons ;</v>
          </cell>
          <cell r="EW1" t="str">
            <v>Queensland ;  &gt; Not employed since left last job ;  &gt; Males ;</v>
          </cell>
          <cell r="EX1" t="str">
            <v>Queensland ;  &gt; Not employed since left last job ;  &gt; Females ;</v>
          </cell>
          <cell r="EY1" t="str">
            <v>Queensland ;  Lost a job last year ;  Persons ;</v>
          </cell>
          <cell r="EZ1" t="str">
            <v>Queensland ;  Lost a job last year ;  &gt; Males ;</v>
          </cell>
          <cell r="FA1" t="str">
            <v>Queensland ;  Lost a job last year ;  &gt; Females ;</v>
          </cell>
          <cell r="FB1" t="str">
            <v>Queensland ;  &gt; Retrenched last year ;  Persons ;</v>
          </cell>
          <cell r="FC1" t="str">
            <v>Queensland ;  &gt; Retrenched last year ;  &gt; Males ;</v>
          </cell>
          <cell r="FD1" t="str">
            <v>Queensland ;  &gt; Retrenched last year ;  &gt; Females ;</v>
          </cell>
          <cell r="FE1" t="str">
            <v>Queensland ;  &gt; Employed in a new job since lost last job ;  Persons ;</v>
          </cell>
          <cell r="FF1" t="str">
            <v>Queensland ;  &gt; Employed in a new job since lost last job ;  &gt; Males ;</v>
          </cell>
          <cell r="FG1" t="str">
            <v>Queensland ;  &gt; Employed in a new job since lost last job ;  &gt; Females ;</v>
          </cell>
          <cell r="FH1" t="str">
            <v>Queensland ;  &gt;&gt; Underemployed in a new job since lost last job ;  Persons ;</v>
          </cell>
          <cell r="FI1" t="str">
            <v>Queensland ;  &gt;&gt; Underemployed in a new job since lost last job ;  &gt; Males ;</v>
          </cell>
          <cell r="FJ1" t="str">
            <v>Queensland ;  &gt;&gt; Underemployed in a new job since lost last job ;  &gt; Females ;</v>
          </cell>
          <cell r="FK1" t="str">
            <v>Queensland ;  &gt; Not employed since lost last job ;  Persons ;</v>
          </cell>
          <cell r="FL1" t="str">
            <v>Queensland ;  &gt; Not employed since lost last job ;  &gt; Males ;</v>
          </cell>
          <cell r="FM1" t="str">
            <v>Queensland ;  &gt; Not employed since lost last job ;  &gt; Females ;</v>
          </cell>
          <cell r="FN1" t="str">
            <v>South Australia ;  Employed total ;  Persons ;</v>
          </cell>
          <cell r="FO1" t="str">
            <v>South Australia ;  Employed total ;  &gt; Males ;</v>
          </cell>
          <cell r="FP1" t="str">
            <v>South Australia ;  Employed total ;  &gt; Females ;</v>
          </cell>
          <cell r="FQ1" t="str">
            <v>South Australia ;  &gt; Less than 1 year in main job ;  Persons ;</v>
          </cell>
          <cell r="FR1" t="str">
            <v>South Australia ;  &gt; Less than 1 year in main job ;  &gt; Males ;</v>
          </cell>
          <cell r="FS1" t="str">
            <v>South Australia ;  &gt; Less than 1 year in main job ;  &gt; Females ;</v>
          </cell>
          <cell r="FT1" t="str">
            <v>South Australia ;  &gt;&gt; Less than 3 months in main job ;  Persons ;</v>
          </cell>
          <cell r="FU1" t="str">
            <v>South Australia ;  &gt;&gt; Less than 3 months in main job ;  &gt; Males ;</v>
          </cell>
          <cell r="FV1" t="str">
            <v>South Australia ;  &gt;&gt; Less than 3 months in main job ;  &gt; Females ;</v>
          </cell>
          <cell r="FW1" t="str">
            <v>South Australia ;  &gt;&gt; 3-5 months in main job ;  Persons ;</v>
          </cell>
          <cell r="FX1" t="str">
            <v>South Australia ;  &gt;&gt; 3-5 months in main job ;  &gt; Males ;</v>
          </cell>
          <cell r="FY1" t="str">
            <v>South Australia ;  &gt;&gt; 3-5 months in main job ;  &gt; Females ;</v>
          </cell>
          <cell r="FZ1" t="str">
            <v>South Australia ;  &gt;&gt; 6-11 months in main job ;  Persons ;</v>
          </cell>
          <cell r="GA1" t="str">
            <v>South Australia ;  &gt;&gt; 6-11 months in main job ;  &gt; Males ;</v>
          </cell>
          <cell r="GB1" t="str">
            <v>South Australia ;  &gt;&gt; 6-11 months in main job ;  &gt; Females ;</v>
          </cell>
          <cell r="GC1" t="str">
            <v>South Australia ;  &gt; 1 year or more in main job ;  Persons ;</v>
          </cell>
          <cell r="GD1" t="str">
            <v>South Australia ;  &gt; 1 year or more in main job ;  &gt; Males ;</v>
          </cell>
          <cell r="GE1" t="str">
            <v>South Australia ;  &gt; 1 year or more in main job ;  &gt; Females ;</v>
          </cell>
          <cell r="GF1" t="str">
            <v>South Australia ;  &gt;&gt; 1-4 years in main job ;  Persons ;</v>
          </cell>
          <cell r="GG1" t="str">
            <v>South Australia ;  &gt;&gt; 1-4 years in main job ;  &gt; Males ;</v>
          </cell>
          <cell r="GH1" t="str">
            <v>South Australia ;  &gt;&gt; 1-4 years in main job ;  &gt; Females ;</v>
          </cell>
          <cell r="GI1" t="str">
            <v>South Australia ;  &gt;&gt;&gt; 1 year in main job ;  Persons ;</v>
          </cell>
          <cell r="GJ1" t="str">
            <v>South Australia ;  &gt;&gt;&gt; 1 year in main job ;  &gt; Males ;</v>
          </cell>
          <cell r="GK1" t="str">
            <v>South Australia ;  &gt;&gt;&gt; 1 year in main job ;  &gt; Females ;</v>
          </cell>
          <cell r="GL1" t="str">
            <v>South Australia ;  &gt;&gt;&gt; 2 years in main job ;  Persons ;</v>
          </cell>
          <cell r="GM1" t="str">
            <v>South Australia ;  &gt;&gt;&gt; 2 years in main job ;  &gt; Males ;</v>
          </cell>
          <cell r="GN1" t="str">
            <v>South Australia ;  &gt;&gt;&gt; 2 years in main job ;  &gt; Females ;</v>
          </cell>
          <cell r="GO1" t="str">
            <v>South Australia ;  &gt;&gt;&gt; 3-4 years in main job ;  Persons ;</v>
          </cell>
          <cell r="GP1" t="str">
            <v>South Australia ;  &gt;&gt;&gt; 3-4 years in main job ;  &gt; Males ;</v>
          </cell>
          <cell r="GQ1" t="str">
            <v>South Australia ;  &gt;&gt;&gt; 3-4 years in main job ;  &gt; Females ;</v>
          </cell>
          <cell r="GR1" t="str">
            <v>South Australia ;  &gt;&gt; 5 years or more in main job ;  Persons ;</v>
          </cell>
          <cell r="GS1" t="str">
            <v>South Australia ;  &gt;&gt; 5 years or more in main job ;  &gt; Males ;</v>
          </cell>
          <cell r="GT1" t="str">
            <v>South Australia ;  &gt;&gt; 5 years or more in main job ;  &gt; Females ;</v>
          </cell>
          <cell r="GU1" t="str">
            <v>South Australia ;  &gt;&gt;&gt; 5-9 years in main job ;  Persons ;</v>
          </cell>
          <cell r="GV1" t="str">
            <v>South Australia ;  &gt;&gt;&gt; 5-9 years in main job ;  &gt; Males ;</v>
          </cell>
          <cell r="GW1" t="str">
            <v>South Australia ;  &gt;&gt;&gt; 5-9 years in main job ;  &gt; Females ;</v>
          </cell>
          <cell r="GX1" t="str">
            <v>South Australia ;  &gt;&gt;&gt; 10 years or more in main job ;  Persons ;</v>
          </cell>
          <cell r="GY1" t="str">
            <v>South Australia ;  &gt;&gt;&gt; 10 years or more in main job ;  &gt; Males ;</v>
          </cell>
          <cell r="GZ1" t="str">
            <v>South Australia ;  &gt;&gt;&gt; 10 years or more in main job ;  &gt; Females ;</v>
          </cell>
          <cell r="HA1" t="str">
            <v>South Australia ;  &gt;&gt;&gt;&gt; 10-19 years in main job ;  Persons ;</v>
          </cell>
          <cell r="HB1" t="str">
            <v>South Australia ;  &gt;&gt;&gt;&gt; 10-19 years in main job ;  &gt; Males ;</v>
          </cell>
          <cell r="HC1" t="str">
            <v>South Australia ;  &gt;&gt;&gt;&gt; 10-19 years in main job ;  &gt; Females ;</v>
          </cell>
          <cell r="HD1" t="str">
            <v>South Australia ;  &gt;&gt;&gt;&gt; 20 years or more in main job ;  Persons ;</v>
          </cell>
          <cell r="HE1" t="str">
            <v>South Australia ;  &gt;&gt;&gt;&gt; 20 years or more in main job ;  &gt; Males ;</v>
          </cell>
          <cell r="HF1" t="str">
            <v>South Australia ;  &gt;&gt;&gt;&gt; 20 years or more in main job ;  &gt; Females ;</v>
          </cell>
          <cell r="HG1" t="str">
            <v>South Australia ;  &gt; Changed jobs in last 12 months ;  Persons ;</v>
          </cell>
          <cell r="HH1" t="str">
            <v>South Australia ;  &gt; Changed jobs in last 12 months ;  &gt; Males ;</v>
          </cell>
          <cell r="HI1" t="str">
            <v>South Australia ;  &gt; Changed jobs in last 12 months ;  &gt; Females ;</v>
          </cell>
          <cell r="HJ1" t="str">
            <v>South Australia ;  &gt; Did not change jobs in last 12 months ;  Persons ;</v>
          </cell>
          <cell r="HK1" t="str">
            <v>South Australia ;  &gt; Did not change jobs in last 12 months ;  &gt; Males ;</v>
          </cell>
          <cell r="HL1" t="str">
            <v>South Australia ;  &gt; Did not change jobs in last 12 months ;  &gt; Females ;</v>
          </cell>
          <cell r="HM1" t="str">
            <v>South Australia ;  Civilian Population aged 15 and over ;  Persons ;</v>
          </cell>
          <cell r="HN1" t="str">
            <v>South Australia ;  Civilian Population aged 15 and over ;  &gt; Males ;</v>
          </cell>
          <cell r="HO1" t="str">
            <v>South Australia ;  Civilian Population aged 15 and over ;  &gt; Females ;</v>
          </cell>
          <cell r="HP1" t="str">
            <v>South Australia ;  Left, lost or worked multiple jobs last year ;  Persons ;</v>
          </cell>
          <cell r="HQ1" t="str">
            <v>South Australia ;  Left, lost or worked multiple jobs last year ;  &gt; Males ;</v>
          </cell>
          <cell r="HR1" t="str">
            <v>South Australia ;  Left, lost or worked multiple jobs last year ;  &gt; Females ;</v>
          </cell>
          <cell r="HS1" t="str">
            <v>South Australia ;  &gt; Employed and had more than one job last year ;  Persons ;</v>
          </cell>
          <cell r="HT1" t="str">
            <v>South Australia ;  &gt; Employed and had more than one job last year ;  &gt; Males ;</v>
          </cell>
          <cell r="HU1" t="str">
            <v>South Australia ;  &gt; Employed and had more than one job last year ;  &gt; Females ;</v>
          </cell>
          <cell r="HV1" t="str">
            <v>South Australia ;  &gt;&gt; Single job holder and had more than one job last year ;  Persons ;</v>
          </cell>
          <cell r="HW1" t="str">
            <v>South Australia ;  &gt;&gt; Single job holder and had more than one job last year ;  &gt; Males ;</v>
          </cell>
          <cell r="HX1" t="str">
            <v>South Australia ;  &gt;&gt; Single job holder and had more than one job last year ;  &gt; Females ;</v>
          </cell>
          <cell r="HY1" t="str">
            <v>South Australia ;  &gt;&gt; Multiple job holder and had more than one job last year ;  Persons ;</v>
          </cell>
          <cell r="HZ1" t="str">
            <v>South Australia ;  &gt;&gt; Multiple job holder and had more than one job last year ;  &gt; Males ;</v>
          </cell>
          <cell r="IA1" t="str">
            <v>South Australia ;  &gt;&gt; Multiple job holder and had more than one job last year ;  &gt; Females ;</v>
          </cell>
          <cell r="IB1" t="str">
            <v>South Australia ;  &gt;&gt; Underemployed and had more than one job last year ;  Persons ;</v>
          </cell>
          <cell r="IC1" t="str">
            <v>South Australia ;  &gt;&gt; Underemployed and had more than one job last year ;  &gt; Males ;</v>
          </cell>
          <cell r="ID1" t="str">
            <v>South Australia ;  &gt;&gt; Underemployed and had more than one job last year ;  &gt; Females ;</v>
          </cell>
          <cell r="IE1" t="str">
            <v>South Australia ;  &gt; Unemployed and had a job last year ;  Persons ;</v>
          </cell>
          <cell r="IF1" t="str">
            <v>South Australia ;  &gt; Unemployed and had a job last year ;  &gt; Males ;</v>
          </cell>
          <cell r="IG1" t="str">
            <v>South Australia ;  &gt; Unemployed and had a job last year ;  &gt; Females ;</v>
          </cell>
          <cell r="IH1" t="str">
            <v>South Australia ;  &gt; Not in the labour force and had a job last year ;  Persons ;</v>
          </cell>
          <cell r="II1" t="str">
            <v>South Australia ;  &gt; Not in the labour force and had a job last year ;  &gt; Males ;</v>
          </cell>
          <cell r="IJ1" t="str">
            <v>South Australia ;  &gt; Not in the labour force and had a job last year ;  &gt; Females ;</v>
          </cell>
          <cell r="IK1" t="str">
            <v>South Australia ;  Left a job last year ;  Persons ;</v>
          </cell>
          <cell r="IL1" t="str">
            <v>South Australia ;  Left a job last year ;  &gt; Males ;</v>
          </cell>
          <cell r="IM1" t="str">
            <v>South Australia ;  Left a job last year ;  &gt; Females ;</v>
          </cell>
          <cell r="IN1" t="str">
            <v>South Australia ;  &gt; Employed in a new job since left last job ;  Persons ;</v>
          </cell>
          <cell r="IO1" t="str">
            <v>South Australia ;  &gt; Employed in a new job since left last job ;  &gt; Males ;</v>
          </cell>
          <cell r="IP1" t="str">
            <v>South Australia ;  &gt; Employed in a new job since left last job ;  &gt; Females ;</v>
          </cell>
          <cell r="IQ1" t="str">
            <v>South Australia ;  &gt;&gt; Underemployed in a new job since left last job ;  Persons ;</v>
          </cell>
        </row>
        <row r="2">
          <cell r="B2" t="str">
            <v>000</v>
          </cell>
          <cell r="C2" t="str">
            <v>000</v>
          </cell>
          <cell r="D2" t="str">
            <v>000</v>
          </cell>
          <cell r="E2" t="str">
            <v>000</v>
          </cell>
          <cell r="F2" t="str">
            <v>000</v>
          </cell>
          <cell r="G2" t="str">
            <v>000</v>
          </cell>
          <cell r="H2" t="str">
            <v>000</v>
          </cell>
          <cell r="I2" t="str">
            <v>000</v>
          </cell>
          <cell r="J2" t="str">
            <v>000</v>
          </cell>
          <cell r="K2" t="str">
            <v>000</v>
          </cell>
          <cell r="L2" t="str">
            <v>000</v>
          </cell>
          <cell r="M2" t="str">
            <v>000</v>
          </cell>
          <cell r="N2" t="str">
            <v>000</v>
          </cell>
          <cell r="O2" t="str">
            <v>000</v>
          </cell>
          <cell r="P2" t="str">
            <v>000</v>
          </cell>
          <cell r="Q2" t="str">
            <v>000</v>
          </cell>
          <cell r="R2" t="str">
            <v>000</v>
          </cell>
          <cell r="S2" t="str">
            <v>000</v>
          </cell>
          <cell r="T2" t="str">
            <v>000</v>
          </cell>
          <cell r="U2" t="str">
            <v>000</v>
          </cell>
          <cell r="V2" t="str">
            <v>000</v>
          </cell>
          <cell r="W2" t="str">
            <v>000</v>
          </cell>
          <cell r="X2" t="str">
            <v>000</v>
          </cell>
          <cell r="Y2" t="str">
            <v>000</v>
          </cell>
          <cell r="Z2" t="str">
            <v>000</v>
          </cell>
          <cell r="AA2" t="str">
            <v>000</v>
          </cell>
          <cell r="AB2" t="str">
            <v>000</v>
          </cell>
          <cell r="AC2" t="str">
            <v>000</v>
          </cell>
          <cell r="AD2" t="str">
            <v>000</v>
          </cell>
          <cell r="AE2" t="str">
            <v>000</v>
          </cell>
          <cell r="AF2" t="str">
            <v>000</v>
          </cell>
          <cell r="AG2" t="str">
            <v>000</v>
          </cell>
          <cell r="AH2" t="str">
            <v>000</v>
          </cell>
          <cell r="AI2" t="str">
            <v>000</v>
          </cell>
          <cell r="AJ2" t="str">
            <v>000</v>
          </cell>
          <cell r="AK2" t="str">
            <v>000</v>
          </cell>
          <cell r="AL2" t="str">
            <v>000</v>
          </cell>
          <cell r="AM2" t="str">
            <v>000</v>
          </cell>
          <cell r="AN2" t="str">
            <v>000</v>
          </cell>
          <cell r="AO2" t="str">
            <v>000</v>
          </cell>
          <cell r="AP2" t="str">
            <v>000</v>
          </cell>
          <cell r="AQ2" t="str">
            <v>000</v>
          </cell>
          <cell r="AR2" t="str">
            <v>000</v>
          </cell>
          <cell r="AS2" t="str">
            <v>000</v>
          </cell>
          <cell r="AT2" t="str">
            <v>000</v>
          </cell>
          <cell r="AU2" t="str">
            <v>000</v>
          </cell>
          <cell r="AV2" t="str">
            <v>000</v>
          </cell>
          <cell r="AW2" t="str">
            <v>000</v>
          </cell>
          <cell r="AX2" t="str">
            <v>000</v>
          </cell>
          <cell r="AY2" t="str">
            <v>000</v>
          </cell>
          <cell r="AZ2" t="str">
            <v>000</v>
          </cell>
          <cell r="BA2" t="str">
            <v>000</v>
          </cell>
          <cell r="BB2" t="str">
            <v>000</v>
          </cell>
          <cell r="BC2" t="str">
            <v>000</v>
          </cell>
          <cell r="BD2" t="str">
            <v>000</v>
          </cell>
          <cell r="BE2" t="str">
            <v>000</v>
          </cell>
          <cell r="BF2" t="str">
            <v>000</v>
          </cell>
          <cell r="BG2" t="str">
            <v>000</v>
          </cell>
          <cell r="BH2" t="str">
            <v>000</v>
          </cell>
          <cell r="BI2" t="str">
            <v>000</v>
          </cell>
          <cell r="BJ2" t="str">
            <v>000</v>
          </cell>
          <cell r="BK2" t="str">
            <v>000</v>
          </cell>
          <cell r="BL2" t="str">
            <v>000</v>
          </cell>
          <cell r="BM2" t="str">
            <v>000</v>
          </cell>
          <cell r="BN2" t="str">
            <v>000</v>
          </cell>
          <cell r="BO2" t="str">
            <v>000</v>
          </cell>
          <cell r="BP2" t="str">
            <v>000</v>
          </cell>
          <cell r="BQ2" t="str">
            <v>000</v>
          </cell>
          <cell r="BR2" t="str">
            <v>000</v>
          </cell>
          <cell r="BS2" t="str">
            <v>000</v>
          </cell>
          <cell r="BT2" t="str">
            <v>000</v>
          </cell>
          <cell r="BU2" t="str">
            <v>000</v>
          </cell>
          <cell r="BV2" t="str">
            <v>000</v>
          </cell>
          <cell r="BW2" t="str">
            <v>000</v>
          </cell>
          <cell r="BX2" t="str">
            <v>000</v>
          </cell>
          <cell r="BY2" t="str">
            <v>000</v>
          </cell>
          <cell r="BZ2" t="str">
            <v>000</v>
          </cell>
          <cell r="CA2" t="str">
            <v>000</v>
          </cell>
          <cell r="CB2" t="str">
            <v>000</v>
          </cell>
          <cell r="CC2" t="str">
            <v>000</v>
          </cell>
          <cell r="CD2" t="str">
            <v>000</v>
          </cell>
          <cell r="CE2" t="str">
            <v>000</v>
          </cell>
          <cell r="CF2" t="str">
            <v>000</v>
          </cell>
          <cell r="CG2" t="str">
            <v>000</v>
          </cell>
          <cell r="CH2" t="str">
            <v>000</v>
          </cell>
          <cell r="CI2" t="str">
            <v>000</v>
          </cell>
          <cell r="CJ2" t="str">
            <v>000</v>
          </cell>
          <cell r="CK2" t="str">
            <v>000</v>
          </cell>
          <cell r="CL2" t="str">
            <v>000</v>
          </cell>
          <cell r="CM2" t="str">
            <v>000</v>
          </cell>
          <cell r="CN2" t="str">
            <v>000</v>
          </cell>
          <cell r="CO2" t="str">
            <v>000</v>
          </cell>
          <cell r="CP2" t="str">
            <v>000</v>
          </cell>
          <cell r="CQ2" t="str">
            <v>000</v>
          </cell>
          <cell r="CR2" t="str">
            <v>000</v>
          </cell>
          <cell r="CS2" t="str">
            <v>000</v>
          </cell>
          <cell r="CT2" t="str">
            <v>000</v>
          </cell>
          <cell r="CU2" t="str">
            <v>000</v>
          </cell>
          <cell r="CV2" t="str">
            <v>000</v>
          </cell>
          <cell r="CW2" t="str">
            <v>000</v>
          </cell>
          <cell r="CX2" t="str">
            <v>000</v>
          </cell>
          <cell r="CY2" t="str">
            <v>000</v>
          </cell>
          <cell r="CZ2" t="str">
            <v>000</v>
          </cell>
          <cell r="DA2" t="str">
            <v>000</v>
          </cell>
          <cell r="DB2" t="str">
            <v>000</v>
          </cell>
          <cell r="DC2" t="str">
            <v>000</v>
          </cell>
          <cell r="DD2" t="str">
            <v>000</v>
          </cell>
          <cell r="DE2" t="str">
            <v>000</v>
          </cell>
          <cell r="DF2" t="str">
            <v>000</v>
          </cell>
          <cell r="DG2" t="str">
            <v>000</v>
          </cell>
          <cell r="DH2" t="str">
            <v>000</v>
          </cell>
          <cell r="DI2" t="str">
            <v>000</v>
          </cell>
          <cell r="DJ2" t="str">
            <v>000</v>
          </cell>
          <cell r="DK2" t="str">
            <v>000</v>
          </cell>
          <cell r="DL2" t="str">
            <v>000</v>
          </cell>
          <cell r="DM2" t="str">
            <v>000</v>
          </cell>
          <cell r="DN2" t="str">
            <v>000</v>
          </cell>
          <cell r="DO2" t="str">
            <v>000</v>
          </cell>
          <cell r="DP2" t="str">
            <v>000</v>
          </cell>
          <cell r="DQ2" t="str">
            <v>000</v>
          </cell>
          <cell r="DR2" t="str">
            <v>000</v>
          </cell>
          <cell r="DS2" t="str">
            <v>000</v>
          </cell>
          <cell r="DT2" t="str">
            <v>000</v>
          </cell>
          <cell r="DU2" t="str">
            <v>000</v>
          </cell>
          <cell r="DV2" t="str">
            <v>000</v>
          </cell>
          <cell r="DW2" t="str">
            <v>000</v>
          </cell>
          <cell r="DX2" t="str">
            <v>000</v>
          </cell>
          <cell r="DY2" t="str">
            <v>000</v>
          </cell>
          <cell r="DZ2" t="str">
            <v>000</v>
          </cell>
          <cell r="EA2" t="str">
            <v>000</v>
          </cell>
          <cell r="EB2" t="str">
            <v>000</v>
          </cell>
          <cell r="EC2" t="str">
            <v>000</v>
          </cell>
          <cell r="ED2" t="str">
            <v>000</v>
          </cell>
          <cell r="EE2" t="str">
            <v>000</v>
          </cell>
          <cell r="EF2" t="str">
            <v>000</v>
          </cell>
          <cell r="EG2" t="str">
            <v>000</v>
          </cell>
          <cell r="EH2" t="str">
            <v>000</v>
          </cell>
          <cell r="EI2" t="str">
            <v>000</v>
          </cell>
          <cell r="EJ2" t="str">
            <v>000</v>
          </cell>
          <cell r="EK2" t="str">
            <v>000</v>
          </cell>
          <cell r="EL2" t="str">
            <v>000</v>
          </cell>
          <cell r="EM2" t="str">
            <v>000</v>
          </cell>
          <cell r="EN2" t="str">
            <v>000</v>
          </cell>
          <cell r="EO2" t="str">
            <v>000</v>
          </cell>
          <cell r="EP2" t="str">
            <v>000</v>
          </cell>
          <cell r="EQ2" t="str">
            <v>000</v>
          </cell>
          <cell r="ER2" t="str">
            <v>000</v>
          </cell>
          <cell r="ES2" t="str">
            <v>000</v>
          </cell>
          <cell r="ET2" t="str">
            <v>000</v>
          </cell>
          <cell r="EU2" t="str">
            <v>000</v>
          </cell>
          <cell r="EV2" t="str">
            <v>000</v>
          </cell>
          <cell r="EW2" t="str">
            <v>000</v>
          </cell>
          <cell r="EX2" t="str">
            <v>000</v>
          </cell>
          <cell r="EY2" t="str">
            <v>000</v>
          </cell>
          <cell r="EZ2" t="str">
            <v>000</v>
          </cell>
          <cell r="FA2" t="str">
            <v>000</v>
          </cell>
          <cell r="FB2" t="str">
            <v>000</v>
          </cell>
          <cell r="FC2" t="str">
            <v>000</v>
          </cell>
          <cell r="FD2" t="str">
            <v>000</v>
          </cell>
          <cell r="FE2" t="str">
            <v>000</v>
          </cell>
          <cell r="FF2" t="str">
            <v>000</v>
          </cell>
          <cell r="FG2" t="str">
            <v>000</v>
          </cell>
          <cell r="FH2" t="str">
            <v>000</v>
          </cell>
          <cell r="FI2" t="str">
            <v>000</v>
          </cell>
          <cell r="FJ2" t="str">
            <v>000</v>
          </cell>
          <cell r="FK2" t="str">
            <v>000</v>
          </cell>
          <cell r="FL2" t="str">
            <v>000</v>
          </cell>
          <cell r="FM2" t="str">
            <v>000</v>
          </cell>
          <cell r="FN2" t="str">
            <v>000</v>
          </cell>
          <cell r="FO2" t="str">
            <v>000</v>
          </cell>
          <cell r="FP2" t="str">
            <v>000</v>
          </cell>
          <cell r="FQ2" t="str">
            <v>000</v>
          </cell>
          <cell r="FR2" t="str">
            <v>000</v>
          </cell>
          <cell r="FS2" t="str">
            <v>000</v>
          </cell>
          <cell r="FT2" t="str">
            <v>000</v>
          </cell>
          <cell r="FU2" t="str">
            <v>000</v>
          </cell>
          <cell r="FV2" t="str">
            <v>000</v>
          </cell>
          <cell r="FW2" t="str">
            <v>000</v>
          </cell>
          <cell r="FX2" t="str">
            <v>000</v>
          </cell>
          <cell r="FY2" t="str">
            <v>000</v>
          </cell>
          <cell r="FZ2" t="str">
            <v>000</v>
          </cell>
          <cell r="GA2" t="str">
            <v>000</v>
          </cell>
          <cell r="GB2" t="str">
            <v>000</v>
          </cell>
          <cell r="GC2" t="str">
            <v>000</v>
          </cell>
          <cell r="GD2" t="str">
            <v>000</v>
          </cell>
          <cell r="GE2" t="str">
            <v>000</v>
          </cell>
          <cell r="GF2" t="str">
            <v>000</v>
          </cell>
          <cell r="GG2" t="str">
            <v>000</v>
          </cell>
          <cell r="GH2" t="str">
            <v>000</v>
          </cell>
          <cell r="GI2" t="str">
            <v>000</v>
          </cell>
          <cell r="GJ2" t="str">
            <v>000</v>
          </cell>
          <cell r="GK2" t="str">
            <v>000</v>
          </cell>
          <cell r="GL2" t="str">
            <v>000</v>
          </cell>
          <cell r="GM2" t="str">
            <v>000</v>
          </cell>
          <cell r="GN2" t="str">
            <v>000</v>
          </cell>
          <cell r="GO2" t="str">
            <v>000</v>
          </cell>
          <cell r="GP2" t="str">
            <v>000</v>
          </cell>
          <cell r="GQ2" t="str">
            <v>000</v>
          </cell>
          <cell r="GR2" t="str">
            <v>000</v>
          </cell>
          <cell r="GS2" t="str">
            <v>000</v>
          </cell>
          <cell r="GT2" t="str">
            <v>000</v>
          </cell>
          <cell r="GU2" t="str">
            <v>000</v>
          </cell>
          <cell r="GV2" t="str">
            <v>000</v>
          </cell>
          <cell r="GW2" t="str">
            <v>000</v>
          </cell>
          <cell r="GX2" t="str">
            <v>000</v>
          </cell>
          <cell r="GY2" t="str">
            <v>000</v>
          </cell>
          <cell r="GZ2" t="str">
            <v>000</v>
          </cell>
          <cell r="HA2" t="str">
            <v>000</v>
          </cell>
          <cell r="HB2" t="str">
            <v>000</v>
          </cell>
          <cell r="HC2" t="str">
            <v>000</v>
          </cell>
          <cell r="HD2" t="str">
            <v>000</v>
          </cell>
          <cell r="HE2" t="str">
            <v>000</v>
          </cell>
          <cell r="HF2" t="str">
            <v>000</v>
          </cell>
          <cell r="HG2" t="str">
            <v>000</v>
          </cell>
          <cell r="HH2" t="str">
            <v>000</v>
          </cell>
          <cell r="HI2" t="str">
            <v>000</v>
          </cell>
          <cell r="HJ2" t="str">
            <v>000</v>
          </cell>
          <cell r="HK2" t="str">
            <v>000</v>
          </cell>
          <cell r="HL2" t="str">
            <v>000</v>
          </cell>
          <cell r="HM2" t="str">
            <v>000</v>
          </cell>
          <cell r="HN2" t="str">
            <v>000</v>
          </cell>
          <cell r="HO2" t="str">
            <v>000</v>
          </cell>
          <cell r="HP2" t="str">
            <v>000</v>
          </cell>
          <cell r="HQ2" t="str">
            <v>000</v>
          </cell>
          <cell r="HR2" t="str">
            <v>000</v>
          </cell>
          <cell r="HS2" t="str">
            <v>000</v>
          </cell>
          <cell r="HT2" t="str">
            <v>000</v>
          </cell>
          <cell r="HU2" t="str">
            <v>000</v>
          </cell>
          <cell r="HV2" t="str">
            <v>000</v>
          </cell>
          <cell r="HW2" t="str">
            <v>000</v>
          </cell>
          <cell r="HX2" t="str">
            <v>000</v>
          </cell>
          <cell r="HY2" t="str">
            <v>000</v>
          </cell>
          <cell r="HZ2" t="str">
            <v>000</v>
          </cell>
          <cell r="IA2" t="str">
            <v>000</v>
          </cell>
          <cell r="IB2" t="str">
            <v>000</v>
          </cell>
          <cell r="IC2" t="str">
            <v>000</v>
          </cell>
          <cell r="ID2" t="str">
            <v>000</v>
          </cell>
          <cell r="IE2" t="str">
            <v>000</v>
          </cell>
          <cell r="IF2" t="str">
            <v>000</v>
          </cell>
          <cell r="IG2" t="str">
            <v>000</v>
          </cell>
          <cell r="IH2" t="str">
            <v>000</v>
          </cell>
          <cell r="II2" t="str">
            <v>000</v>
          </cell>
          <cell r="IJ2" t="str">
            <v>000</v>
          </cell>
          <cell r="IK2" t="str">
            <v>000</v>
          </cell>
          <cell r="IL2" t="str">
            <v>000</v>
          </cell>
          <cell r="IM2" t="str">
            <v>000</v>
          </cell>
          <cell r="IN2" t="str">
            <v>000</v>
          </cell>
          <cell r="IO2" t="str">
            <v>000</v>
          </cell>
          <cell r="IP2" t="str">
            <v>000</v>
          </cell>
          <cell r="IQ2" t="str">
            <v>000</v>
          </cell>
        </row>
        <row r="3">
          <cell r="B3" t="str">
            <v>Original</v>
          </cell>
          <cell r="C3" t="str">
            <v>Original</v>
          </cell>
          <cell r="D3" t="str">
            <v>Original</v>
          </cell>
          <cell r="E3" t="str">
            <v>Original</v>
          </cell>
          <cell r="F3" t="str">
            <v>Original</v>
          </cell>
          <cell r="G3" t="str">
            <v>Original</v>
          </cell>
          <cell r="H3" t="str">
            <v>Original</v>
          </cell>
          <cell r="I3" t="str">
            <v>Original</v>
          </cell>
          <cell r="J3" t="str">
            <v>Original</v>
          </cell>
          <cell r="K3" t="str">
            <v>Original</v>
          </cell>
          <cell r="L3" t="str">
            <v>Original</v>
          </cell>
          <cell r="M3" t="str">
            <v>Original</v>
          </cell>
          <cell r="N3" t="str">
            <v>Original</v>
          </cell>
          <cell r="O3" t="str">
            <v>Original</v>
          </cell>
          <cell r="P3" t="str">
            <v>Original</v>
          </cell>
          <cell r="Q3" t="str">
            <v>Original</v>
          </cell>
          <cell r="R3" t="str">
            <v>Original</v>
          </cell>
          <cell r="S3" t="str">
            <v>Original</v>
          </cell>
          <cell r="T3" t="str">
            <v>Original</v>
          </cell>
          <cell r="U3" t="str">
            <v>Original</v>
          </cell>
          <cell r="V3" t="str">
            <v>Original</v>
          </cell>
          <cell r="W3" t="str">
            <v>Original</v>
          </cell>
          <cell r="X3" t="str">
            <v>Original</v>
          </cell>
          <cell r="Y3" t="str">
            <v>Original</v>
          </cell>
          <cell r="Z3" t="str">
            <v>Original</v>
          </cell>
          <cell r="AA3" t="str">
            <v>Original</v>
          </cell>
          <cell r="AB3" t="str">
            <v>Original</v>
          </cell>
          <cell r="AC3" t="str">
            <v>Original</v>
          </cell>
          <cell r="AD3" t="str">
            <v>Original</v>
          </cell>
          <cell r="AE3" t="str">
            <v>Original</v>
          </cell>
          <cell r="AF3" t="str">
            <v>Original</v>
          </cell>
          <cell r="AG3" t="str">
            <v>Original</v>
          </cell>
          <cell r="AH3" t="str">
            <v>Original</v>
          </cell>
          <cell r="AI3" t="str">
            <v>Original</v>
          </cell>
          <cell r="AJ3" t="str">
            <v>Original</v>
          </cell>
          <cell r="AK3" t="str">
            <v>Original</v>
          </cell>
          <cell r="AL3" t="str">
            <v>Original</v>
          </cell>
          <cell r="AM3" t="str">
            <v>Original</v>
          </cell>
          <cell r="AN3" t="str">
            <v>Original</v>
          </cell>
          <cell r="AO3" t="str">
            <v>Original</v>
          </cell>
          <cell r="AP3" t="str">
            <v>Original</v>
          </cell>
          <cell r="AQ3" t="str">
            <v>Original</v>
          </cell>
          <cell r="AR3" t="str">
            <v>Original</v>
          </cell>
          <cell r="AS3" t="str">
            <v>Original</v>
          </cell>
          <cell r="AT3" t="str">
            <v>Original</v>
          </cell>
          <cell r="AU3" t="str">
            <v>Original</v>
          </cell>
          <cell r="AV3" t="str">
            <v>Original</v>
          </cell>
          <cell r="AW3" t="str">
            <v>Original</v>
          </cell>
          <cell r="AX3" t="str">
            <v>Original</v>
          </cell>
          <cell r="AY3" t="str">
            <v>Original</v>
          </cell>
          <cell r="AZ3" t="str">
            <v>Original</v>
          </cell>
          <cell r="BA3" t="str">
            <v>Original</v>
          </cell>
          <cell r="BB3" t="str">
            <v>Original</v>
          </cell>
          <cell r="BC3" t="str">
            <v>Original</v>
          </cell>
          <cell r="BD3" t="str">
            <v>Original</v>
          </cell>
          <cell r="BE3" t="str">
            <v>Original</v>
          </cell>
          <cell r="BF3" t="str">
            <v>Original</v>
          </cell>
          <cell r="BG3" t="str">
            <v>Original</v>
          </cell>
          <cell r="BH3" t="str">
            <v>Original</v>
          </cell>
          <cell r="BI3" t="str">
            <v>Original</v>
          </cell>
          <cell r="BJ3" t="str">
            <v>Original</v>
          </cell>
          <cell r="BK3" t="str">
            <v>Original</v>
          </cell>
          <cell r="BL3" t="str">
            <v>Original</v>
          </cell>
          <cell r="BM3" t="str">
            <v>Original</v>
          </cell>
          <cell r="BN3" t="str">
            <v>Original</v>
          </cell>
          <cell r="BO3" t="str">
            <v>Original</v>
          </cell>
          <cell r="BP3" t="str">
            <v>Original</v>
          </cell>
          <cell r="BQ3" t="str">
            <v>Original</v>
          </cell>
          <cell r="BR3" t="str">
            <v>Original</v>
          </cell>
          <cell r="BS3" t="str">
            <v>Original</v>
          </cell>
          <cell r="BT3" t="str">
            <v>Original</v>
          </cell>
          <cell r="BU3" t="str">
            <v>Original</v>
          </cell>
          <cell r="BV3" t="str">
            <v>Original</v>
          </cell>
          <cell r="BW3" t="str">
            <v>Original</v>
          </cell>
          <cell r="BX3" t="str">
            <v>Original</v>
          </cell>
          <cell r="BY3" t="str">
            <v>Original</v>
          </cell>
          <cell r="BZ3" t="str">
            <v>Original</v>
          </cell>
          <cell r="CA3" t="str">
            <v>Original</v>
          </cell>
          <cell r="CB3" t="str">
            <v>Original</v>
          </cell>
          <cell r="CC3" t="str">
            <v>Original</v>
          </cell>
          <cell r="CD3" t="str">
            <v>Original</v>
          </cell>
          <cell r="CE3" t="str">
            <v>Original</v>
          </cell>
          <cell r="CF3" t="str">
            <v>Original</v>
          </cell>
          <cell r="CG3" t="str">
            <v>Original</v>
          </cell>
          <cell r="CH3" t="str">
            <v>Original</v>
          </cell>
          <cell r="CI3" t="str">
            <v>Original</v>
          </cell>
          <cell r="CJ3" t="str">
            <v>Original</v>
          </cell>
          <cell r="CK3" t="str">
            <v>Original</v>
          </cell>
          <cell r="CL3" t="str">
            <v>Original</v>
          </cell>
          <cell r="CM3" t="str">
            <v>Original</v>
          </cell>
          <cell r="CN3" t="str">
            <v>Original</v>
          </cell>
          <cell r="CO3" t="str">
            <v>Original</v>
          </cell>
          <cell r="CP3" t="str">
            <v>Original</v>
          </cell>
          <cell r="CQ3" t="str">
            <v>Original</v>
          </cell>
          <cell r="CR3" t="str">
            <v>Original</v>
          </cell>
          <cell r="CS3" t="str">
            <v>Original</v>
          </cell>
          <cell r="CT3" t="str">
            <v>Original</v>
          </cell>
          <cell r="CU3" t="str">
            <v>Original</v>
          </cell>
          <cell r="CV3" t="str">
            <v>Original</v>
          </cell>
          <cell r="CW3" t="str">
            <v>Original</v>
          </cell>
          <cell r="CX3" t="str">
            <v>Original</v>
          </cell>
          <cell r="CY3" t="str">
            <v>Original</v>
          </cell>
          <cell r="CZ3" t="str">
            <v>Original</v>
          </cell>
          <cell r="DA3" t="str">
            <v>Original</v>
          </cell>
          <cell r="DB3" t="str">
            <v>Original</v>
          </cell>
          <cell r="DC3" t="str">
            <v>Original</v>
          </cell>
          <cell r="DD3" t="str">
            <v>Original</v>
          </cell>
          <cell r="DE3" t="str">
            <v>Original</v>
          </cell>
          <cell r="DF3" t="str">
            <v>Original</v>
          </cell>
          <cell r="DG3" t="str">
            <v>Original</v>
          </cell>
          <cell r="DH3" t="str">
            <v>Original</v>
          </cell>
          <cell r="DI3" t="str">
            <v>Original</v>
          </cell>
          <cell r="DJ3" t="str">
            <v>Original</v>
          </cell>
          <cell r="DK3" t="str">
            <v>Original</v>
          </cell>
          <cell r="DL3" t="str">
            <v>Original</v>
          </cell>
          <cell r="DM3" t="str">
            <v>Original</v>
          </cell>
          <cell r="DN3" t="str">
            <v>Original</v>
          </cell>
          <cell r="DO3" t="str">
            <v>Original</v>
          </cell>
          <cell r="DP3" t="str">
            <v>Original</v>
          </cell>
          <cell r="DQ3" t="str">
            <v>Original</v>
          </cell>
          <cell r="DR3" t="str">
            <v>Original</v>
          </cell>
          <cell r="DS3" t="str">
            <v>Original</v>
          </cell>
          <cell r="DT3" t="str">
            <v>Original</v>
          </cell>
          <cell r="DU3" t="str">
            <v>Original</v>
          </cell>
          <cell r="DV3" t="str">
            <v>Original</v>
          </cell>
          <cell r="DW3" t="str">
            <v>Original</v>
          </cell>
          <cell r="DX3" t="str">
            <v>Original</v>
          </cell>
          <cell r="DY3" t="str">
            <v>Original</v>
          </cell>
          <cell r="DZ3" t="str">
            <v>Original</v>
          </cell>
          <cell r="EA3" t="str">
            <v>Original</v>
          </cell>
          <cell r="EB3" t="str">
            <v>Original</v>
          </cell>
          <cell r="EC3" t="str">
            <v>Original</v>
          </cell>
          <cell r="ED3" t="str">
            <v>Original</v>
          </cell>
          <cell r="EE3" t="str">
            <v>Original</v>
          </cell>
          <cell r="EF3" t="str">
            <v>Original</v>
          </cell>
          <cell r="EG3" t="str">
            <v>Original</v>
          </cell>
          <cell r="EH3" t="str">
            <v>Original</v>
          </cell>
          <cell r="EI3" t="str">
            <v>Original</v>
          </cell>
          <cell r="EJ3" t="str">
            <v>Original</v>
          </cell>
          <cell r="EK3" t="str">
            <v>Original</v>
          </cell>
          <cell r="EL3" t="str">
            <v>Original</v>
          </cell>
          <cell r="EM3" t="str">
            <v>Original</v>
          </cell>
          <cell r="EN3" t="str">
            <v>Original</v>
          </cell>
          <cell r="EO3" t="str">
            <v>Original</v>
          </cell>
          <cell r="EP3" t="str">
            <v>Original</v>
          </cell>
          <cell r="EQ3" t="str">
            <v>Original</v>
          </cell>
          <cell r="ER3" t="str">
            <v>Original</v>
          </cell>
          <cell r="ES3" t="str">
            <v>Original</v>
          </cell>
          <cell r="ET3" t="str">
            <v>Original</v>
          </cell>
          <cell r="EU3" t="str">
            <v>Original</v>
          </cell>
          <cell r="EV3" t="str">
            <v>Original</v>
          </cell>
          <cell r="EW3" t="str">
            <v>Original</v>
          </cell>
          <cell r="EX3" t="str">
            <v>Original</v>
          </cell>
          <cell r="EY3" t="str">
            <v>Original</v>
          </cell>
          <cell r="EZ3" t="str">
            <v>Original</v>
          </cell>
          <cell r="FA3" t="str">
            <v>Original</v>
          </cell>
          <cell r="FB3" t="str">
            <v>Original</v>
          </cell>
          <cell r="FC3" t="str">
            <v>Original</v>
          </cell>
          <cell r="FD3" t="str">
            <v>Original</v>
          </cell>
          <cell r="FE3" t="str">
            <v>Original</v>
          </cell>
          <cell r="FF3" t="str">
            <v>Original</v>
          </cell>
          <cell r="FG3" t="str">
            <v>Original</v>
          </cell>
          <cell r="FH3" t="str">
            <v>Original</v>
          </cell>
          <cell r="FI3" t="str">
            <v>Original</v>
          </cell>
          <cell r="FJ3" t="str">
            <v>Original</v>
          </cell>
          <cell r="FK3" t="str">
            <v>Original</v>
          </cell>
          <cell r="FL3" t="str">
            <v>Original</v>
          </cell>
          <cell r="FM3" t="str">
            <v>Original</v>
          </cell>
          <cell r="FN3" t="str">
            <v>Original</v>
          </cell>
          <cell r="FO3" t="str">
            <v>Original</v>
          </cell>
          <cell r="FP3" t="str">
            <v>Original</v>
          </cell>
          <cell r="FQ3" t="str">
            <v>Original</v>
          </cell>
          <cell r="FR3" t="str">
            <v>Original</v>
          </cell>
          <cell r="FS3" t="str">
            <v>Original</v>
          </cell>
          <cell r="FT3" t="str">
            <v>Original</v>
          </cell>
          <cell r="FU3" t="str">
            <v>Original</v>
          </cell>
          <cell r="FV3" t="str">
            <v>Original</v>
          </cell>
          <cell r="FW3" t="str">
            <v>Original</v>
          </cell>
          <cell r="FX3" t="str">
            <v>Original</v>
          </cell>
          <cell r="FY3" t="str">
            <v>Original</v>
          </cell>
          <cell r="FZ3" t="str">
            <v>Original</v>
          </cell>
          <cell r="GA3" t="str">
            <v>Original</v>
          </cell>
          <cell r="GB3" t="str">
            <v>Original</v>
          </cell>
          <cell r="GC3" t="str">
            <v>Original</v>
          </cell>
          <cell r="GD3" t="str">
            <v>Original</v>
          </cell>
          <cell r="GE3" t="str">
            <v>Original</v>
          </cell>
          <cell r="GF3" t="str">
            <v>Original</v>
          </cell>
          <cell r="GG3" t="str">
            <v>Original</v>
          </cell>
          <cell r="GH3" t="str">
            <v>Original</v>
          </cell>
          <cell r="GI3" t="str">
            <v>Original</v>
          </cell>
          <cell r="GJ3" t="str">
            <v>Original</v>
          </cell>
          <cell r="GK3" t="str">
            <v>Original</v>
          </cell>
          <cell r="GL3" t="str">
            <v>Original</v>
          </cell>
          <cell r="GM3" t="str">
            <v>Original</v>
          </cell>
          <cell r="GN3" t="str">
            <v>Original</v>
          </cell>
          <cell r="GO3" t="str">
            <v>Original</v>
          </cell>
          <cell r="GP3" t="str">
            <v>Original</v>
          </cell>
          <cell r="GQ3" t="str">
            <v>Original</v>
          </cell>
          <cell r="GR3" t="str">
            <v>Original</v>
          </cell>
          <cell r="GS3" t="str">
            <v>Original</v>
          </cell>
          <cell r="GT3" t="str">
            <v>Original</v>
          </cell>
          <cell r="GU3" t="str">
            <v>Original</v>
          </cell>
          <cell r="GV3" t="str">
            <v>Original</v>
          </cell>
          <cell r="GW3" t="str">
            <v>Original</v>
          </cell>
          <cell r="GX3" t="str">
            <v>Original</v>
          </cell>
          <cell r="GY3" t="str">
            <v>Original</v>
          </cell>
          <cell r="GZ3" t="str">
            <v>Original</v>
          </cell>
          <cell r="HA3" t="str">
            <v>Original</v>
          </cell>
          <cell r="HB3" t="str">
            <v>Original</v>
          </cell>
          <cell r="HC3" t="str">
            <v>Original</v>
          </cell>
          <cell r="HD3" t="str">
            <v>Original</v>
          </cell>
          <cell r="HE3" t="str">
            <v>Original</v>
          </cell>
          <cell r="HF3" t="str">
            <v>Original</v>
          </cell>
          <cell r="HG3" t="str">
            <v>Original</v>
          </cell>
          <cell r="HH3" t="str">
            <v>Original</v>
          </cell>
          <cell r="HI3" t="str">
            <v>Original</v>
          </cell>
          <cell r="HJ3" t="str">
            <v>Original</v>
          </cell>
          <cell r="HK3" t="str">
            <v>Original</v>
          </cell>
          <cell r="HL3" t="str">
            <v>Original</v>
          </cell>
          <cell r="HM3" t="str">
            <v>Original</v>
          </cell>
          <cell r="HN3" t="str">
            <v>Original</v>
          </cell>
          <cell r="HO3" t="str">
            <v>Original</v>
          </cell>
          <cell r="HP3" t="str">
            <v>Original</v>
          </cell>
          <cell r="HQ3" t="str">
            <v>Original</v>
          </cell>
          <cell r="HR3" t="str">
            <v>Original</v>
          </cell>
          <cell r="HS3" t="str">
            <v>Original</v>
          </cell>
          <cell r="HT3" t="str">
            <v>Original</v>
          </cell>
          <cell r="HU3" t="str">
            <v>Original</v>
          </cell>
          <cell r="HV3" t="str">
            <v>Original</v>
          </cell>
          <cell r="HW3" t="str">
            <v>Original</v>
          </cell>
          <cell r="HX3" t="str">
            <v>Original</v>
          </cell>
          <cell r="HY3" t="str">
            <v>Original</v>
          </cell>
          <cell r="HZ3" t="str">
            <v>Original</v>
          </cell>
          <cell r="IA3" t="str">
            <v>Original</v>
          </cell>
          <cell r="IB3" t="str">
            <v>Original</v>
          </cell>
          <cell r="IC3" t="str">
            <v>Original</v>
          </cell>
          <cell r="ID3" t="str">
            <v>Original</v>
          </cell>
          <cell r="IE3" t="str">
            <v>Original</v>
          </cell>
          <cell r="IF3" t="str">
            <v>Original</v>
          </cell>
          <cell r="IG3" t="str">
            <v>Original</v>
          </cell>
          <cell r="IH3" t="str">
            <v>Original</v>
          </cell>
          <cell r="II3" t="str">
            <v>Original</v>
          </cell>
          <cell r="IJ3" t="str">
            <v>Original</v>
          </cell>
          <cell r="IK3" t="str">
            <v>Original</v>
          </cell>
          <cell r="IL3" t="str">
            <v>Original</v>
          </cell>
          <cell r="IM3" t="str">
            <v>Original</v>
          </cell>
          <cell r="IN3" t="str">
            <v>Original</v>
          </cell>
          <cell r="IO3" t="str">
            <v>Original</v>
          </cell>
          <cell r="IP3" t="str">
            <v>Original</v>
          </cell>
          <cell r="IQ3" t="str">
            <v>Original</v>
          </cell>
        </row>
        <row r="4">
          <cell r="B4" t="str">
            <v>STOCK</v>
          </cell>
          <cell r="C4" t="str">
            <v>STOCK</v>
          </cell>
          <cell r="D4" t="str">
            <v>STOCK</v>
          </cell>
          <cell r="E4" t="str">
            <v>STOCK</v>
          </cell>
          <cell r="F4" t="str">
            <v>STOCK</v>
          </cell>
          <cell r="G4" t="str">
            <v>STOCK</v>
          </cell>
          <cell r="H4" t="str">
            <v>STOCK</v>
          </cell>
          <cell r="I4" t="str">
            <v>STOCK</v>
          </cell>
          <cell r="J4" t="str">
            <v>STOCK</v>
          </cell>
          <cell r="K4" t="str">
            <v>STOCK</v>
          </cell>
          <cell r="L4" t="str">
            <v>STOCK</v>
          </cell>
          <cell r="M4" t="str">
            <v>STOCK</v>
          </cell>
          <cell r="N4" t="str">
            <v>STOCK</v>
          </cell>
          <cell r="O4" t="str">
            <v>STOCK</v>
          </cell>
          <cell r="P4" t="str">
            <v>STOCK</v>
          </cell>
          <cell r="Q4" t="str">
            <v>STOCK</v>
          </cell>
          <cell r="R4" t="str">
            <v>STOCK</v>
          </cell>
          <cell r="S4" t="str">
            <v>STOCK</v>
          </cell>
          <cell r="T4" t="str">
            <v>STOCK</v>
          </cell>
          <cell r="U4" t="str">
            <v>STOCK</v>
          </cell>
          <cell r="V4" t="str">
            <v>STOCK</v>
          </cell>
          <cell r="W4" t="str">
            <v>STOCK</v>
          </cell>
          <cell r="X4" t="str">
            <v>STOCK</v>
          </cell>
          <cell r="Y4" t="str">
            <v>STOCK</v>
          </cell>
          <cell r="Z4" t="str">
            <v>STOCK</v>
          </cell>
          <cell r="AA4" t="str">
            <v>STOCK</v>
          </cell>
          <cell r="AB4" t="str">
            <v>STOCK</v>
          </cell>
          <cell r="AC4" t="str">
            <v>STOCK</v>
          </cell>
          <cell r="AD4" t="str">
            <v>STOCK</v>
          </cell>
          <cell r="AE4" t="str">
            <v>STOCK</v>
          </cell>
          <cell r="AF4" t="str">
            <v>STOCK</v>
          </cell>
          <cell r="AG4" t="str">
            <v>STOCK</v>
          </cell>
          <cell r="AH4" t="str">
            <v>STOCK</v>
          </cell>
          <cell r="AI4" t="str">
            <v>STOCK</v>
          </cell>
          <cell r="AJ4" t="str">
            <v>STOCK</v>
          </cell>
          <cell r="AK4" t="str">
            <v>STOCK</v>
          </cell>
          <cell r="AL4" t="str">
            <v>STOCK</v>
          </cell>
          <cell r="AM4" t="str">
            <v>STOCK</v>
          </cell>
          <cell r="AN4" t="str">
            <v>STOCK</v>
          </cell>
          <cell r="AO4" t="str">
            <v>STOCK</v>
          </cell>
          <cell r="AP4" t="str">
            <v>STOCK</v>
          </cell>
          <cell r="AQ4" t="str">
            <v>STOCK</v>
          </cell>
          <cell r="AR4" t="str">
            <v>STOCK</v>
          </cell>
          <cell r="AS4" t="str">
            <v>STOCK</v>
          </cell>
          <cell r="AT4" t="str">
            <v>STOCK</v>
          </cell>
          <cell r="AU4" t="str">
            <v>STOCK</v>
          </cell>
          <cell r="AV4" t="str">
            <v>STOCK</v>
          </cell>
          <cell r="AW4" t="str">
            <v>STOCK</v>
          </cell>
          <cell r="AX4" t="str">
            <v>STOCK</v>
          </cell>
          <cell r="AY4" t="str">
            <v>STOCK</v>
          </cell>
          <cell r="AZ4" t="str">
            <v>STOCK</v>
          </cell>
          <cell r="BA4" t="str">
            <v>STOCK</v>
          </cell>
          <cell r="BB4" t="str">
            <v>STOCK</v>
          </cell>
          <cell r="BC4" t="str">
            <v>STOCK</v>
          </cell>
          <cell r="BD4" t="str">
            <v>STOCK</v>
          </cell>
          <cell r="BE4" t="str">
            <v>STOCK</v>
          </cell>
          <cell r="BF4" t="str">
            <v>STOCK</v>
          </cell>
          <cell r="BG4" t="str">
            <v>STOCK</v>
          </cell>
          <cell r="BH4" t="str">
            <v>STOCK</v>
          </cell>
          <cell r="BI4" t="str">
            <v>STOCK</v>
          </cell>
          <cell r="BJ4" t="str">
            <v>STOCK</v>
          </cell>
          <cell r="BK4" t="str">
            <v>STOCK</v>
          </cell>
          <cell r="BL4" t="str">
            <v>STOCK</v>
          </cell>
          <cell r="BM4" t="str">
            <v>STOCK</v>
          </cell>
          <cell r="BN4" t="str">
            <v>STOCK</v>
          </cell>
          <cell r="BO4" t="str">
            <v>STOCK</v>
          </cell>
          <cell r="BP4" t="str">
            <v>STOCK</v>
          </cell>
          <cell r="BQ4" t="str">
            <v>STOCK</v>
          </cell>
          <cell r="BR4" t="str">
            <v>STOCK</v>
          </cell>
          <cell r="BS4" t="str">
            <v>STOCK</v>
          </cell>
          <cell r="BT4" t="str">
            <v>STOCK</v>
          </cell>
          <cell r="BU4" t="str">
            <v>STOCK</v>
          </cell>
          <cell r="BV4" t="str">
            <v>STOCK</v>
          </cell>
          <cell r="BW4" t="str">
            <v>STOCK</v>
          </cell>
          <cell r="BX4" t="str">
            <v>STOCK</v>
          </cell>
          <cell r="BY4" t="str">
            <v>STOCK</v>
          </cell>
          <cell r="BZ4" t="str">
            <v>STOCK</v>
          </cell>
          <cell r="CA4" t="str">
            <v>STOCK</v>
          </cell>
          <cell r="CB4" t="str">
            <v>STOCK</v>
          </cell>
          <cell r="CC4" t="str">
            <v>STOCK</v>
          </cell>
          <cell r="CD4" t="str">
            <v>STOCK</v>
          </cell>
          <cell r="CE4" t="str">
            <v>STOCK</v>
          </cell>
          <cell r="CF4" t="str">
            <v>STOCK</v>
          </cell>
          <cell r="CG4" t="str">
            <v>STOCK</v>
          </cell>
          <cell r="CH4" t="str">
            <v>STOCK</v>
          </cell>
          <cell r="CI4" t="str">
            <v>STOCK</v>
          </cell>
          <cell r="CJ4" t="str">
            <v>STOCK</v>
          </cell>
          <cell r="CK4" t="str">
            <v>STOCK</v>
          </cell>
          <cell r="CL4" t="str">
            <v>STOCK</v>
          </cell>
          <cell r="CM4" t="str">
            <v>STOCK</v>
          </cell>
          <cell r="CN4" t="str">
            <v>STOCK</v>
          </cell>
          <cell r="CO4" t="str">
            <v>STOCK</v>
          </cell>
          <cell r="CP4" t="str">
            <v>STOCK</v>
          </cell>
          <cell r="CQ4" t="str">
            <v>STOCK</v>
          </cell>
          <cell r="CR4" t="str">
            <v>STOCK</v>
          </cell>
          <cell r="CS4" t="str">
            <v>STOCK</v>
          </cell>
          <cell r="CT4" t="str">
            <v>STOCK</v>
          </cell>
          <cell r="CU4" t="str">
            <v>STOCK</v>
          </cell>
          <cell r="CV4" t="str">
            <v>STOCK</v>
          </cell>
          <cell r="CW4" t="str">
            <v>STOCK</v>
          </cell>
          <cell r="CX4" t="str">
            <v>STOCK</v>
          </cell>
          <cell r="CY4" t="str">
            <v>STOCK</v>
          </cell>
          <cell r="CZ4" t="str">
            <v>STOCK</v>
          </cell>
          <cell r="DA4" t="str">
            <v>STOCK</v>
          </cell>
          <cell r="DB4" t="str">
            <v>STOCK</v>
          </cell>
          <cell r="DC4" t="str">
            <v>STOCK</v>
          </cell>
          <cell r="DD4" t="str">
            <v>STOCK</v>
          </cell>
          <cell r="DE4" t="str">
            <v>STOCK</v>
          </cell>
          <cell r="DF4" t="str">
            <v>STOCK</v>
          </cell>
          <cell r="DG4" t="str">
            <v>STOCK</v>
          </cell>
          <cell r="DH4" t="str">
            <v>STOCK</v>
          </cell>
          <cell r="DI4" t="str">
            <v>STOCK</v>
          </cell>
          <cell r="DJ4" t="str">
            <v>STOCK</v>
          </cell>
          <cell r="DK4" t="str">
            <v>STOCK</v>
          </cell>
          <cell r="DL4" t="str">
            <v>STOCK</v>
          </cell>
          <cell r="DM4" t="str">
            <v>STOCK</v>
          </cell>
          <cell r="DN4" t="str">
            <v>STOCK</v>
          </cell>
          <cell r="DO4" t="str">
            <v>STOCK</v>
          </cell>
          <cell r="DP4" t="str">
            <v>STOCK</v>
          </cell>
          <cell r="DQ4" t="str">
            <v>STOCK</v>
          </cell>
          <cell r="DR4" t="str">
            <v>STOCK</v>
          </cell>
          <cell r="DS4" t="str">
            <v>STOCK</v>
          </cell>
          <cell r="DT4" t="str">
            <v>STOCK</v>
          </cell>
          <cell r="DU4" t="str">
            <v>STOCK</v>
          </cell>
          <cell r="DV4" t="str">
            <v>STOCK</v>
          </cell>
          <cell r="DW4" t="str">
            <v>STOCK</v>
          </cell>
          <cell r="DX4" t="str">
            <v>STOCK</v>
          </cell>
          <cell r="DY4" t="str">
            <v>STOCK</v>
          </cell>
          <cell r="DZ4" t="str">
            <v>STOCK</v>
          </cell>
          <cell r="EA4" t="str">
            <v>STOCK</v>
          </cell>
          <cell r="EB4" t="str">
            <v>STOCK</v>
          </cell>
          <cell r="EC4" t="str">
            <v>STOCK</v>
          </cell>
          <cell r="ED4" t="str">
            <v>STOCK</v>
          </cell>
          <cell r="EE4" t="str">
            <v>STOCK</v>
          </cell>
          <cell r="EF4" t="str">
            <v>STOCK</v>
          </cell>
          <cell r="EG4" t="str">
            <v>STOCK</v>
          </cell>
          <cell r="EH4" t="str">
            <v>STOCK</v>
          </cell>
          <cell r="EI4" t="str">
            <v>STOCK</v>
          </cell>
          <cell r="EJ4" t="str">
            <v>STOCK</v>
          </cell>
          <cell r="EK4" t="str">
            <v>STOCK</v>
          </cell>
          <cell r="EL4" t="str">
            <v>STOCK</v>
          </cell>
          <cell r="EM4" t="str">
            <v>STOCK</v>
          </cell>
          <cell r="EN4" t="str">
            <v>STOCK</v>
          </cell>
          <cell r="EO4" t="str">
            <v>STOCK</v>
          </cell>
          <cell r="EP4" t="str">
            <v>STOCK</v>
          </cell>
          <cell r="EQ4" t="str">
            <v>STOCK</v>
          </cell>
          <cell r="ER4" t="str">
            <v>STOCK</v>
          </cell>
          <cell r="ES4" t="str">
            <v>STOCK</v>
          </cell>
          <cell r="ET4" t="str">
            <v>STOCK</v>
          </cell>
          <cell r="EU4" t="str">
            <v>STOCK</v>
          </cell>
          <cell r="EV4" t="str">
            <v>STOCK</v>
          </cell>
          <cell r="EW4" t="str">
            <v>STOCK</v>
          </cell>
          <cell r="EX4" t="str">
            <v>STOCK</v>
          </cell>
          <cell r="EY4" t="str">
            <v>STOCK</v>
          </cell>
          <cell r="EZ4" t="str">
            <v>STOCK</v>
          </cell>
          <cell r="FA4" t="str">
            <v>STOCK</v>
          </cell>
          <cell r="FB4" t="str">
            <v>STOCK</v>
          </cell>
          <cell r="FC4" t="str">
            <v>STOCK</v>
          </cell>
          <cell r="FD4" t="str">
            <v>STOCK</v>
          </cell>
          <cell r="FE4" t="str">
            <v>STOCK</v>
          </cell>
          <cell r="FF4" t="str">
            <v>STOCK</v>
          </cell>
          <cell r="FG4" t="str">
            <v>STOCK</v>
          </cell>
          <cell r="FH4" t="str">
            <v>STOCK</v>
          </cell>
          <cell r="FI4" t="str">
            <v>STOCK</v>
          </cell>
          <cell r="FJ4" t="str">
            <v>STOCK</v>
          </cell>
          <cell r="FK4" t="str">
            <v>STOCK</v>
          </cell>
          <cell r="FL4" t="str">
            <v>STOCK</v>
          </cell>
          <cell r="FM4" t="str">
            <v>STOCK</v>
          </cell>
          <cell r="FN4" t="str">
            <v>STOCK</v>
          </cell>
          <cell r="FO4" t="str">
            <v>STOCK</v>
          </cell>
          <cell r="FP4" t="str">
            <v>STOCK</v>
          </cell>
          <cell r="FQ4" t="str">
            <v>STOCK</v>
          </cell>
          <cell r="FR4" t="str">
            <v>STOCK</v>
          </cell>
          <cell r="FS4" t="str">
            <v>STOCK</v>
          </cell>
          <cell r="FT4" t="str">
            <v>STOCK</v>
          </cell>
          <cell r="FU4" t="str">
            <v>STOCK</v>
          </cell>
          <cell r="FV4" t="str">
            <v>STOCK</v>
          </cell>
          <cell r="FW4" t="str">
            <v>STOCK</v>
          </cell>
          <cell r="FX4" t="str">
            <v>STOCK</v>
          </cell>
          <cell r="FY4" t="str">
            <v>STOCK</v>
          </cell>
          <cell r="FZ4" t="str">
            <v>STOCK</v>
          </cell>
          <cell r="GA4" t="str">
            <v>STOCK</v>
          </cell>
          <cell r="GB4" t="str">
            <v>STOCK</v>
          </cell>
          <cell r="GC4" t="str">
            <v>STOCK</v>
          </cell>
          <cell r="GD4" t="str">
            <v>STOCK</v>
          </cell>
          <cell r="GE4" t="str">
            <v>STOCK</v>
          </cell>
          <cell r="GF4" t="str">
            <v>STOCK</v>
          </cell>
          <cell r="GG4" t="str">
            <v>STOCK</v>
          </cell>
          <cell r="GH4" t="str">
            <v>STOCK</v>
          </cell>
          <cell r="GI4" t="str">
            <v>STOCK</v>
          </cell>
          <cell r="GJ4" t="str">
            <v>STOCK</v>
          </cell>
          <cell r="GK4" t="str">
            <v>STOCK</v>
          </cell>
          <cell r="GL4" t="str">
            <v>STOCK</v>
          </cell>
          <cell r="GM4" t="str">
            <v>STOCK</v>
          </cell>
          <cell r="GN4" t="str">
            <v>STOCK</v>
          </cell>
          <cell r="GO4" t="str">
            <v>STOCK</v>
          </cell>
          <cell r="GP4" t="str">
            <v>STOCK</v>
          </cell>
          <cell r="GQ4" t="str">
            <v>STOCK</v>
          </cell>
          <cell r="GR4" t="str">
            <v>STOCK</v>
          </cell>
          <cell r="GS4" t="str">
            <v>STOCK</v>
          </cell>
          <cell r="GT4" t="str">
            <v>STOCK</v>
          </cell>
          <cell r="GU4" t="str">
            <v>STOCK</v>
          </cell>
          <cell r="GV4" t="str">
            <v>STOCK</v>
          </cell>
          <cell r="GW4" t="str">
            <v>STOCK</v>
          </cell>
          <cell r="GX4" t="str">
            <v>STOCK</v>
          </cell>
          <cell r="GY4" t="str">
            <v>STOCK</v>
          </cell>
          <cell r="GZ4" t="str">
            <v>STOCK</v>
          </cell>
          <cell r="HA4" t="str">
            <v>STOCK</v>
          </cell>
          <cell r="HB4" t="str">
            <v>STOCK</v>
          </cell>
          <cell r="HC4" t="str">
            <v>STOCK</v>
          </cell>
          <cell r="HD4" t="str">
            <v>STOCK</v>
          </cell>
          <cell r="HE4" t="str">
            <v>STOCK</v>
          </cell>
          <cell r="HF4" t="str">
            <v>STOCK</v>
          </cell>
          <cell r="HG4" t="str">
            <v>STOCK</v>
          </cell>
          <cell r="HH4" t="str">
            <v>STOCK</v>
          </cell>
          <cell r="HI4" t="str">
            <v>STOCK</v>
          </cell>
          <cell r="HJ4" t="str">
            <v>STOCK</v>
          </cell>
          <cell r="HK4" t="str">
            <v>STOCK</v>
          </cell>
          <cell r="HL4" t="str">
            <v>STOCK</v>
          </cell>
          <cell r="HM4" t="str">
            <v>STOCK</v>
          </cell>
          <cell r="HN4" t="str">
            <v>STOCK</v>
          </cell>
          <cell r="HO4" t="str">
            <v>STOCK</v>
          </cell>
          <cell r="HP4" t="str">
            <v>STOCK</v>
          </cell>
          <cell r="HQ4" t="str">
            <v>STOCK</v>
          </cell>
          <cell r="HR4" t="str">
            <v>STOCK</v>
          </cell>
          <cell r="HS4" t="str">
            <v>STOCK</v>
          </cell>
          <cell r="HT4" t="str">
            <v>STOCK</v>
          </cell>
          <cell r="HU4" t="str">
            <v>STOCK</v>
          </cell>
          <cell r="HV4" t="str">
            <v>STOCK</v>
          </cell>
          <cell r="HW4" t="str">
            <v>STOCK</v>
          </cell>
          <cell r="HX4" t="str">
            <v>STOCK</v>
          </cell>
          <cell r="HY4" t="str">
            <v>STOCK</v>
          </cell>
          <cell r="HZ4" t="str">
            <v>STOCK</v>
          </cell>
          <cell r="IA4" t="str">
            <v>STOCK</v>
          </cell>
          <cell r="IB4" t="str">
            <v>STOCK</v>
          </cell>
          <cell r="IC4" t="str">
            <v>STOCK</v>
          </cell>
          <cell r="ID4" t="str">
            <v>STOCK</v>
          </cell>
          <cell r="IE4" t="str">
            <v>STOCK</v>
          </cell>
          <cell r="IF4" t="str">
            <v>STOCK</v>
          </cell>
          <cell r="IG4" t="str">
            <v>STOCK</v>
          </cell>
          <cell r="IH4" t="str">
            <v>STOCK</v>
          </cell>
          <cell r="II4" t="str">
            <v>STOCK</v>
          </cell>
          <cell r="IJ4" t="str">
            <v>STOCK</v>
          </cell>
          <cell r="IK4" t="str">
            <v>STOCK</v>
          </cell>
          <cell r="IL4" t="str">
            <v>STOCK</v>
          </cell>
          <cell r="IM4" t="str">
            <v>STOCK</v>
          </cell>
          <cell r="IN4" t="str">
            <v>STOCK</v>
          </cell>
          <cell r="IO4" t="str">
            <v>STOCK</v>
          </cell>
          <cell r="IP4" t="str">
            <v>STOCK</v>
          </cell>
          <cell r="IQ4" t="str">
            <v>STOCK</v>
          </cell>
        </row>
        <row r="5">
          <cell r="B5" t="str">
            <v>Month</v>
          </cell>
          <cell r="C5" t="str">
            <v>Month</v>
          </cell>
          <cell r="D5" t="str">
            <v>Month</v>
          </cell>
          <cell r="E5" t="str">
            <v>Month</v>
          </cell>
          <cell r="F5" t="str">
            <v>Month</v>
          </cell>
          <cell r="G5" t="str">
            <v>Month</v>
          </cell>
          <cell r="H5" t="str">
            <v>Month</v>
          </cell>
          <cell r="I5" t="str">
            <v>Month</v>
          </cell>
          <cell r="J5" t="str">
            <v>Month</v>
          </cell>
          <cell r="K5" t="str">
            <v>Month</v>
          </cell>
          <cell r="L5" t="str">
            <v>Month</v>
          </cell>
          <cell r="M5" t="str">
            <v>Month</v>
          </cell>
          <cell r="N5" t="str">
            <v>Month</v>
          </cell>
          <cell r="O5" t="str">
            <v>Month</v>
          </cell>
          <cell r="P5" t="str">
            <v>Month</v>
          </cell>
          <cell r="Q5" t="str">
            <v>Month</v>
          </cell>
          <cell r="R5" t="str">
            <v>Month</v>
          </cell>
          <cell r="S5" t="str">
            <v>Month</v>
          </cell>
          <cell r="T5" t="str">
            <v>Month</v>
          </cell>
          <cell r="U5" t="str">
            <v>Month</v>
          </cell>
          <cell r="V5" t="str">
            <v>Month</v>
          </cell>
          <cell r="W5" t="str">
            <v>Month</v>
          </cell>
          <cell r="X5" t="str">
            <v>Month</v>
          </cell>
          <cell r="Y5" t="str">
            <v>Month</v>
          </cell>
          <cell r="Z5" t="str">
            <v>Month</v>
          </cell>
          <cell r="AA5" t="str">
            <v>Month</v>
          </cell>
          <cell r="AB5" t="str">
            <v>Month</v>
          </cell>
          <cell r="AC5" t="str">
            <v>Month</v>
          </cell>
          <cell r="AD5" t="str">
            <v>Month</v>
          </cell>
          <cell r="AE5" t="str">
            <v>Month</v>
          </cell>
          <cell r="AF5" t="str">
            <v>Month</v>
          </cell>
          <cell r="AG5" t="str">
            <v>Month</v>
          </cell>
          <cell r="AH5" t="str">
            <v>Month</v>
          </cell>
          <cell r="AI5" t="str">
            <v>Month</v>
          </cell>
          <cell r="AJ5" t="str">
            <v>Month</v>
          </cell>
          <cell r="AK5" t="str">
            <v>Month</v>
          </cell>
          <cell r="AL5" t="str">
            <v>Month</v>
          </cell>
          <cell r="AM5" t="str">
            <v>Month</v>
          </cell>
          <cell r="AN5" t="str">
            <v>Month</v>
          </cell>
          <cell r="AO5" t="str">
            <v>Month</v>
          </cell>
          <cell r="AP5" t="str">
            <v>Month</v>
          </cell>
          <cell r="AQ5" t="str">
            <v>Month</v>
          </cell>
          <cell r="AR5" t="str">
            <v>Month</v>
          </cell>
          <cell r="AS5" t="str">
            <v>Month</v>
          </cell>
          <cell r="AT5" t="str">
            <v>Month</v>
          </cell>
          <cell r="AU5" t="str">
            <v>Month</v>
          </cell>
          <cell r="AV5" t="str">
            <v>Month</v>
          </cell>
          <cell r="AW5" t="str">
            <v>Month</v>
          </cell>
          <cell r="AX5" t="str">
            <v>Month</v>
          </cell>
          <cell r="AY5" t="str">
            <v>Month</v>
          </cell>
          <cell r="AZ5" t="str">
            <v>Month</v>
          </cell>
          <cell r="BA5" t="str">
            <v>Month</v>
          </cell>
          <cell r="BB5" t="str">
            <v>Month</v>
          </cell>
          <cell r="BC5" t="str">
            <v>Month</v>
          </cell>
          <cell r="BD5" t="str">
            <v>Month</v>
          </cell>
          <cell r="BE5" t="str">
            <v>Month</v>
          </cell>
          <cell r="BF5" t="str">
            <v>Month</v>
          </cell>
          <cell r="BG5" t="str">
            <v>Month</v>
          </cell>
          <cell r="BH5" t="str">
            <v>Month</v>
          </cell>
          <cell r="BI5" t="str">
            <v>Month</v>
          </cell>
          <cell r="BJ5" t="str">
            <v>Month</v>
          </cell>
          <cell r="BK5" t="str">
            <v>Month</v>
          </cell>
          <cell r="BL5" t="str">
            <v>Month</v>
          </cell>
          <cell r="BM5" t="str">
            <v>Month</v>
          </cell>
          <cell r="BN5" t="str">
            <v>Month</v>
          </cell>
          <cell r="BO5" t="str">
            <v>Month</v>
          </cell>
          <cell r="BP5" t="str">
            <v>Month</v>
          </cell>
          <cell r="BQ5" t="str">
            <v>Month</v>
          </cell>
          <cell r="BR5" t="str">
            <v>Month</v>
          </cell>
          <cell r="BS5" t="str">
            <v>Month</v>
          </cell>
          <cell r="BT5" t="str">
            <v>Month</v>
          </cell>
          <cell r="BU5" t="str">
            <v>Month</v>
          </cell>
          <cell r="BV5" t="str">
            <v>Month</v>
          </cell>
          <cell r="BW5" t="str">
            <v>Month</v>
          </cell>
          <cell r="BX5" t="str">
            <v>Month</v>
          </cell>
          <cell r="BY5" t="str">
            <v>Month</v>
          </cell>
          <cell r="BZ5" t="str">
            <v>Month</v>
          </cell>
          <cell r="CA5" t="str">
            <v>Month</v>
          </cell>
          <cell r="CB5" t="str">
            <v>Month</v>
          </cell>
          <cell r="CC5" t="str">
            <v>Month</v>
          </cell>
          <cell r="CD5" t="str">
            <v>Month</v>
          </cell>
          <cell r="CE5" t="str">
            <v>Month</v>
          </cell>
          <cell r="CF5" t="str">
            <v>Month</v>
          </cell>
          <cell r="CG5" t="str">
            <v>Month</v>
          </cell>
          <cell r="CH5" t="str">
            <v>Month</v>
          </cell>
          <cell r="CI5" t="str">
            <v>Month</v>
          </cell>
          <cell r="CJ5" t="str">
            <v>Month</v>
          </cell>
          <cell r="CK5" t="str">
            <v>Month</v>
          </cell>
          <cell r="CL5" t="str">
            <v>Month</v>
          </cell>
          <cell r="CM5" t="str">
            <v>Month</v>
          </cell>
          <cell r="CN5" t="str">
            <v>Month</v>
          </cell>
          <cell r="CO5" t="str">
            <v>Month</v>
          </cell>
          <cell r="CP5" t="str">
            <v>Month</v>
          </cell>
          <cell r="CQ5" t="str">
            <v>Month</v>
          </cell>
          <cell r="CR5" t="str">
            <v>Month</v>
          </cell>
          <cell r="CS5" t="str">
            <v>Month</v>
          </cell>
          <cell r="CT5" t="str">
            <v>Month</v>
          </cell>
          <cell r="CU5" t="str">
            <v>Month</v>
          </cell>
          <cell r="CV5" t="str">
            <v>Month</v>
          </cell>
          <cell r="CW5" t="str">
            <v>Month</v>
          </cell>
          <cell r="CX5" t="str">
            <v>Month</v>
          </cell>
          <cell r="CY5" t="str">
            <v>Month</v>
          </cell>
          <cell r="CZ5" t="str">
            <v>Month</v>
          </cell>
          <cell r="DA5" t="str">
            <v>Month</v>
          </cell>
          <cell r="DB5" t="str">
            <v>Month</v>
          </cell>
          <cell r="DC5" t="str">
            <v>Month</v>
          </cell>
          <cell r="DD5" t="str">
            <v>Month</v>
          </cell>
          <cell r="DE5" t="str">
            <v>Month</v>
          </cell>
          <cell r="DF5" t="str">
            <v>Month</v>
          </cell>
          <cell r="DG5" t="str">
            <v>Month</v>
          </cell>
          <cell r="DH5" t="str">
            <v>Month</v>
          </cell>
          <cell r="DI5" t="str">
            <v>Month</v>
          </cell>
          <cell r="DJ5" t="str">
            <v>Month</v>
          </cell>
          <cell r="DK5" t="str">
            <v>Month</v>
          </cell>
          <cell r="DL5" t="str">
            <v>Month</v>
          </cell>
          <cell r="DM5" t="str">
            <v>Month</v>
          </cell>
          <cell r="DN5" t="str">
            <v>Month</v>
          </cell>
          <cell r="DO5" t="str">
            <v>Month</v>
          </cell>
          <cell r="DP5" t="str">
            <v>Month</v>
          </cell>
          <cell r="DQ5" t="str">
            <v>Month</v>
          </cell>
          <cell r="DR5" t="str">
            <v>Month</v>
          </cell>
          <cell r="DS5" t="str">
            <v>Month</v>
          </cell>
          <cell r="DT5" t="str">
            <v>Month</v>
          </cell>
          <cell r="DU5" t="str">
            <v>Month</v>
          </cell>
          <cell r="DV5" t="str">
            <v>Month</v>
          </cell>
          <cell r="DW5" t="str">
            <v>Month</v>
          </cell>
          <cell r="DX5" t="str">
            <v>Month</v>
          </cell>
          <cell r="DY5" t="str">
            <v>Month</v>
          </cell>
          <cell r="DZ5" t="str">
            <v>Month</v>
          </cell>
          <cell r="EA5" t="str">
            <v>Month</v>
          </cell>
          <cell r="EB5" t="str">
            <v>Month</v>
          </cell>
          <cell r="EC5" t="str">
            <v>Month</v>
          </cell>
          <cell r="ED5" t="str">
            <v>Month</v>
          </cell>
          <cell r="EE5" t="str">
            <v>Month</v>
          </cell>
          <cell r="EF5" t="str">
            <v>Month</v>
          </cell>
          <cell r="EG5" t="str">
            <v>Month</v>
          </cell>
          <cell r="EH5" t="str">
            <v>Month</v>
          </cell>
          <cell r="EI5" t="str">
            <v>Month</v>
          </cell>
          <cell r="EJ5" t="str">
            <v>Month</v>
          </cell>
          <cell r="EK5" t="str">
            <v>Month</v>
          </cell>
          <cell r="EL5" t="str">
            <v>Month</v>
          </cell>
          <cell r="EM5" t="str">
            <v>Month</v>
          </cell>
          <cell r="EN5" t="str">
            <v>Month</v>
          </cell>
          <cell r="EO5" t="str">
            <v>Month</v>
          </cell>
          <cell r="EP5" t="str">
            <v>Month</v>
          </cell>
          <cell r="EQ5" t="str">
            <v>Month</v>
          </cell>
          <cell r="ER5" t="str">
            <v>Month</v>
          </cell>
          <cell r="ES5" t="str">
            <v>Month</v>
          </cell>
          <cell r="ET5" t="str">
            <v>Month</v>
          </cell>
          <cell r="EU5" t="str">
            <v>Month</v>
          </cell>
          <cell r="EV5" t="str">
            <v>Month</v>
          </cell>
          <cell r="EW5" t="str">
            <v>Month</v>
          </cell>
          <cell r="EX5" t="str">
            <v>Month</v>
          </cell>
          <cell r="EY5" t="str">
            <v>Month</v>
          </cell>
          <cell r="EZ5" t="str">
            <v>Month</v>
          </cell>
          <cell r="FA5" t="str">
            <v>Month</v>
          </cell>
          <cell r="FB5" t="str">
            <v>Month</v>
          </cell>
          <cell r="FC5" t="str">
            <v>Month</v>
          </cell>
          <cell r="FD5" t="str">
            <v>Month</v>
          </cell>
          <cell r="FE5" t="str">
            <v>Month</v>
          </cell>
          <cell r="FF5" t="str">
            <v>Month</v>
          </cell>
          <cell r="FG5" t="str">
            <v>Month</v>
          </cell>
          <cell r="FH5" t="str">
            <v>Month</v>
          </cell>
          <cell r="FI5" t="str">
            <v>Month</v>
          </cell>
          <cell r="FJ5" t="str">
            <v>Month</v>
          </cell>
          <cell r="FK5" t="str">
            <v>Month</v>
          </cell>
          <cell r="FL5" t="str">
            <v>Month</v>
          </cell>
          <cell r="FM5" t="str">
            <v>Month</v>
          </cell>
          <cell r="FN5" t="str">
            <v>Month</v>
          </cell>
          <cell r="FO5" t="str">
            <v>Month</v>
          </cell>
          <cell r="FP5" t="str">
            <v>Month</v>
          </cell>
          <cell r="FQ5" t="str">
            <v>Month</v>
          </cell>
          <cell r="FR5" t="str">
            <v>Month</v>
          </cell>
          <cell r="FS5" t="str">
            <v>Month</v>
          </cell>
          <cell r="FT5" t="str">
            <v>Month</v>
          </cell>
          <cell r="FU5" t="str">
            <v>Month</v>
          </cell>
          <cell r="FV5" t="str">
            <v>Month</v>
          </cell>
          <cell r="FW5" t="str">
            <v>Month</v>
          </cell>
          <cell r="FX5" t="str">
            <v>Month</v>
          </cell>
          <cell r="FY5" t="str">
            <v>Month</v>
          </cell>
          <cell r="FZ5" t="str">
            <v>Month</v>
          </cell>
          <cell r="GA5" t="str">
            <v>Month</v>
          </cell>
          <cell r="GB5" t="str">
            <v>Month</v>
          </cell>
          <cell r="GC5" t="str">
            <v>Month</v>
          </cell>
          <cell r="GD5" t="str">
            <v>Month</v>
          </cell>
          <cell r="GE5" t="str">
            <v>Month</v>
          </cell>
          <cell r="GF5" t="str">
            <v>Month</v>
          </cell>
          <cell r="GG5" t="str">
            <v>Month</v>
          </cell>
          <cell r="GH5" t="str">
            <v>Month</v>
          </cell>
          <cell r="GI5" t="str">
            <v>Month</v>
          </cell>
          <cell r="GJ5" t="str">
            <v>Month</v>
          </cell>
          <cell r="GK5" t="str">
            <v>Month</v>
          </cell>
          <cell r="GL5" t="str">
            <v>Month</v>
          </cell>
          <cell r="GM5" t="str">
            <v>Month</v>
          </cell>
          <cell r="GN5" t="str">
            <v>Month</v>
          </cell>
          <cell r="GO5" t="str">
            <v>Month</v>
          </cell>
          <cell r="GP5" t="str">
            <v>Month</v>
          </cell>
          <cell r="GQ5" t="str">
            <v>Month</v>
          </cell>
          <cell r="GR5" t="str">
            <v>Month</v>
          </cell>
          <cell r="GS5" t="str">
            <v>Month</v>
          </cell>
          <cell r="GT5" t="str">
            <v>Month</v>
          </cell>
          <cell r="GU5" t="str">
            <v>Month</v>
          </cell>
          <cell r="GV5" t="str">
            <v>Month</v>
          </cell>
          <cell r="GW5" t="str">
            <v>Month</v>
          </cell>
          <cell r="GX5" t="str">
            <v>Month</v>
          </cell>
          <cell r="GY5" t="str">
            <v>Month</v>
          </cell>
          <cell r="GZ5" t="str">
            <v>Month</v>
          </cell>
          <cell r="HA5" t="str">
            <v>Month</v>
          </cell>
          <cell r="HB5" t="str">
            <v>Month</v>
          </cell>
          <cell r="HC5" t="str">
            <v>Month</v>
          </cell>
          <cell r="HD5" t="str">
            <v>Month</v>
          </cell>
          <cell r="HE5" t="str">
            <v>Month</v>
          </cell>
          <cell r="HF5" t="str">
            <v>Month</v>
          </cell>
          <cell r="HG5" t="str">
            <v>Month</v>
          </cell>
          <cell r="HH5" t="str">
            <v>Month</v>
          </cell>
          <cell r="HI5" t="str">
            <v>Month</v>
          </cell>
          <cell r="HJ5" t="str">
            <v>Month</v>
          </cell>
          <cell r="HK5" t="str">
            <v>Month</v>
          </cell>
          <cell r="HL5" t="str">
            <v>Month</v>
          </cell>
          <cell r="HM5" t="str">
            <v>Month</v>
          </cell>
          <cell r="HN5" t="str">
            <v>Month</v>
          </cell>
          <cell r="HO5" t="str">
            <v>Month</v>
          </cell>
          <cell r="HP5" t="str">
            <v>Month</v>
          </cell>
          <cell r="HQ5" t="str">
            <v>Month</v>
          </cell>
          <cell r="HR5" t="str">
            <v>Month</v>
          </cell>
          <cell r="HS5" t="str">
            <v>Month</v>
          </cell>
          <cell r="HT5" t="str">
            <v>Month</v>
          </cell>
          <cell r="HU5" t="str">
            <v>Month</v>
          </cell>
          <cell r="HV5" t="str">
            <v>Month</v>
          </cell>
          <cell r="HW5" t="str">
            <v>Month</v>
          </cell>
          <cell r="HX5" t="str">
            <v>Month</v>
          </cell>
          <cell r="HY5" t="str">
            <v>Month</v>
          </cell>
          <cell r="HZ5" t="str">
            <v>Month</v>
          </cell>
          <cell r="IA5" t="str">
            <v>Month</v>
          </cell>
          <cell r="IB5" t="str">
            <v>Month</v>
          </cell>
          <cell r="IC5" t="str">
            <v>Month</v>
          </cell>
          <cell r="ID5" t="str">
            <v>Month</v>
          </cell>
          <cell r="IE5" t="str">
            <v>Month</v>
          </cell>
          <cell r="IF5" t="str">
            <v>Month</v>
          </cell>
          <cell r="IG5" t="str">
            <v>Month</v>
          </cell>
          <cell r="IH5" t="str">
            <v>Month</v>
          </cell>
          <cell r="II5" t="str">
            <v>Month</v>
          </cell>
          <cell r="IJ5" t="str">
            <v>Month</v>
          </cell>
          <cell r="IK5" t="str">
            <v>Month</v>
          </cell>
          <cell r="IL5" t="str">
            <v>Month</v>
          </cell>
          <cell r="IM5" t="str">
            <v>Month</v>
          </cell>
          <cell r="IN5" t="str">
            <v>Month</v>
          </cell>
          <cell r="IO5" t="str">
            <v>Month</v>
          </cell>
          <cell r="IP5" t="str">
            <v>Month</v>
          </cell>
          <cell r="IQ5" t="str">
            <v>Month</v>
          </cell>
        </row>
        <row r="6">
          <cell r="B6">
            <v>1</v>
          </cell>
          <cell r="C6">
            <v>1</v>
          </cell>
          <cell r="D6">
            <v>1</v>
          </cell>
          <cell r="E6">
            <v>1</v>
          </cell>
          <cell r="F6">
            <v>1</v>
          </cell>
          <cell r="G6">
            <v>1</v>
          </cell>
          <cell r="H6">
            <v>1</v>
          </cell>
          <cell r="I6">
            <v>1</v>
          </cell>
          <cell r="J6">
            <v>1</v>
          </cell>
          <cell r="K6">
            <v>1</v>
          </cell>
          <cell r="L6">
            <v>1</v>
          </cell>
          <cell r="M6">
            <v>1</v>
          </cell>
          <cell r="N6">
            <v>1</v>
          </cell>
          <cell r="O6">
            <v>1</v>
          </cell>
          <cell r="P6">
            <v>1</v>
          </cell>
          <cell r="Q6">
            <v>1</v>
          </cell>
          <cell r="R6">
            <v>1</v>
          </cell>
          <cell r="S6">
            <v>1</v>
          </cell>
          <cell r="T6">
            <v>1</v>
          </cell>
          <cell r="U6">
            <v>1</v>
          </cell>
          <cell r="V6">
            <v>1</v>
          </cell>
          <cell r="W6">
            <v>1</v>
          </cell>
          <cell r="X6">
            <v>1</v>
          </cell>
          <cell r="Y6">
            <v>1</v>
          </cell>
          <cell r="Z6">
            <v>1</v>
          </cell>
          <cell r="AA6">
            <v>1</v>
          </cell>
          <cell r="AB6">
            <v>1</v>
          </cell>
          <cell r="AC6">
            <v>1</v>
          </cell>
          <cell r="AD6">
            <v>1</v>
          </cell>
          <cell r="AE6">
            <v>1</v>
          </cell>
          <cell r="AF6">
            <v>1</v>
          </cell>
          <cell r="AG6">
            <v>1</v>
          </cell>
          <cell r="AH6">
            <v>1</v>
          </cell>
          <cell r="AI6">
            <v>1</v>
          </cell>
          <cell r="AJ6">
            <v>1</v>
          </cell>
          <cell r="AK6">
            <v>1</v>
          </cell>
          <cell r="AL6">
            <v>1</v>
          </cell>
          <cell r="AM6">
            <v>1</v>
          </cell>
          <cell r="AN6">
            <v>1</v>
          </cell>
          <cell r="AO6">
            <v>1</v>
          </cell>
          <cell r="AP6">
            <v>1</v>
          </cell>
          <cell r="AQ6">
            <v>1</v>
          </cell>
          <cell r="AR6">
            <v>1</v>
          </cell>
          <cell r="AS6">
            <v>1</v>
          </cell>
          <cell r="AT6">
            <v>1</v>
          </cell>
          <cell r="AU6">
            <v>1</v>
          </cell>
          <cell r="AV6">
            <v>1</v>
          </cell>
          <cell r="AW6">
            <v>1</v>
          </cell>
          <cell r="AX6">
            <v>1</v>
          </cell>
          <cell r="AY6">
            <v>1</v>
          </cell>
          <cell r="AZ6">
            <v>1</v>
          </cell>
          <cell r="BA6">
            <v>1</v>
          </cell>
          <cell r="BB6">
            <v>1</v>
          </cell>
          <cell r="BC6">
            <v>1</v>
          </cell>
          <cell r="BD6">
            <v>1</v>
          </cell>
          <cell r="BE6">
            <v>1</v>
          </cell>
          <cell r="BF6">
            <v>1</v>
          </cell>
          <cell r="BG6">
            <v>1</v>
          </cell>
          <cell r="BH6">
            <v>1</v>
          </cell>
          <cell r="BI6">
            <v>1</v>
          </cell>
          <cell r="BJ6">
            <v>1</v>
          </cell>
          <cell r="BK6">
            <v>1</v>
          </cell>
          <cell r="BL6">
            <v>1</v>
          </cell>
          <cell r="BM6">
            <v>1</v>
          </cell>
          <cell r="BN6">
            <v>1</v>
          </cell>
          <cell r="BO6">
            <v>1</v>
          </cell>
          <cell r="BP6">
            <v>1</v>
          </cell>
          <cell r="BQ6">
            <v>1</v>
          </cell>
          <cell r="BR6">
            <v>1</v>
          </cell>
          <cell r="BS6">
            <v>1</v>
          </cell>
          <cell r="BT6">
            <v>1</v>
          </cell>
          <cell r="BU6">
            <v>1</v>
          </cell>
          <cell r="BV6">
            <v>1</v>
          </cell>
          <cell r="BW6">
            <v>1</v>
          </cell>
          <cell r="BX6">
            <v>1</v>
          </cell>
          <cell r="BY6">
            <v>1</v>
          </cell>
          <cell r="BZ6">
            <v>1</v>
          </cell>
          <cell r="CA6">
            <v>1</v>
          </cell>
          <cell r="CB6">
            <v>1</v>
          </cell>
          <cell r="CC6">
            <v>1</v>
          </cell>
          <cell r="CD6">
            <v>1</v>
          </cell>
          <cell r="CE6">
            <v>1</v>
          </cell>
          <cell r="CF6">
            <v>1</v>
          </cell>
          <cell r="CG6">
            <v>1</v>
          </cell>
          <cell r="CH6">
            <v>1</v>
          </cell>
          <cell r="CI6">
            <v>1</v>
          </cell>
          <cell r="CJ6">
            <v>1</v>
          </cell>
          <cell r="CK6">
            <v>1</v>
          </cell>
          <cell r="CL6">
            <v>1</v>
          </cell>
          <cell r="CM6">
            <v>1</v>
          </cell>
          <cell r="CN6">
            <v>1</v>
          </cell>
          <cell r="CO6">
            <v>1</v>
          </cell>
          <cell r="CP6">
            <v>1</v>
          </cell>
          <cell r="CQ6">
            <v>1</v>
          </cell>
          <cell r="CR6">
            <v>1</v>
          </cell>
          <cell r="CS6">
            <v>1</v>
          </cell>
          <cell r="CT6">
            <v>1</v>
          </cell>
          <cell r="CU6">
            <v>1</v>
          </cell>
          <cell r="CV6">
            <v>1</v>
          </cell>
          <cell r="CW6">
            <v>1</v>
          </cell>
          <cell r="CX6">
            <v>1</v>
          </cell>
          <cell r="CY6">
            <v>1</v>
          </cell>
          <cell r="CZ6">
            <v>1</v>
          </cell>
          <cell r="DA6">
            <v>1</v>
          </cell>
          <cell r="DB6">
            <v>1</v>
          </cell>
          <cell r="DC6">
            <v>1</v>
          </cell>
          <cell r="DD6">
            <v>1</v>
          </cell>
          <cell r="DE6">
            <v>1</v>
          </cell>
          <cell r="DF6">
            <v>1</v>
          </cell>
          <cell r="DG6">
            <v>1</v>
          </cell>
          <cell r="DH6">
            <v>1</v>
          </cell>
          <cell r="DI6">
            <v>1</v>
          </cell>
          <cell r="DJ6">
            <v>1</v>
          </cell>
          <cell r="DK6">
            <v>1</v>
          </cell>
          <cell r="DL6">
            <v>1</v>
          </cell>
          <cell r="DM6">
            <v>1</v>
          </cell>
          <cell r="DN6">
            <v>1</v>
          </cell>
          <cell r="DO6">
            <v>1</v>
          </cell>
          <cell r="DP6">
            <v>1</v>
          </cell>
          <cell r="DQ6">
            <v>1</v>
          </cell>
          <cell r="DR6">
            <v>1</v>
          </cell>
          <cell r="DS6">
            <v>1</v>
          </cell>
          <cell r="DT6">
            <v>1</v>
          </cell>
          <cell r="DU6">
            <v>1</v>
          </cell>
          <cell r="DV6">
            <v>1</v>
          </cell>
          <cell r="DW6">
            <v>1</v>
          </cell>
          <cell r="DX6">
            <v>1</v>
          </cell>
          <cell r="DY6">
            <v>1</v>
          </cell>
          <cell r="DZ6">
            <v>1</v>
          </cell>
          <cell r="EA6">
            <v>1</v>
          </cell>
          <cell r="EB6">
            <v>1</v>
          </cell>
          <cell r="EC6">
            <v>1</v>
          </cell>
          <cell r="ED6">
            <v>1</v>
          </cell>
          <cell r="EE6">
            <v>1</v>
          </cell>
          <cell r="EF6">
            <v>1</v>
          </cell>
          <cell r="EG6">
            <v>1</v>
          </cell>
          <cell r="EH6">
            <v>1</v>
          </cell>
          <cell r="EI6">
            <v>1</v>
          </cell>
          <cell r="EJ6">
            <v>1</v>
          </cell>
          <cell r="EK6">
            <v>1</v>
          </cell>
          <cell r="EL6">
            <v>1</v>
          </cell>
          <cell r="EM6">
            <v>1</v>
          </cell>
          <cell r="EN6">
            <v>1</v>
          </cell>
          <cell r="EO6">
            <v>1</v>
          </cell>
          <cell r="EP6">
            <v>1</v>
          </cell>
          <cell r="EQ6">
            <v>1</v>
          </cell>
          <cell r="ER6">
            <v>1</v>
          </cell>
          <cell r="ES6">
            <v>1</v>
          </cell>
          <cell r="ET6">
            <v>1</v>
          </cell>
          <cell r="EU6">
            <v>1</v>
          </cell>
          <cell r="EV6">
            <v>1</v>
          </cell>
          <cell r="EW6">
            <v>1</v>
          </cell>
          <cell r="EX6">
            <v>1</v>
          </cell>
          <cell r="EY6">
            <v>1</v>
          </cell>
          <cell r="EZ6">
            <v>1</v>
          </cell>
          <cell r="FA6">
            <v>1</v>
          </cell>
          <cell r="FB6">
            <v>1</v>
          </cell>
          <cell r="FC6">
            <v>1</v>
          </cell>
          <cell r="FD6">
            <v>1</v>
          </cell>
          <cell r="FE6">
            <v>1</v>
          </cell>
          <cell r="FF6">
            <v>1</v>
          </cell>
          <cell r="FG6">
            <v>1</v>
          </cell>
          <cell r="FH6">
            <v>1</v>
          </cell>
          <cell r="FI6">
            <v>1</v>
          </cell>
          <cell r="FJ6">
            <v>1</v>
          </cell>
          <cell r="FK6">
            <v>1</v>
          </cell>
          <cell r="FL6">
            <v>1</v>
          </cell>
          <cell r="FM6">
            <v>1</v>
          </cell>
          <cell r="FN6">
            <v>1</v>
          </cell>
          <cell r="FO6">
            <v>1</v>
          </cell>
          <cell r="FP6">
            <v>1</v>
          </cell>
          <cell r="FQ6">
            <v>1</v>
          </cell>
          <cell r="FR6">
            <v>1</v>
          </cell>
          <cell r="FS6">
            <v>1</v>
          </cell>
          <cell r="FT6">
            <v>1</v>
          </cell>
          <cell r="FU6">
            <v>1</v>
          </cell>
          <cell r="FV6">
            <v>1</v>
          </cell>
          <cell r="FW6">
            <v>1</v>
          </cell>
          <cell r="FX6">
            <v>1</v>
          </cell>
          <cell r="FY6">
            <v>1</v>
          </cell>
          <cell r="FZ6">
            <v>1</v>
          </cell>
          <cell r="GA6">
            <v>1</v>
          </cell>
          <cell r="GB6">
            <v>1</v>
          </cell>
          <cell r="GC6">
            <v>1</v>
          </cell>
          <cell r="GD6">
            <v>1</v>
          </cell>
          <cell r="GE6">
            <v>1</v>
          </cell>
          <cell r="GF6">
            <v>1</v>
          </cell>
          <cell r="GG6">
            <v>1</v>
          </cell>
          <cell r="GH6">
            <v>1</v>
          </cell>
          <cell r="GI6">
            <v>1</v>
          </cell>
          <cell r="GJ6">
            <v>1</v>
          </cell>
          <cell r="GK6">
            <v>1</v>
          </cell>
          <cell r="GL6">
            <v>1</v>
          </cell>
          <cell r="GM6">
            <v>1</v>
          </cell>
          <cell r="GN6">
            <v>1</v>
          </cell>
          <cell r="GO6">
            <v>1</v>
          </cell>
          <cell r="GP6">
            <v>1</v>
          </cell>
          <cell r="GQ6">
            <v>1</v>
          </cell>
          <cell r="GR6">
            <v>1</v>
          </cell>
          <cell r="GS6">
            <v>1</v>
          </cell>
          <cell r="GT6">
            <v>1</v>
          </cell>
          <cell r="GU6">
            <v>1</v>
          </cell>
          <cell r="GV6">
            <v>1</v>
          </cell>
          <cell r="GW6">
            <v>1</v>
          </cell>
          <cell r="GX6">
            <v>1</v>
          </cell>
          <cell r="GY6">
            <v>1</v>
          </cell>
          <cell r="GZ6">
            <v>1</v>
          </cell>
          <cell r="HA6">
            <v>1</v>
          </cell>
          <cell r="HB6">
            <v>1</v>
          </cell>
          <cell r="HC6">
            <v>1</v>
          </cell>
          <cell r="HD6">
            <v>1</v>
          </cell>
          <cell r="HE6">
            <v>1</v>
          </cell>
          <cell r="HF6">
            <v>1</v>
          </cell>
          <cell r="HG6">
            <v>1</v>
          </cell>
          <cell r="HH6">
            <v>1</v>
          </cell>
          <cell r="HI6">
            <v>1</v>
          </cell>
          <cell r="HJ6">
            <v>1</v>
          </cell>
          <cell r="HK6">
            <v>1</v>
          </cell>
          <cell r="HL6">
            <v>1</v>
          </cell>
          <cell r="HM6">
            <v>1</v>
          </cell>
          <cell r="HN6">
            <v>1</v>
          </cell>
          <cell r="HO6">
            <v>1</v>
          </cell>
          <cell r="HP6">
            <v>1</v>
          </cell>
          <cell r="HQ6">
            <v>1</v>
          </cell>
          <cell r="HR6">
            <v>1</v>
          </cell>
          <cell r="HS6">
            <v>1</v>
          </cell>
          <cell r="HT6">
            <v>1</v>
          </cell>
          <cell r="HU6">
            <v>1</v>
          </cell>
          <cell r="HV6">
            <v>1</v>
          </cell>
          <cell r="HW6">
            <v>1</v>
          </cell>
          <cell r="HX6">
            <v>1</v>
          </cell>
          <cell r="HY6">
            <v>1</v>
          </cell>
          <cell r="HZ6">
            <v>1</v>
          </cell>
          <cell r="IA6">
            <v>1</v>
          </cell>
          <cell r="IB6">
            <v>1</v>
          </cell>
          <cell r="IC6">
            <v>1</v>
          </cell>
          <cell r="ID6">
            <v>1</v>
          </cell>
          <cell r="IE6">
            <v>1</v>
          </cell>
          <cell r="IF6">
            <v>1</v>
          </cell>
          <cell r="IG6">
            <v>1</v>
          </cell>
          <cell r="IH6">
            <v>1</v>
          </cell>
          <cell r="II6">
            <v>1</v>
          </cell>
          <cell r="IJ6">
            <v>1</v>
          </cell>
          <cell r="IK6">
            <v>1</v>
          </cell>
          <cell r="IL6">
            <v>1</v>
          </cell>
          <cell r="IM6">
            <v>1</v>
          </cell>
          <cell r="IN6">
            <v>1</v>
          </cell>
          <cell r="IO6">
            <v>1</v>
          </cell>
          <cell r="IP6">
            <v>1</v>
          </cell>
          <cell r="IQ6">
            <v>1</v>
          </cell>
        </row>
        <row r="7">
          <cell r="B7">
            <v>42036</v>
          </cell>
          <cell r="C7">
            <v>42036</v>
          </cell>
          <cell r="D7">
            <v>42036</v>
          </cell>
          <cell r="E7">
            <v>42036</v>
          </cell>
          <cell r="F7">
            <v>42036</v>
          </cell>
          <cell r="G7">
            <v>42036</v>
          </cell>
          <cell r="H7">
            <v>42036</v>
          </cell>
          <cell r="I7">
            <v>42036</v>
          </cell>
          <cell r="J7">
            <v>42036</v>
          </cell>
          <cell r="K7">
            <v>42036</v>
          </cell>
          <cell r="L7">
            <v>42036</v>
          </cell>
          <cell r="M7">
            <v>42036</v>
          </cell>
          <cell r="N7">
            <v>42036</v>
          </cell>
          <cell r="O7">
            <v>42036</v>
          </cell>
          <cell r="P7">
            <v>42036</v>
          </cell>
          <cell r="Q7">
            <v>42036</v>
          </cell>
          <cell r="R7">
            <v>42036</v>
          </cell>
          <cell r="S7">
            <v>42036</v>
          </cell>
          <cell r="T7">
            <v>42036</v>
          </cell>
          <cell r="U7">
            <v>42036</v>
          </cell>
          <cell r="V7">
            <v>42036</v>
          </cell>
          <cell r="W7">
            <v>42036</v>
          </cell>
          <cell r="X7">
            <v>42036</v>
          </cell>
          <cell r="Y7">
            <v>42036</v>
          </cell>
          <cell r="Z7">
            <v>42036</v>
          </cell>
          <cell r="AA7">
            <v>42036</v>
          </cell>
          <cell r="AB7">
            <v>42036</v>
          </cell>
          <cell r="AC7">
            <v>42036</v>
          </cell>
          <cell r="AD7">
            <v>42036</v>
          </cell>
          <cell r="AE7">
            <v>42036</v>
          </cell>
          <cell r="AF7">
            <v>42036</v>
          </cell>
          <cell r="AG7">
            <v>42036</v>
          </cell>
          <cell r="AH7">
            <v>42036</v>
          </cell>
          <cell r="AI7">
            <v>42036</v>
          </cell>
          <cell r="AJ7">
            <v>42036</v>
          </cell>
          <cell r="AK7">
            <v>42036</v>
          </cell>
          <cell r="AL7">
            <v>42036</v>
          </cell>
          <cell r="AM7">
            <v>42036</v>
          </cell>
          <cell r="AN7">
            <v>42036</v>
          </cell>
          <cell r="AO7">
            <v>42036</v>
          </cell>
          <cell r="AP7">
            <v>42036</v>
          </cell>
          <cell r="AQ7">
            <v>42036</v>
          </cell>
          <cell r="AR7">
            <v>42036</v>
          </cell>
          <cell r="AS7">
            <v>42036</v>
          </cell>
          <cell r="AT7">
            <v>42036</v>
          </cell>
          <cell r="AU7">
            <v>42036</v>
          </cell>
          <cell r="AV7">
            <v>42036</v>
          </cell>
          <cell r="AW7">
            <v>42036</v>
          </cell>
          <cell r="AX7">
            <v>42036</v>
          </cell>
          <cell r="AY7">
            <v>42036</v>
          </cell>
          <cell r="AZ7">
            <v>42036</v>
          </cell>
          <cell r="BA7">
            <v>42036</v>
          </cell>
          <cell r="BB7">
            <v>42036</v>
          </cell>
          <cell r="BC7">
            <v>42036</v>
          </cell>
          <cell r="BD7">
            <v>42036</v>
          </cell>
          <cell r="BE7">
            <v>42036</v>
          </cell>
          <cell r="BF7">
            <v>42036</v>
          </cell>
          <cell r="BG7">
            <v>42036</v>
          </cell>
          <cell r="BH7">
            <v>42036</v>
          </cell>
          <cell r="BI7">
            <v>42036</v>
          </cell>
          <cell r="BJ7">
            <v>42036</v>
          </cell>
          <cell r="BK7">
            <v>42036</v>
          </cell>
          <cell r="BL7">
            <v>42036</v>
          </cell>
          <cell r="BM7">
            <v>42036</v>
          </cell>
          <cell r="BN7">
            <v>42036</v>
          </cell>
          <cell r="BO7">
            <v>42036</v>
          </cell>
          <cell r="BP7">
            <v>42036</v>
          </cell>
          <cell r="BQ7">
            <v>42036</v>
          </cell>
          <cell r="BR7">
            <v>42036</v>
          </cell>
          <cell r="BS7">
            <v>42036</v>
          </cell>
          <cell r="BT7">
            <v>42036</v>
          </cell>
          <cell r="BU7">
            <v>42036</v>
          </cell>
          <cell r="BV7">
            <v>42036</v>
          </cell>
          <cell r="BW7">
            <v>42036</v>
          </cell>
          <cell r="BX7">
            <v>42036</v>
          </cell>
          <cell r="BY7">
            <v>42036</v>
          </cell>
          <cell r="BZ7">
            <v>42036</v>
          </cell>
          <cell r="CA7">
            <v>42036</v>
          </cell>
          <cell r="CB7">
            <v>42036</v>
          </cell>
          <cell r="CC7">
            <v>42036</v>
          </cell>
          <cell r="CD7">
            <v>42036</v>
          </cell>
          <cell r="CE7">
            <v>42036</v>
          </cell>
          <cell r="CF7">
            <v>42036</v>
          </cell>
          <cell r="CG7">
            <v>42036</v>
          </cell>
          <cell r="CH7">
            <v>42036</v>
          </cell>
          <cell r="CI7">
            <v>42036</v>
          </cell>
          <cell r="CJ7">
            <v>42036</v>
          </cell>
          <cell r="CK7">
            <v>42036</v>
          </cell>
          <cell r="CL7">
            <v>42036</v>
          </cell>
          <cell r="CM7">
            <v>42036</v>
          </cell>
          <cell r="CN7">
            <v>42036</v>
          </cell>
          <cell r="CO7">
            <v>42036</v>
          </cell>
          <cell r="CP7">
            <v>42036</v>
          </cell>
          <cell r="CQ7">
            <v>42036</v>
          </cell>
          <cell r="CR7">
            <v>42036</v>
          </cell>
          <cell r="CS7">
            <v>42036</v>
          </cell>
          <cell r="CT7">
            <v>42036</v>
          </cell>
          <cell r="CU7">
            <v>42036</v>
          </cell>
          <cell r="CV7">
            <v>42036</v>
          </cell>
          <cell r="CW7">
            <v>42036</v>
          </cell>
          <cell r="CX7">
            <v>42036</v>
          </cell>
          <cell r="CY7">
            <v>42036</v>
          </cell>
          <cell r="CZ7">
            <v>42036</v>
          </cell>
          <cell r="DA7">
            <v>42036</v>
          </cell>
          <cell r="DB7">
            <v>42036</v>
          </cell>
          <cell r="DC7">
            <v>42036</v>
          </cell>
          <cell r="DD7">
            <v>42036</v>
          </cell>
          <cell r="DE7">
            <v>42036</v>
          </cell>
          <cell r="DF7">
            <v>42036</v>
          </cell>
          <cell r="DG7">
            <v>42036</v>
          </cell>
          <cell r="DH7">
            <v>42036</v>
          </cell>
          <cell r="DI7">
            <v>42036</v>
          </cell>
          <cell r="DJ7">
            <v>42036</v>
          </cell>
          <cell r="DK7">
            <v>42036</v>
          </cell>
          <cell r="DL7">
            <v>42036</v>
          </cell>
          <cell r="DM7">
            <v>42036</v>
          </cell>
          <cell r="DN7">
            <v>42036</v>
          </cell>
          <cell r="DO7">
            <v>42036</v>
          </cell>
          <cell r="DP7">
            <v>42036</v>
          </cell>
          <cell r="DQ7">
            <v>42036</v>
          </cell>
          <cell r="DR7">
            <v>42036</v>
          </cell>
          <cell r="DS7">
            <v>42036</v>
          </cell>
          <cell r="DT7">
            <v>42036</v>
          </cell>
          <cell r="DU7">
            <v>42036</v>
          </cell>
          <cell r="DV7">
            <v>42036</v>
          </cell>
          <cell r="DW7">
            <v>42036</v>
          </cell>
          <cell r="DX7">
            <v>42036</v>
          </cell>
          <cell r="DY7">
            <v>42036</v>
          </cell>
          <cell r="DZ7">
            <v>42036</v>
          </cell>
          <cell r="EA7">
            <v>42036</v>
          </cell>
          <cell r="EB7">
            <v>42036</v>
          </cell>
          <cell r="EC7">
            <v>42036</v>
          </cell>
          <cell r="ED7">
            <v>42036</v>
          </cell>
          <cell r="EE7">
            <v>42036</v>
          </cell>
          <cell r="EF7">
            <v>42036</v>
          </cell>
          <cell r="EG7">
            <v>42036</v>
          </cell>
          <cell r="EH7">
            <v>42036</v>
          </cell>
          <cell r="EI7">
            <v>42036</v>
          </cell>
          <cell r="EJ7">
            <v>42036</v>
          </cell>
          <cell r="EK7">
            <v>42036</v>
          </cell>
          <cell r="EL7">
            <v>42036</v>
          </cell>
          <cell r="EM7">
            <v>42036</v>
          </cell>
          <cell r="EN7">
            <v>42036</v>
          </cell>
          <cell r="EO7">
            <v>42036</v>
          </cell>
          <cell r="EP7">
            <v>42036</v>
          </cell>
          <cell r="EQ7">
            <v>42036</v>
          </cell>
          <cell r="ER7">
            <v>42036</v>
          </cell>
          <cell r="ES7">
            <v>42036</v>
          </cell>
          <cell r="ET7">
            <v>42036</v>
          </cell>
          <cell r="EU7">
            <v>42036</v>
          </cell>
          <cell r="EV7">
            <v>42036</v>
          </cell>
          <cell r="EW7">
            <v>42036</v>
          </cell>
          <cell r="EX7">
            <v>42036</v>
          </cell>
          <cell r="EY7">
            <v>42036</v>
          </cell>
          <cell r="EZ7">
            <v>42036</v>
          </cell>
          <cell r="FA7">
            <v>42036</v>
          </cell>
          <cell r="FB7">
            <v>42036</v>
          </cell>
          <cell r="FC7">
            <v>42036</v>
          </cell>
          <cell r="FD7">
            <v>42036</v>
          </cell>
          <cell r="FE7">
            <v>42036</v>
          </cell>
          <cell r="FF7">
            <v>42036</v>
          </cell>
          <cell r="FG7">
            <v>42036</v>
          </cell>
          <cell r="FH7">
            <v>42036</v>
          </cell>
          <cell r="FI7">
            <v>42036</v>
          </cell>
          <cell r="FJ7">
            <v>42036</v>
          </cell>
          <cell r="FK7">
            <v>42036</v>
          </cell>
          <cell r="FL7">
            <v>42036</v>
          </cell>
          <cell r="FM7">
            <v>42036</v>
          </cell>
          <cell r="FN7">
            <v>42036</v>
          </cell>
          <cell r="FO7">
            <v>42036</v>
          </cell>
          <cell r="FP7">
            <v>42036</v>
          </cell>
          <cell r="FQ7">
            <v>42036</v>
          </cell>
          <cell r="FR7">
            <v>42036</v>
          </cell>
          <cell r="FS7">
            <v>42036</v>
          </cell>
          <cell r="FT7">
            <v>42036</v>
          </cell>
          <cell r="FU7">
            <v>42036</v>
          </cell>
          <cell r="FV7">
            <v>42036</v>
          </cell>
          <cell r="FW7">
            <v>42036</v>
          </cell>
          <cell r="FX7">
            <v>42036</v>
          </cell>
          <cell r="FY7">
            <v>42036</v>
          </cell>
          <cell r="FZ7">
            <v>42036</v>
          </cell>
          <cell r="GA7">
            <v>42036</v>
          </cell>
          <cell r="GB7">
            <v>42036</v>
          </cell>
          <cell r="GC7">
            <v>42036</v>
          </cell>
          <cell r="GD7">
            <v>42036</v>
          </cell>
          <cell r="GE7">
            <v>42036</v>
          </cell>
          <cell r="GF7">
            <v>42036</v>
          </cell>
          <cell r="GG7">
            <v>42036</v>
          </cell>
          <cell r="GH7">
            <v>42036</v>
          </cell>
          <cell r="GI7">
            <v>42036</v>
          </cell>
          <cell r="GJ7">
            <v>42036</v>
          </cell>
          <cell r="GK7">
            <v>42036</v>
          </cell>
          <cell r="GL7">
            <v>42036</v>
          </cell>
          <cell r="GM7">
            <v>42036</v>
          </cell>
          <cell r="GN7">
            <v>42036</v>
          </cell>
          <cell r="GO7">
            <v>42036</v>
          </cell>
          <cell r="GP7">
            <v>42036</v>
          </cell>
          <cell r="GQ7">
            <v>42036</v>
          </cell>
          <cell r="GR7">
            <v>42036</v>
          </cell>
          <cell r="GS7">
            <v>42036</v>
          </cell>
          <cell r="GT7">
            <v>42036</v>
          </cell>
          <cell r="GU7">
            <v>42036</v>
          </cell>
          <cell r="GV7">
            <v>42036</v>
          </cell>
          <cell r="GW7">
            <v>42036</v>
          </cell>
          <cell r="GX7">
            <v>42036</v>
          </cell>
          <cell r="GY7">
            <v>42036</v>
          </cell>
          <cell r="GZ7">
            <v>42036</v>
          </cell>
          <cell r="HA7">
            <v>42036</v>
          </cell>
          <cell r="HB7">
            <v>42036</v>
          </cell>
          <cell r="HC7">
            <v>42036</v>
          </cell>
          <cell r="HD7">
            <v>42036</v>
          </cell>
          <cell r="HE7">
            <v>42036</v>
          </cell>
          <cell r="HF7">
            <v>42036</v>
          </cell>
          <cell r="HG7">
            <v>42036</v>
          </cell>
          <cell r="HH7">
            <v>42036</v>
          </cell>
          <cell r="HI7">
            <v>42036</v>
          </cell>
          <cell r="HJ7">
            <v>42036</v>
          </cell>
          <cell r="HK7">
            <v>42036</v>
          </cell>
          <cell r="HL7">
            <v>42036</v>
          </cell>
          <cell r="HM7">
            <v>42036</v>
          </cell>
          <cell r="HN7">
            <v>42036</v>
          </cell>
          <cell r="HO7">
            <v>42036</v>
          </cell>
          <cell r="HP7">
            <v>42036</v>
          </cell>
          <cell r="HQ7">
            <v>42036</v>
          </cell>
          <cell r="HR7">
            <v>42036</v>
          </cell>
          <cell r="HS7">
            <v>42036</v>
          </cell>
          <cell r="HT7">
            <v>42036</v>
          </cell>
          <cell r="HU7">
            <v>42036</v>
          </cell>
          <cell r="HV7">
            <v>42036</v>
          </cell>
          <cell r="HW7">
            <v>42036</v>
          </cell>
          <cell r="HX7">
            <v>42036</v>
          </cell>
          <cell r="HY7">
            <v>42036</v>
          </cell>
          <cell r="HZ7">
            <v>42036</v>
          </cell>
          <cell r="IA7">
            <v>42036</v>
          </cell>
          <cell r="IB7">
            <v>42036</v>
          </cell>
          <cell r="IC7">
            <v>42036</v>
          </cell>
          <cell r="ID7">
            <v>42036</v>
          </cell>
          <cell r="IE7">
            <v>42036</v>
          </cell>
          <cell r="IF7">
            <v>42036</v>
          </cell>
          <cell r="IG7">
            <v>42036</v>
          </cell>
          <cell r="IH7">
            <v>42036</v>
          </cell>
          <cell r="II7">
            <v>42036</v>
          </cell>
          <cell r="IJ7">
            <v>42036</v>
          </cell>
          <cell r="IK7">
            <v>42036</v>
          </cell>
          <cell r="IL7">
            <v>42036</v>
          </cell>
          <cell r="IM7">
            <v>42036</v>
          </cell>
          <cell r="IN7">
            <v>42036</v>
          </cell>
          <cell r="IO7">
            <v>42036</v>
          </cell>
          <cell r="IP7">
            <v>42036</v>
          </cell>
          <cell r="IQ7">
            <v>42036</v>
          </cell>
        </row>
        <row r="8">
          <cell r="B8">
            <v>44228</v>
          </cell>
          <cell r="C8">
            <v>44228</v>
          </cell>
          <cell r="D8">
            <v>44228</v>
          </cell>
          <cell r="E8">
            <v>44228</v>
          </cell>
          <cell r="F8">
            <v>44228</v>
          </cell>
          <cell r="G8">
            <v>44228</v>
          </cell>
          <cell r="H8">
            <v>44228</v>
          </cell>
          <cell r="I8">
            <v>44228</v>
          </cell>
          <cell r="J8">
            <v>44228</v>
          </cell>
          <cell r="K8">
            <v>44228</v>
          </cell>
          <cell r="L8">
            <v>44228</v>
          </cell>
          <cell r="M8">
            <v>44228</v>
          </cell>
          <cell r="N8">
            <v>44228</v>
          </cell>
          <cell r="O8">
            <v>44228</v>
          </cell>
          <cell r="P8">
            <v>44228</v>
          </cell>
          <cell r="Q8">
            <v>44228</v>
          </cell>
          <cell r="R8">
            <v>44228</v>
          </cell>
          <cell r="S8">
            <v>44228</v>
          </cell>
          <cell r="T8">
            <v>44228</v>
          </cell>
          <cell r="U8">
            <v>44228</v>
          </cell>
          <cell r="V8">
            <v>44228</v>
          </cell>
          <cell r="W8">
            <v>44228</v>
          </cell>
          <cell r="X8">
            <v>44228</v>
          </cell>
          <cell r="Y8">
            <v>44228</v>
          </cell>
          <cell r="Z8">
            <v>44228</v>
          </cell>
          <cell r="AA8">
            <v>44228</v>
          </cell>
          <cell r="AB8">
            <v>44228</v>
          </cell>
          <cell r="AC8">
            <v>44228</v>
          </cell>
          <cell r="AD8">
            <v>44228</v>
          </cell>
          <cell r="AE8">
            <v>44228</v>
          </cell>
          <cell r="AF8">
            <v>44228</v>
          </cell>
          <cell r="AG8">
            <v>44228</v>
          </cell>
          <cell r="AH8">
            <v>44228</v>
          </cell>
          <cell r="AI8">
            <v>44228</v>
          </cell>
          <cell r="AJ8">
            <v>44228</v>
          </cell>
          <cell r="AK8">
            <v>44228</v>
          </cell>
          <cell r="AL8">
            <v>44228</v>
          </cell>
          <cell r="AM8">
            <v>44228</v>
          </cell>
          <cell r="AN8">
            <v>44228</v>
          </cell>
          <cell r="AO8">
            <v>44228</v>
          </cell>
          <cell r="AP8">
            <v>44228</v>
          </cell>
          <cell r="AQ8">
            <v>44228</v>
          </cell>
          <cell r="AR8">
            <v>44228</v>
          </cell>
          <cell r="AS8">
            <v>44228</v>
          </cell>
          <cell r="AT8">
            <v>44228</v>
          </cell>
          <cell r="AU8">
            <v>44228</v>
          </cell>
          <cell r="AV8">
            <v>44228</v>
          </cell>
          <cell r="AW8">
            <v>44228</v>
          </cell>
          <cell r="AX8">
            <v>44228</v>
          </cell>
          <cell r="AY8">
            <v>44228</v>
          </cell>
          <cell r="AZ8">
            <v>44228</v>
          </cell>
          <cell r="BA8">
            <v>44228</v>
          </cell>
          <cell r="BB8">
            <v>44228</v>
          </cell>
          <cell r="BC8">
            <v>44228</v>
          </cell>
          <cell r="BD8">
            <v>44228</v>
          </cell>
          <cell r="BE8">
            <v>44228</v>
          </cell>
          <cell r="BF8">
            <v>44228</v>
          </cell>
          <cell r="BG8">
            <v>44228</v>
          </cell>
          <cell r="BH8">
            <v>44228</v>
          </cell>
          <cell r="BI8">
            <v>44228</v>
          </cell>
          <cell r="BJ8">
            <v>44228</v>
          </cell>
          <cell r="BK8">
            <v>44228</v>
          </cell>
          <cell r="BL8">
            <v>44228</v>
          </cell>
          <cell r="BM8">
            <v>44228</v>
          </cell>
          <cell r="BN8">
            <v>44228</v>
          </cell>
          <cell r="BO8">
            <v>44228</v>
          </cell>
          <cell r="BP8">
            <v>44228</v>
          </cell>
          <cell r="BQ8">
            <v>44228</v>
          </cell>
          <cell r="BR8">
            <v>44228</v>
          </cell>
          <cell r="BS8">
            <v>44228</v>
          </cell>
          <cell r="BT8">
            <v>44228</v>
          </cell>
          <cell r="BU8">
            <v>44228</v>
          </cell>
          <cell r="BV8">
            <v>44228</v>
          </cell>
          <cell r="BW8">
            <v>44228</v>
          </cell>
          <cell r="BX8">
            <v>44228</v>
          </cell>
          <cell r="BY8">
            <v>44228</v>
          </cell>
          <cell r="BZ8">
            <v>44228</v>
          </cell>
          <cell r="CA8">
            <v>44228</v>
          </cell>
          <cell r="CB8">
            <v>44228</v>
          </cell>
          <cell r="CC8">
            <v>44228</v>
          </cell>
          <cell r="CD8">
            <v>44228</v>
          </cell>
          <cell r="CE8">
            <v>44228</v>
          </cell>
          <cell r="CF8">
            <v>44228</v>
          </cell>
          <cell r="CG8">
            <v>44228</v>
          </cell>
          <cell r="CH8">
            <v>44228</v>
          </cell>
          <cell r="CI8">
            <v>44228</v>
          </cell>
          <cell r="CJ8">
            <v>44228</v>
          </cell>
          <cell r="CK8">
            <v>44228</v>
          </cell>
          <cell r="CL8">
            <v>44228</v>
          </cell>
          <cell r="CM8">
            <v>44228</v>
          </cell>
          <cell r="CN8">
            <v>44228</v>
          </cell>
          <cell r="CO8">
            <v>44228</v>
          </cell>
          <cell r="CP8">
            <v>44228</v>
          </cell>
          <cell r="CQ8">
            <v>44228</v>
          </cell>
          <cell r="CR8">
            <v>44228</v>
          </cell>
          <cell r="CS8">
            <v>44228</v>
          </cell>
          <cell r="CT8">
            <v>44228</v>
          </cell>
          <cell r="CU8">
            <v>44228</v>
          </cell>
          <cell r="CV8">
            <v>44228</v>
          </cell>
          <cell r="CW8">
            <v>44228</v>
          </cell>
          <cell r="CX8">
            <v>44228</v>
          </cell>
          <cell r="CY8">
            <v>44228</v>
          </cell>
          <cell r="CZ8">
            <v>44228</v>
          </cell>
          <cell r="DA8">
            <v>44228</v>
          </cell>
          <cell r="DB8">
            <v>44228</v>
          </cell>
          <cell r="DC8">
            <v>44228</v>
          </cell>
          <cell r="DD8">
            <v>44228</v>
          </cell>
          <cell r="DE8">
            <v>44228</v>
          </cell>
          <cell r="DF8">
            <v>44228</v>
          </cell>
          <cell r="DG8">
            <v>44228</v>
          </cell>
          <cell r="DH8">
            <v>44228</v>
          </cell>
          <cell r="DI8">
            <v>44228</v>
          </cell>
          <cell r="DJ8">
            <v>44228</v>
          </cell>
          <cell r="DK8">
            <v>44228</v>
          </cell>
          <cell r="DL8">
            <v>44228</v>
          </cell>
          <cell r="DM8">
            <v>44228</v>
          </cell>
          <cell r="DN8">
            <v>44228</v>
          </cell>
          <cell r="DO8">
            <v>44228</v>
          </cell>
          <cell r="DP8">
            <v>44228</v>
          </cell>
          <cell r="DQ8">
            <v>44228</v>
          </cell>
          <cell r="DR8">
            <v>44228</v>
          </cell>
          <cell r="DS8">
            <v>44228</v>
          </cell>
          <cell r="DT8">
            <v>44228</v>
          </cell>
          <cell r="DU8">
            <v>44228</v>
          </cell>
          <cell r="DV8">
            <v>44228</v>
          </cell>
          <cell r="DW8">
            <v>44228</v>
          </cell>
          <cell r="DX8">
            <v>44228</v>
          </cell>
          <cell r="DY8">
            <v>44228</v>
          </cell>
          <cell r="DZ8">
            <v>44228</v>
          </cell>
          <cell r="EA8">
            <v>44228</v>
          </cell>
          <cell r="EB8">
            <v>44228</v>
          </cell>
          <cell r="EC8">
            <v>44228</v>
          </cell>
          <cell r="ED8">
            <v>44228</v>
          </cell>
          <cell r="EE8">
            <v>44228</v>
          </cell>
          <cell r="EF8">
            <v>44228</v>
          </cell>
          <cell r="EG8">
            <v>44228</v>
          </cell>
          <cell r="EH8">
            <v>44228</v>
          </cell>
          <cell r="EI8">
            <v>44228</v>
          </cell>
          <cell r="EJ8">
            <v>44228</v>
          </cell>
          <cell r="EK8">
            <v>44228</v>
          </cell>
          <cell r="EL8">
            <v>44228</v>
          </cell>
          <cell r="EM8">
            <v>44228</v>
          </cell>
          <cell r="EN8">
            <v>44228</v>
          </cell>
          <cell r="EO8">
            <v>44228</v>
          </cell>
          <cell r="EP8">
            <v>44228</v>
          </cell>
          <cell r="EQ8">
            <v>44228</v>
          </cell>
          <cell r="ER8">
            <v>44228</v>
          </cell>
          <cell r="ES8">
            <v>44228</v>
          </cell>
          <cell r="ET8">
            <v>44228</v>
          </cell>
          <cell r="EU8">
            <v>44228</v>
          </cell>
          <cell r="EV8">
            <v>44228</v>
          </cell>
          <cell r="EW8">
            <v>44228</v>
          </cell>
          <cell r="EX8">
            <v>44228</v>
          </cell>
          <cell r="EY8">
            <v>44228</v>
          </cell>
          <cell r="EZ8">
            <v>44228</v>
          </cell>
          <cell r="FA8">
            <v>44228</v>
          </cell>
          <cell r="FB8">
            <v>44228</v>
          </cell>
          <cell r="FC8">
            <v>44228</v>
          </cell>
          <cell r="FD8">
            <v>44228</v>
          </cell>
          <cell r="FE8">
            <v>44228</v>
          </cell>
          <cell r="FF8">
            <v>44228</v>
          </cell>
          <cell r="FG8">
            <v>44228</v>
          </cell>
          <cell r="FH8">
            <v>44228</v>
          </cell>
          <cell r="FI8">
            <v>44228</v>
          </cell>
          <cell r="FJ8">
            <v>44228</v>
          </cell>
          <cell r="FK8">
            <v>44228</v>
          </cell>
          <cell r="FL8">
            <v>44228</v>
          </cell>
          <cell r="FM8">
            <v>44228</v>
          </cell>
          <cell r="FN8">
            <v>44228</v>
          </cell>
          <cell r="FO8">
            <v>44228</v>
          </cell>
          <cell r="FP8">
            <v>44228</v>
          </cell>
          <cell r="FQ8">
            <v>44228</v>
          </cell>
          <cell r="FR8">
            <v>44228</v>
          </cell>
          <cell r="FS8">
            <v>44228</v>
          </cell>
          <cell r="FT8">
            <v>44228</v>
          </cell>
          <cell r="FU8">
            <v>44228</v>
          </cell>
          <cell r="FV8">
            <v>44228</v>
          </cell>
          <cell r="FW8">
            <v>44228</v>
          </cell>
          <cell r="FX8">
            <v>44228</v>
          </cell>
          <cell r="FY8">
            <v>44228</v>
          </cell>
          <cell r="FZ8">
            <v>44228</v>
          </cell>
          <cell r="GA8">
            <v>44228</v>
          </cell>
          <cell r="GB8">
            <v>44228</v>
          </cell>
          <cell r="GC8">
            <v>44228</v>
          </cell>
          <cell r="GD8">
            <v>44228</v>
          </cell>
          <cell r="GE8">
            <v>44228</v>
          </cell>
          <cell r="GF8">
            <v>44228</v>
          </cell>
          <cell r="GG8">
            <v>44228</v>
          </cell>
          <cell r="GH8">
            <v>44228</v>
          </cell>
          <cell r="GI8">
            <v>44228</v>
          </cell>
          <cell r="GJ8">
            <v>44228</v>
          </cell>
          <cell r="GK8">
            <v>44228</v>
          </cell>
          <cell r="GL8">
            <v>44228</v>
          </cell>
          <cell r="GM8">
            <v>44228</v>
          </cell>
          <cell r="GN8">
            <v>44228</v>
          </cell>
          <cell r="GO8">
            <v>44228</v>
          </cell>
          <cell r="GP8">
            <v>44228</v>
          </cell>
          <cell r="GQ8">
            <v>44228</v>
          </cell>
          <cell r="GR8">
            <v>44228</v>
          </cell>
          <cell r="GS8">
            <v>44228</v>
          </cell>
          <cell r="GT8">
            <v>44228</v>
          </cell>
          <cell r="GU8">
            <v>44228</v>
          </cell>
          <cell r="GV8">
            <v>44228</v>
          </cell>
          <cell r="GW8">
            <v>44228</v>
          </cell>
          <cell r="GX8">
            <v>44228</v>
          </cell>
          <cell r="GY8">
            <v>44228</v>
          </cell>
          <cell r="GZ8">
            <v>44228</v>
          </cell>
          <cell r="HA8">
            <v>44228</v>
          </cell>
          <cell r="HB8">
            <v>44228</v>
          </cell>
          <cell r="HC8">
            <v>44228</v>
          </cell>
          <cell r="HD8">
            <v>44228</v>
          </cell>
          <cell r="HE8">
            <v>44228</v>
          </cell>
          <cell r="HF8">
            <v>44228</v>
          </cell>
          <cell r="HG8">
            <v>44228</v>
          </cell>
          <cell r="HH8">
            <v>44228</v>
          </cell>
          <cell r="HI8">
            <v>44228</v>
          </cell>
          <cell r="HJ8">
            <v>44228</v>
          </cell>
          <cell r="HK8">
            <v>44228</v>
          </cell>
          <cell r="HL8">
            <v>44228</v>
          </cell>
          <cell r="HM8">
            <v>44228</v>
          </cell>
          <cell r="HN8">
            <v>44228</v>
          </cell>
          <cell r="HO8">
            <v>44228</v>
          </cell>
          <cell r="HP8">
            <v>44228</v>
          </cell>
          <cell r="HQ8">
            <v>44228</v>
          </cell>
          <cell r="HR8">
            <v>44228</v>
          </cell>
          <cell r="HS8">
            <v>44228</v>
          </cell>
          <cell r="HT8">
            <v>44228</v>
          </cell>
          <cell r="HU8">
            <v>44228</v>
          </cell>
          <cell r="HV8">
            <v>44228</v>
          </cell>
          <cell r="HW8">
            <v>44228</v>
          </cell>
          <cell r="HX8">
            <v>44228</v>
          </cell>
          <cell r="HY8">
            <v>44228</v>
          </cell>
          <cell r="HZ8">
            <v>44228</v>
          </cell>
          <cell r="IA8">
            <v>44228</v>
          </cell>
          <cell r="IB8">
            <v>44228</v>
          </cell>
          <cell r="IC8">
            <v>44228</v>
          </cell>
          <cell r="ID8">
            <v>44228</v>
          </cell>
          <cell r="IE8">
            <v>44228</v>
          </cell>
          <cell r="IF8">
            <v>44228</v>
          </cell>
          <cell r="IG8">
            <v>44228</v>
          </cell>
          <cell r="IH8">
            <v>44228</v>
          </cell>
          <cell r="II8">
            <v>44228</v>
          </cell>
          <cell r="IJ8">
            <v>44228</v>
          </cell>
          <cell r="IK8">
            <v>44228</v>
          </cell>
          <cell r="IL8">
            <v>44228</v>
          </cell>
          <cell r="IM8">
            <v>44228</v>
          </cell>
          <cell r="IN8">
            <v>44228</v>
          </cell>
          <cell r="IO8">
            <v>44228</v>
          </cell>
          <cell r="IP8">
            <v>44228</v>
          </cell>
          <cell r="IQ8">
            <v>44228</v>
          </cell>
        </row>
        <row r="9">
          <cell r="B9">
            <v>73</v>
          </cell>
          <cell r="C9">
            <v>73</v>
          </cell>
          <cell r="D9">
            <v>73</v>
          </cell>
          <cell r="E9">
            <v>73</v>
          </cell>
          <cell r="F9">
            <v>73</v>
          </cell>
          <cell r="G9">
            <v>73</v>
          </cell>
          <cell r="H9">
            <v>73</v>
          </cell>
          <cell r="I9">
            <v>73</v>
          </cell>
          <cell r="J9">
            <v>73</v>
          </cell>
          <cell r="K9">
            <v>73</v>
          </cell>
          <cell r="L9">
            <v>73</v>
          </cell>
          <cell r="M9">
            <v>73</v>
          </cell>
          <cell r="N9">
            <v>73</v>
          </cell>
          <cell r="O9">
            <v>73</v>
          </cell>
          <cell r="P9">
            <v>73</v>
          </cell>
          <cell r="Q9">
            <v>73</v>
          </cell>
          <cell r="R9">
            <v>73</v>
          </cell>
          <cell r="S9">
            <v>73</v>
          </cell>
          <cell r="T9">
            <v>73</v>
          </cell>
          <cell r="U9">
            <v>73</v>
          </cell>
          <cell r="V9">
            <v>73</v>
          </cell>
          <cell r="W9">
            <v>73</v>
          </cell>
          <cell r="X9">
            <v>73</v>
          </cell>
          <cell r="Y9">
            <v>73</v>
          </cell>
          <cell r="Z9">
            <v>73</v>
          </cell>
          <cell r="AA9">
            <v>73</v>
          </cell>
          <cell r="AB9">
            <v>73</v>
          </cell>
          <cell r="AC9">
            <v>73</v>
          </cell>
          <cell r="AD9">
            <v>73</v>
          </cell>
          <cell r="AE9">
            <v>73</v>
          </cell>
          <cell r="AF9">
            <v>73</v>
          </cell>
          <cell r="AG9">
            <v>73</v>
          </cell>
          <cell r="AH9">
            <v>73</v>
          </cell>
          <cell r="AI9">
            <v>73</v>
          </cell>
          <cell r="AJ9">
            <v>73</v>
          </cell>
          <cell r="AK9">
            <v>73</v>
          </cell>
          <cell r="AL9">
            <v>73</v>
          </cell>
          <cell r="AM9">
            <v>73</v>
          </cell>
          <cell r="AN9">
            <v>73</v>
          </cell>
          <cell r="AO9">
            <v>73</v>
          </cell>
          <cell r="AP9">
            <v>73</v>
          </cell>
          <cell r="AQ9">
            <v>73</v>
          </cell>
          <cell r="AR9">
            <v>73</v>
          </cell>
          <cell r="AS9">
            <v>73</v>
          </cell>
          <cell r="AT9">
            <v>73</v>
          </cell>
          <cell r="AU9">
            <v>73</v>
          </cell>
          <cell r="AV9">
            <v>73</v>
          </cell>
          <cell r="AW9">
            <v>73</v>
          </cell>
          <cell r="AX9">
            <v>73</v>
          </cell>
          <cell r="AY9">
            <v>73</v>
          </cell>
          <cell r="AZ9">
            <v>73</v>
          </cell>
          <cell r="BA9">
            <v>73</v>
          </cell>
          <cell r="BB9">
            <v>73</v>
          </cell>
          <cell r="BC9">
            <v>73</v>
          </cell>
          <cell r="BD9">
            <v>73</v>
          </cell>
          <cell r="BE9">
            <v>73</v>
          </cell>
          <cell r="BF9">
            <v>73</v>
          </cell>
          <cell r="BG9">
            <v>73</v>
          </cell>
          <cell r="BH9">
            <v>73</v>
          </cell>
          <cell r="BI9">
            <v>73</v>
          </cell>
          <cell r="BJ9">
            <v>73</v>
          </cell>
          <cell r="BK9">
            <v>73</v>
          </cell>
          <cell r="BL9">
            <v>73</v>
          </cell>
          <cell r="BM9">
            <v>73</v>
          </cell>
          <cell r="BN9">
            <v>73</v>
          </cell>
          <cell r="BO9">
            <v>73</v>
          </cell>
          <cell r="BP9">
            <v>73</v>
          </cell>
          <cell r="BQ9">
            <v>73</v>
          </cell>
          <cell r="BR9">
            <v>73</v>
          </cell>
          <cell r="BS9">
            <v>73</v>
          </cell>
          <cell r="BT9">
            <v>73</v>
          </cell>
          <cell r="BU9">
            <v>73</v>
          </cell>
          <cell r="BV9">
            <v>73</v>
          </cell>
          <cell r="BW9">
            <v>73</v>
          </cell>
          <cell r="BX9">
            <v>73</v>
          </cell>
          <cell r="BY9">
            <v>73</v>
          </cell>
          <cell r="BZ9">
            <v>73</v>
          </cell>
          <cell r="CA9">
            <v>73</v>
          </cell>
          <cell r="CB9">
            <v>73</v>
          </cell>
          <cell r="CC9">
            <v>73</v>
          </cell>
          <cell r="CD9">
            <v>73</v>
          </cell>
          <cell r="CE9">
            <v>73</v>
          </cell>
          <cell r="CF9">
            <v>73</v>
          </cell>
          <cell r="CG9">
            <v>73</v>
          </cell>
          <cell r="CH9">
            <v>73</v>
          </cell>
          <cell r="CI9">
            <v>73</v>
          </cell>
          <cell r="CJ9">
            <v>73</v>
          </cell>
          <cell r="CK9">
            <v>73</v>
          </cell>
          <cell r="CL9">
            <v>73</v>
          </cell>
          <cell r="CM9">
            <v>73</v>
          </cell>
          <cell r="CN9">
            <v>73</v>
          </cell>
          <cell r="CO9">
            <v>73</v>
          </cell>
          <cell r="CP9">
            <v>73</v>
          </cell>
          <cell r="CQ9">
            <v>73</v>
          </cell>
          <cell r="CR9">
            <v>73</v>
          </cell>
          <cell r="CS9">
            <v>73</v>
          </cell>
          <cell r="CT9">
            <v>73</v>
          </cell>
          <cell r="CU9">
            <v>73</v>
          </cell>
          <cell r="CV9">
            <v>73</v>
          </cell>
          <cell r="CW9">
            <v>73</v>
          </cell>
          <cell r="CX9">
            <v>73</v>
          </cell>
          <cell r="CY9">
            <v>73</v>
          </cell>
          <cell r="CZ9">
            <v>73</v>
          </cell>
          <cell r="DA9">
            <v>73</v>
          </cell>
          <cell r="DB9">
            <v>73</v>
          </cell>
          <cell r="DC9">
            <v>73</v>
          </cell>
          <cell r="DD9">
            <v>73</v>
          </cell>
          <cell r="DE9">
            <v>73</v>
          </cell>
          <cell r="DF9">
            <v>73</v>
          </cell>
          <cell r="DG9">
            <v>73</v>
          </cell>
          <cell r="DH9">
            <v>73</v>
          </cell>
          <cell r="DI9">
            <v>73</v>
          </cell>
          <cell r="DJ9">
            <v>73</v>
          </cell>
          <cell r="DK9">
            <v>73</v>
          </cell>
          <cell r="DL9">
            <v>73</v>
          </cell>
          <cell r="DM9">
            <v>73</v>
          </cell>
          <cell r="DN9">
            <v>73</v>
          </cell>
          <cell r="DO9">
            <v>73</v>
          </cell>
          <cell r="DP9">
            <v>73</v>
          </cell>
          <cell r="DQ9">
            <v>73</v>
          </cell>
          <cell r="DR9">
            <v>73</v>
          </cell>
          <cell r="DS9">
            <v>73</v>
          </cell>
          <cell r="DT9">
            <v>73</v>
          </cell>
          <cell r="DU9">
            <v>73</v>
          </cell>
          <cell r="DV9">
            <v>73</v>
          </cell>
          <cell r="DW9">
            <v>73</v>
          </cell>
          <cell r="DX9">
            <v>73</v>
          </cell>
          <cell r="DY9">
            <v>73</v>
          </cell>
          <cell r="DZ9">
            <v>73</v>
          </cell>
          <cell r="EA9">
            <v>73</v>
          </cell>
          <cell r="EB9">
            <v>73</v>
          </cell>
          <cell r="EC9">
            <v>73</v>
          </cell>
          <cell r="ED9">
            <v>73</v>
          </cell>
          <cell r="EE9">
            <v>73</v>
          </cell>
          <cell r="EF9">
            <v>73</v>
          </cell>
          <cell r="EG9">
            <v>73</v>
          </cell>
          <cell r="EH9">
            <v>73</v>
          </cell>
          <cell r="EI9">
            <v>73</v>
          </cell>
          <cell r="EJ9">
            <v>73</v>
          </cell>
          <cell r="EK9">
            <v>73</v>
          </cell>
          <cell r="EL9">
            <v>73</v>
          </cell>
          <cell r="EM9">
            <v>73</v>
          </cell>
          <cell r="EN9">
            <v>73</v>
          </cell>
          <cell r="EO9">
            <v>73</v>
          </cell>
          <cell r="EP9">
            <v>73</v>
          </cell>
          <cell r="EQ9">
            <v>73</v>
          </cell>
          <cell r="ER9">
            <v>73</v>
          </cell>
          <cell r="ES9">
            <v>73</v>
          </cell>
          <cell r="ET9">
            <v>73</v>
          </cell>
          <cell r="EU9">
            <v>73</v>
          </cell>
          <cell r="EV9">
            <v>73</v>
          </cell>
          <cell r="EW9">
            <v>73</v>
          </cell>
          <cell r="EX9">
            <v>73</v>
          </cell>
          <cell r="EY9">
            <v>73</v>
          </cell>
          <cell r="EZ9">
            <v>73</v>
          </cell>
          <cell r="FA9">
            <v>73</v>
          </cell>
          <cell r="FB9">
            <v>73</v>
          </cell>
          <cell r="FC9">
            <v>73</v>
          </cell>
          <cell r="FD9">
            <v>73</v>
          </cell>
          <cell r="FE9">
            <v>73</v>
          </cell>
          <cell r="FF9">
            <v>73</v>
          </cell>
          <cell r="FG9">
            <v>73</v>
          </cell>
          <cell r="FH9">
            <v>73</v>
          </cell>
          <cell r="FI9">
            <v>73</v>
          </cell>
          <cell r="FJ9">
            <v>73</v>
          </cell>
          <cell r="FK9">
            <v>73</v>
          </cell>
          <cell r="FL9">
            <v>73</v>
          </cell>
          <cell r="FM9">
            <v>73</v>
          </cell>
          <cell r="FN9">
            <v>73</v>
          </cell>
          <cell r="FO9">
            <v>73</v>
          </cell>
          <cell r="FP9">
            <v>73</v>
          </cell>
          <cell r="FQ9">
            <v>73</v>
          </cell>
          <cell r="FR9">
            <v>73</v>
          </cell>
          <cell r="FS9">
            <v>73</v>
          </cell>
          <cell r="FT9">
            <v>73</v>
          </cell>
          <cell r="FU9">
            <v>73</v>
          </cell>
          <cell r="FV9">
            <v>73</v>
          </cell>
          <cell r="FW9">
            <v>73</v>
          </cell>
          <cell r="FX9">
            <v>73</v>
          </cell>
          <cell r="FY9">
            <v>73</v>
          </cell>
          <cell r="FZ9">
            <v>73</v>
          </cell>
          <cell r="GA9">
            <v>73</v>
          </cell>
          <cell r="GB9">
            <v>73</v>
          </cell>
          <cell r="GC9">
            <v>73</v>
          </cell>
          <cell r="GD9">
            <v>73</v>
          </cell>
          <cell r="GE9">
            <v>73</v>
          </cell>
          <cell r="GF9">
            <v>73</v>
          </cell>
          <cell r="GG9">
            <v>73</v>
          </cell>
          <cell r="GH9">
            <v>73</v>
          </cell>
          <cell r="GI9">
            <v>73</v>
          </cell>
          <cell r="GJ9">
            <v>73</v>
          </cell>
          <cell r="GK9">
            <v>73</v>
          </cell>
          <cell r="GL9">
            <v>73</v>
          </cell>
          <cell r="GM9">
            <v>73</v>
          </cell>
          <cell r="GN9">
            <v>73</v>
          </cell>
          <cell r="GO9">
            <v>73</v>
          </cell>
          <cell r="GP9">
            <v>73</v>
          </cell>
          <cell r="GQ9">
            <v>73</v>
          </cell>
          <cell r="GR9">
            <v>73</v>
          </cell>
          <cell r="GS9">
            <v>73</v>
          </cell>
          <cell r="GT9">
            <v>73</v>
          </cell>
          <cell r="GU9">
            <v>73</v>
          </cell>
          <cell r="GV9">
            <v>73</v>
          </cell>
          <cell r="GW9">
            <v>73</v>
          </cell>
          <cell r="GX9">
            <v>73</v>
          </cell>
          <cell r="GY9">
            <v>73</v>
          </cell>
          <cell r="GZ9">
            <v>73</v>
          </cell>
          <cell r="HA9">
            <v>73</v>
          </cell>
          <cell r="HB9">
            <v>73</v>
          </cell>
          <cell r="HC9">
            <v>73</v>
          </cell>
          <cell r="HD9">
            <v>73</v>
          </cell>
          <cell r="HE9">
            <v>73</v>
          </cell>
          <cell r="HF9">
            <v>73</v>
          </cell>
          <cell r="HG9">
            <v>73</v>
          </cell>
          <cell r="HH9">
            <v>73</v>
          </cell>
          <cell r="HI9">
            <v>73</v>
          </cell>
          <cell r="HJ9">
            <v>73</v>
          </cell>
          <cell r="HK9">
            <v>73</v>
          </cell>
          <cell r="HL9">
            <v>73</v>
          </cell>
          <cell r="HM9">
            <v>73</v>
          </cell>
          <cell r="HN9">
            <v>73</v>
          </cell>
          <cell r="HO9">
            <v>73</v>
          </cell>
          <cell r="HP9">
            <v>73</v>
          </cell>
          <cell r="HQ9">
            <v>73</v>
          </cell>
          <cell r="HR9">
            <v>73</v>
          </cell>
          <cell r="HS9">
            <v>73</v>
          </cell>
          <cell r="HT9">
            <v>73</v>
          </cell>
          <cell r="HU9">
            <v>73</v>
          </cell>
          <cell r="HV9">
            <v>73</v>
          </cell>
          <cell r="HW9">
            <v>73</v>
          </cell>
          <cell r="HX9">
            <v>73</v>
          </cell>
          <cell r="HY9">
            <v>73</v>
          </cell>
          <cell r="HZ9">
            <v>73</v>
          </cell>
          <cell r="IA9">
            <v>73</v>
          </cell>
          <cell r="IB9">
            <v>73</v>
          </cell>
          <cell r="IC9">
            <v>73</v>
          </cell>
          <cell r="ID9">
            <v>73</v>
          </cell>
          <cell r="IE9">
            <v>73</v>
          </cell>
          <cell r="IF9">
            <v>73</v>
          </cell>
          <cell r="IG9">
            <v>73</v>
          </cell>
          <cell r="IH9">
            <v>73</v>
          </cell>
          <cell r="II9">
            <v>73</v>
          </cell>
          <cell r="IJ9">
            <v>73</v>
          </cell>
          <cell r="IK9">
            <v>73</v>
          </cell>
          <cell r="IL9">
            <v>73</v>
          </cell>
          <cell r="IM9">
            <v>73</v>
          </cell>
          <cell r="IN9">
            <v>73</v>
          </cell>
          <cell r="IO9">
            <v>73</v>
          </cell>
          <cell r="IP9">
            <v>73</v>
          </cell>
          <cell r="IQ9">
            <v>73</v>
          </cell>
        </row>
        <row r="10">
          <cell r="B10" t="str">
            <v>A126251970W</v>
          </cell>
          <cell r="C10" t="str">
            <v>A126266658F</v>
          </cell>
          <cell r="D10" t="str">
            <v>A126259314V</v>
          </cell>
          <cell r="E10" t="str">
            <v>A126251930C</v>
          </cell>
          <cell r="F10" t="str">
            <v>A126266618L</v>
          </cell>
          <cell r="G10" t="str">
            <v>A126259274L</v>
          </cell>
          <cell r="H10" t="str">
            <v>A126251942L</v>
          </cell>
          <cell r="I10" t="str">
            <v>A126266630C</v>
          </cell>
          <cell r="J10" t="str">
            <v>A126259286W</v>
          </cell>
          <cell r="K10" t="str">
            <v>A126252002F</v>
          </cell>
          <cell r="L10" t="str">
            <v>A126266690F</v>
          </cell>
          <cell r="M10" t="str">
            <v>A126259346L</v>
          </cell>
          <cell r="N10" t="str">
            <v>A126251946W</v>
          </cell>
          <cell r="O10" t="str">
            <v>A126266634L</v>
          </cell>
          <cell r="P10" t="str">
            <v>A126259290L</v>
          </cell>
          <cell r="Q10" t="str">
            <v>A126251938W</v>
          </cell>
          <cell r="R10" t="str">
            <v>A126266626L</v>
          </cell>
          <cell r="S10" t="str">
            <v>A126259282L</v>
          </cell>
          <cell r="T10" t="str">
            <v>A126252030R</v>
          </cell>
          <cell r="U10" t="str">
            <v>A126266718W</v>
          </cell>
          <cell r="V10" t="str">
            <v>A126259374W</v>
          </cell>
          <cell r="W10" t="str">
            <v>A126252034X</v>
          </cell>
          <cell r="X10" t="str">
            <v>A126266722L</v>
          </cell>
          <cell r="Y10" t="str">
            <v>A126259378F</v>
          </cell>
          <cell r="Z10" t="str">
            <v>A126251954W</v>
          </cell>
          <cell r="AA10" t="str">
            <v>A126266642L</v>
          </cell>
          <cell r="AB10" t="str">
            <v>A126259298F</v>
          </cell>
          <cell r="AC10" t="str">
            <v>A126251934L</v>
          </cell>
          <cell r="AD10" t="str">
            <v>A126266622C</v>
          </cell>
          <cell r="AE10" t="str">
            <v>A126259278W</v>
          </cell>
          <cell r="AF10" t="str">
            <v>A126251974F</v>
          </cell>
          <cell r="AG10" t="str">
            <v>A126266662W</v>
          </cell>
          <cell r="AH10" t="str">
            <v>A126259318C</v>
          </cell>
          <cell r="AI10" t="str">
            <v>A126251950L</v>
          </cell>
          <cell r="AJ10" t="str">
            <v>A126266638W</v>
          </cell>
          <cell r="AK10" t="str">
            <v>A126259294W</v>
          </cell>
          <cell r="AL10" t="str">
            <v>A126251978R</v>
          </cell>
          <cell r="AM10" t="str">
            <v>A126266666F</v>
          </cell>
          <cell r="AN10" t="str">
            <v>A126259322V</v>
          </cell>
          <cell r="AO10" t="str">
            <v>A126251958F</v>
          </cell>
          <cell r="AP10" t="str">
            <v>A126266646W</v>
          </cell>
          <cell r="AQ10" t="str">
            <v>A126259302K</v>
          </cell>
          <cell r="AR10" t="str">
            <v>A126251982F</v>
          </cell>
          <cell r="AS10" t="str">
            <v>A126266670W</v>
          </cell>
          <cell r="AT10" t="str">
            <v>A126259326C</v>
          </cell>
          <cell r="AU10" t="str">
            <v>A126252010F</v>
          </cell>
          <cell r="AV10" t="str">
            <v>A126266698X</v>
          </cell>
          <cell r="AW10" t="str">
            <v>A126259354L</v>
          </cell>
          <cell r="AX10" t="str">
            <v>A126251986R</v>
          </cell>
          <cell r="AY10" t="str">
            <v>A126266674F</v>
          </cell>
          <cell r="AZ10" t="str">
            <v>A126259330V</v>
          </cell>
          <cell r="BA10" t="str">
            <v>A126251962W</v>
          </cell>
          <cell r="BB10" t="str">
            <v>A126266650L</v>
          </cell>
          <cell r="BC10" t="str">
            <v>A126259306V</v>
          </cell>
          <cell r="BD10" t="str">
            <v>A126252038J</v>
          </cell>
          <cell r="BE10" t="str">
            <v>A126266726W</v>
          </cell>
          <cell r="BF10" t="str">
            <v>A126259382W</v>
          </cell>
          <cell r="BG10" t="str">
            <v>A126252014R</v>
          </cell>
          <cell r="BH10" t="str">
            <v>A126266702C</v>
          </cell>
          <cell r="BI10" t="str">
            <v>A126259358W</v>
          </cell>
          <cell r="BJ10" t="str">
            <v>A126252018X</v>
          </cell>
          <cell r="BK10" t="str">
            <v>A126266706L</v>
          </cell>
          <cell r="BL10" t="str">
            <v>A126259362L</v>
          </cell>
          <cell r="BM10" t="str">
            <v>A126252062J</v>
          </cell>
          <cell r="BN10" t="str">
            <v>A126266750W</v>
          </cell>
          <cell r="BO10" t="str">
            <v>A126259406C</v>
          </cell>
          <cell r="BP10" t="str">
            <v>A126252686F</v>
          </cell>
          <cell r="BQ10" t="str">
            <v>A126267374W</v>
          </cell>
          <cell r="BR10" t="str">
            <v>A126260030R</v>
          </cell>
          <cell r="BS10" t="str">
            <v>A126252722C</v>
          </cell>
          <cell r="BT10" t="str">
            <v>A126267410V</v>
          </cell>
          <cell r="BU10" t="str">
            <v>A126260066T</v>
          </cell>
          <cell r="BV10" t="str">
            <v>A126252670L</v>
          </cell>
          <cell r="BW10" t="str">
            <v>A126267358W</v>
          </cell>
          <cell r="BX10" t="str">
            <v>A126260014R</v>
          </cell>
          <cell r="BY10" t="str">
            <v>A126252726L</v>
          </cell>
          <cell r="BZ10" t="str">
            <v>A126267414C</v>
          </cell>
          <cell r="CA10" t="str">
            <v>A126260070J</v>
          </cell>
          <cell r="CB10" t="str">
            <v>A126252730C</v>
          </cell>
          <cell r="CC10" t="str">
            <v>A126267418L</v>
          </cell>
          <cell r="CD10" t="str">
            <v>A126260074T</v>
          </cell>
          <cell r="CE10" t="str">
            <v>A126252674W</v>
          </cell>
          <cell r="CF10" t="str">
            <v>A126267362L</v>
          </cell>
          <cell r="CG10" t="str">
            <v>A126260018X</v>
          </cell>
          <cell r="CH10" t="str">
            <v>A126252678F</v>
          </cell>
          <cell r="CI10" t="str">
            <v>A126267366W</v>
          </cell>
          <cell r="CJ10" t="str">
            <v>A126260022R</v>
          </cell>
          <cell r="CK10" t="str">
            <v>A126252702V</v>
          </cell>
          <cell r="CL10" t="str">
            <v>A126267390W</v>
          </cell>
          <cell r="CM10" t="str">
            <v>A126260046J</v>
          </cell>
          <cell r="CN10" t="str">
            <v>A126252646L</v>
          </cell>
          <cell r="CO10" t="str">
            <v>A126267334C</v>
          </cell>
          <cell r="CP10" t="str">
            <v>A126259990A</v>
          </cell>
          <cell r="CQ10" t="str">
            <v>A126252734L</v>
          </cell>
          <cell r="CR10" t="str">
            <v>A126267422C</v>
          </cell>
          <cell r="CS10" t="str">
            <v>A126260078A</v>
          </cell>
          <cell r="CT10" t="str">
            <v>A126252706C</v>
          </cell>
          <cell r="CU10" t="str">
            <v>A126267394F</v>
          </cell>
          <cell r="CV10" t="str">
            <v>A126260050X</v>
          </cell>
          <cell r="CW10" t="str">
            <v>A126252738W</v>
          </cell>
          <cell r="CX10" t="str">
            <v>A126267426L</v>
          </cell>
          <cell r="CY10" t="str">
            <v>A126260082T</v>
          </cell>
          <cell r="CZ10" t="str">
            <v>A126252650C</v>
          </cell>
          <cell r="DA10" t="str">
            <v>A126267338L</v>
          </cell>
          <cell r="DB10" t="str">
            <v>A126259994K</v>
          </cell>
          <cell r="DC10" t="str">
            <v>A126252610K</v>
          </cell>
          <cell r="DD10" t="str">
            <v>A126267298F</v>
          </cell>
          <cell r="DE10" t="str">
            <v>A126259954T</v>
          </cell>
          <cell r="DF10" t="str">
            <v>A126252622V</v>
          </cell>
          <cell r="DG10" t="str">
            <v>A126267310K</v>
          </cell>
          <cell r="DH10" t="str">
            <v>A126259966A</v>
          </cell>
          <cell r="DI10" t="str">
            <v>A126252682W</v>
          </cell>
          <cell r="DJ10" t="str">
            <v>A126267370L</v>
          </cell>
          <cell r="DK10" t="str">
            <v>A126260026X</v>
          </cell>
          <cell r="DL10" t="str">
            <v>A126252626C</v>
          </cell>
          <cell r="DM10" t="str">
            <v>A126267314V</v>
          </cell>
          <cell r="DN10" t="str">
            <v>A126259970T</v>
          </cell>
          <cell r="DO10" t="str">
            <v>A126252618C</v>
          </cell>
          <cell r="DP10" t="str">
            <v>A126267306V</v>
          </cell>
          <cell r="DQ10" t="str">
            <v>A126259962T</v>
          </cell>
          <cell r="DR10" t="str">
            <v>A126252710V</v>
          </cell>
          <cell r="DS10" t="str">
            <v>A126267398R</v>
          </cell>
          <cell r="DT10" t="str">
            <v>A126260054J</v>
          </cell>
          <cell r="DU10" t="str">
            <v>A126252714C</v>
          </cell>
          <cell r="DV10" t="str">
            <v>A126267402V</v>
          </cell>
          <cell r="DW10" t="str">
            <v>A126260058T</v>
          </cell>
          <cell r="DX10" t="str">
            <v>A126252634C</v>
          </cell>
          <cell r="DY10" t="str">
            <v>A126267322V</v>
          </cell>
          <cell r="DZ10" t="str">
            <v>A126259978K</v>
          </cell>
          <cell r="EA10" t="str">
            <v>A126252614V</v>
          </cell>
          <cell r="EB10" t="str">
            <v>A126267302K</v>
          </cell>
          <cell r="EC10" t="str">
            <v>A126259958A</v>
          </cell>
          <cell r="ED10" t="str">
            <v>A126252654L</v>
          </cell>
          <cell r="EE10" t="str">
            <v>A126267342C</v>
          </cell>
          <cell r="EF10" t="str">
            <v>A126259998V</v>
          </cell>
          <cell r="EG10" t="str">
            <v>A126252630V</v>
          </cell>
          <cell r="EH10" t="str">
            <v>A126267318C</v>
          </cell>
          <cell r="EI10" t="str">
            <v>A126259974A</v>
          </cell>
          <cell r="EJ10" t="str">
            <v>A126252658W</v>
          </cell>
          <cell r="EK10" t="str">
            <v>A126267346L</v>
          </cell>
          <cell r="EL10" t="str">
            <v>A126260002F</v>
          </cell>
          <cell r="EM10" t="str">
            <v>A126252638L</v>
          </cell>
          <cell r="EN10" t="str">
            <v>A126267326C</v>
          </cell>
          <cell r="EO10" t="str">
            <v>A126259982A</v>
          </cell>
          <cell r="EP10" t="str">
            <v>A126252662L</v>
          </cell>
          <cell r="EQ10" t="str">
            <v>A126267350C</v>
          </cell>
          <cell r="ER10" t="str">
            <v>A126260006R</v>
          </cell>
          <cell r="ES10" t="str">
            <v>A126252690W</v>
          </cell>
          <cell r="ET10" t="str">
            <v>A126267378F</v>
          </cell>
          <cell r="EU10" t="str">
            <v>A126260034X</v>
          </cell>
          <cell r="EV10" t="str">
            <v>A126252666W</v>
          </cell>
          <cell r="EW10" t="str">
            <v>A126267354L</v>
          </cell>
          <cell r="EX10" t="str">
            <v>A126260010F</v>
          </cell>
          <cell r="EY10" t="str">
            <v>A126252642C</v>
          </cell>
          <cell r="EZ10" t="str">
            <v>A126267330V</v>
          </cell>
          <cell r="FA10" t="str">
            <v>A126259986K</v>
          </cell>
          <cell r="FB10" t="str">
            <v>A126252718L</v>
          </cell>
          <cell r="FC10" t="str">
            <v>A126267406C</v>
          </cell>
          <cell r="FD10" t="str">
            <v>A126260062J</v>
          </cell>
          <cell r="FE10" t="str">
            <v>A126252694F</v>
          </cell>
          <cell r="FF10" t="str">
            <v>A126267382W</v>
          </cell>
          <cell r="FG10" t="str">
            <v>A126260038J</v>
          </cell>
          <cell r="FH10" t="str">
            <v>A126252698R</v>
          </cell>
          <cell r="FI10" t="str">
            <v>A126267386F</v>
          </cell>
          <cell r="FJ10" t="str">
            <v>A126260042X</v>
          </cell>
          <cell r="FK10" t="str">
            <v>A126252742L</v>
          </cell>
          <cell r="FL10" t="str">
            <v>A126267430C</v>
          </cell>
          <cell r="FM10" t="str">
            <v>A126260086A</v>
          </cell>
          <cell r="FN10" t="str">
            <v>A126252822L</v>
          </cell>
          <cell r="FO10" t="str">
            <v>A126267510C</v>
          </cell>
          <cell r="FP10" t="str">
            <v>A126260166A</v>
          </cell>
          <cell r="FQ10" t="str">
            <v>A126252858R</v>
          </cell>
          <cell r="FR10" t="str">
            <v>A126267546F</v>
          </cell>
          <cell r="FS10" t="str">
            <v>A126260202X</v>
          </cell>
          <cell r="FT10" t="str">
            <v>A126252806L</v>
          </cell>
          <cell r="FU10" t="str">
            <v>A126267494R</v>
          </cell>
          <cell r="FV10" t="str">
            <v>A126260150J</v>
          </cell>
          <cell r="FW10" t="str">
            <v>A126252862F</v>
          </cell>
          <cell r="FX10" t="str">
            <v>A126267550W</v>
          </cell>
          <cell r="FY10" t="str">
            <v>A126260206J</v>
          </cell>
          <cell r="FZ10" t="str">
            <v>A126252866R</v>
          </cell>
          <cell r="GA10" t="str">
            <v>A126267554F</v>
          </cell>
          <cell r="GB10" t="str">
            <v>A126260210X</v>
          </cell>
          <cell r="GC10" t="str">
            <v>A126252810C</v>
          </cell>
          <cell r="GD10" t="str">
            <v>A126267498X</v>
          </cell>
          <cell r="GE10" t="str">
            <v>A126260154T</v>
          </cell>
          <cell r="GF10" t="str">
            <v>A126252814L</v>
          </cell>
          <cell r="GG10" t="str">
            <v>A126267502C</v>
          </cell>
          <cell r="GH10" t="str">
            <v>A126260158A</v>
          </cell>
          <cell r="GI10" t="str">
            <v>A126252838F</v>
          </cell>
          <cell r="GJ10" t="str">
            <v>A126267526W</v>
          </cell>
          <cell r="GK10" t="str">
            <v>A126260182A</v>
          </cell>
          <cell r="GL10" t="str">
            <v>A126252782F</v>
          </cell>
          <cell r="GM10" t="str">
            <v>A126267470W</v>
          </cell>
          <cell r="GN10" t="str">
            <v>A126260126J</v>
          </cell>
          <cell r="GO10" t="str">
            <v>A126252870F</v>
          </cell>
          <cell r="GP10" t="str">
            <v>A126267558R</v>
          </cell>
          <cell r="GQ10" t="str">
            <v>A126260214J</v>
          </cell>
          <cell r="GR10" t="str">
            <v>A126252842W</v>
          </cell>
          <cell r="GS10" t="str">
            <v>A126267530L</v>
          </cell>
          <cell r="GT10" t="str">
            <v>A126260186K</v>
          </cell>
          <cell r="GU10" t="str">
            <v>A126252874R</v>
          </cell>
          <cell r="GV10" t="str">
            <v>A126267562F</v>
          </cell>
          <cell r="GW10" t="str">
            <v>A126260218T</v>
          </cell>
          <cell r="GX10" t="str">
            <v>A126252786R</v>
          </cell>
          <cell r="GY10" t="str">
            <v>A126267474F</v>
          </cell>
          <cell r="GZ10" t="str">
            <v>A126260130X</v>
          </cell>
          <cell r="HA10" t="str">
            <v>A126252746W</v>
          </cell>
          <cell r="HB10" t="str">
            <v>A126267434L</v>
          </cell>
          <cell r="HC10" t="str">
            <v>A126260090T</v>
          </cell>
          <cell r="HD10" t="str">
            <v>A126252758F</v>
          </cell>
          <cell r="HE10" t="str">
            <v>A126267446W</v>
          </cell>
          <cell r="HF10" t="str">
            <v>A126260102R</v>
          </cell>
          <cell r="HG10" t="str">
            <v>A126252818W</v>
          </cell>
          <cell r="HH10" t="str">
            <v>A126267506L</v>
          </cell>
          <cell r="HI10" t="str">
            <v>A126260162T</v>
          </cell>
          <cell r="HJ10" t="str">
            <v>A126252762W</v>
          </cell>
          <cell r="HK10" t="str">
            <v>A126267450L</v>
          </cell>
          <cell r="HL10" t="str">
            <v>A126260106X</v>
          </cell>
          <cell r="HM10" t="str">
            <v>A126252754W</v>
          </cell>
          <cell r="HN10" t="str">
            <v>A126267442L</v>
          </cell>
          <cell r="HO10" t="str">
            <v>A126260098K</v>
          </cell>
          <cell r="HP10" t="str">
            <v>A126252846F</v>
          </cell>
          <cell r="HQ10" t="str">
            <v>A126267534W</v>
          </cell>
          <cell r="HR10" t="str">
            <v>A126260190A</v>
          </cell>
          <cell r="HS10" t="str">
            <v>A126252850W</v>
          </cell>
          <cell r="HT10" t="str">
            <v>A126267538F</v>
          </cell>
          <cell r="HU10" t="str">
            <v>A126260194K</v>
          </cell>
          <cell r="HV10" t="str">
            <v>A126252770W</v>
          </cell>
          <cell r="HW10" t="str">
            <v>A126267458F</v>
          </cell>
          <cell r="HX10" t="str">
            <v>A126260114X</v>
          </cell>
          <cell r="HY10" t="str">
            <v>A126252750L</v>
          </cell>
          <cell r="HZ10" t="str">
            <v>A126267438W</v>
          </cell>
          <cell r="IA10" t="str">
            <v>A126260094A</v>
          </cell>
          <cell r="IB10" t="str">
            <v>A126252790F</v>
          </cell>
          <cell r="IC10" t="str">
            <v>A126267478R</v>
          </cell>
          <cell r="ID10" t="str">
            <v>A126260134J</v>
          </cell>
          <cell r="IE10" t="str">
            <v>A126252766F</v>
          </cell>
          <cell r="IF10" t="str">
            <v>A126267454W</v>
          </cell>
          <cell r="IG10" t="str">
            <v>A126260110R</v>
          </cell>
          <cell r="IH10" t="str">
            <v>A126252794R</v>
          </cell>
          <cell r="II10" t="str">
            <v>A126267482F</v>
          </cell>
          <cell r="IJ10" t="str">
            <v>A126260138T</v>
          </cell>
          <cell r="IK10" t="str">
            <v>A126252774F</v>
          </cell>
          <cell r="IL10" t="str">
            <v>A126267462W</v>
          </cell>
          <cell r="IM10" t="str">
            <v>A126260118J</v>
          </cell>
          <cell r="IN10" t="str">
            <v>A126252798X</v>
          </cell>
          <cell r="IO10" t="str">
            <v>A126267486R</v>
          </cell>
          <cell r="IP10" t="str">
            <v>A126260142J</v>
          </cell>
          <cell r="IQ10" t="str">
            <v>A126252826W</v>
          </cell>
        </row>
        <row r="11">
          <cell r="B11">
            <v>786.60299999999995</v>
          </cell>
          <cell r="C11">
            <v>462.58100000000002</v>
          </cell>
          <cell r="D11">
            <v>324.02300000000002</v>
          </cell>
          <cell r="E11">
            <v>463.03300000000002</v>
          </cell>
          <cell r="F11">
            <v>254.976</v>
          </cell>
          <cell r="G11">
            <v>208.05699999999999</v>
          </cell>
          <cell r="H11">
            <v>323.57</v>
          </cell>
          <cell r="I11">
            <v>207.60400000000001</v>
          </cell>
          <cell r="J11">
            <v>115.96599999999999</v>
          </cell>
          <cell r="K11">
            <v>238.578</v>
          </cell>
          <cell r="L11">
            <v>135.13399999999999</v>
          </cell>
          <cell r="M11">
            <v>103.444</v>
          </cell>
          <cell r="N11">
            <v>2742.7629999999999</v>
          </cell>
          <cell r="O11">
            <v>1474.8309999999999</v>
          </cell>
          <cell r="P11">
            <v>1267.932</v>
          </cell>
          <cell r="Q11">
            <v>4783.8900000000003</v>
          </cell>
          <cell r="R11">
            <v>2362.6080000000002</v>
          </cell>
          <cell r="S11">
            <v>2421.2820000000002</v>
          </cell>
          <cell r="T11">
            <v>825.91700000000003</v>
          </cell>
          <cell r="U11">
            <v>412.34100000000001</v>
          </cell>
          <cell r="V11">
            <v>413.57600000000002</v>
          </cell>
          <cell r="W11">
            <v>581.11</v>
          </cell>
          <cell r="X11">
            <v>297.52699999999999</v>
          </cell>
          <cell r="Y11">
            <v>283.58300000000003</v>
          </cell>
          <cell r="Z11">
            <v>386.988</v>
          </cell>
          <cell r="AA11">
            <v>211.26900000000001</v>
          </cell>
          <cell r="AB11">
            <v>175.71899999999999</v>
          </cell>
          <cell r="AC11">
            <v>194.12200000000001</v>
          </cell>
          <cell r="AD11">
            <v>86.257999999999996</v>
          </cell>
          <cell r="AE11">
            <v>107.864</v>
          </cell>
          <cell r="AF11">
            <v>83.37</v>
          </cell>
          <cell r="AG11">
            <v>33.481999999999999</v>
          </cell>
          <cell r="AH11">
            <v>49.887999999999998</v>
          </cell>
          <cell r="AI11">
            <v>81.724000000000004</v>
          </cell>
          <cell r="AJ11">
            <v>48.289000000000001</v>
          </cell>
          <cell r="AK11">
            <v>33.435000000000002</v>
          </cell>
          <cell r="AL11">
            <v>163.083</v>
          </cell>
          <cell r="AM11">
            <v>66.524000000000001</v>
          </cell>
          <cell r="AN11">
            <v>96.558999999999997</v>
          </cell>
          <cell r="AO11">
            <v>294.98099999999999</v>
          </cell>
          <cell r="AP11">
            <v>147.67500000000001</v>
          </cell>
          <cell r="AQ11">
            <v>147.30600000000001</v>
          </cell>
          <cell r="AR11">
            <v>163.19399999999999</v>
          </cell>
          <cell r="AS11">
            <v>88.369</v>
          </cell>
          <cell r="AT11">
            <v>74.825000000000003</v>
          </cell>
          <cell r="AU11">
            <v>11.868</v>
          </cell>
          <cell r="AV11">
            <v>3.5590000000000002</v>
          </cell>
          <cell r="AW11">
            <v>8.3089999999999993</v>
          </cell>
          <cell r="AX11">
            <v>131.78700000000001</v>
          </cell>
          <cell r="AY11">
            <v>59.307000000000002</v>
          </cell>
          <cell r="AZ11">
            <v>72.480999999999995</v>
          </cell>
          <cell r="BA11">
            <v>188.404</v>
          </cell>
          <cell r="BB11">
            <v>102.27200000000001</v>
          </cell>
          <cell r="BC11">
            <v>86.132000000000005</v>
          </cell>
          <cell r="BD11">
            <v>82.299000000000007</v>
          </cell>
          <cell r="BE11">
            <v>48.531999999999996</v>
          </cell>
          <cell r="BF11">
            <v>33.767000000000003</v>
          </cell>
          <cell r="BG11">
            <v>75.384</v>
          </cell>
          <cell r="BH11">
            <v>46.765000000000001</v>
          </cell>
          <cell r="BI11">
            <v>28.619</v>
          </cell>
          <cell r="BJ11">
            <v>13.715999999999999</v>
          </cell>
          <cell r="BK11">
            <v>5.7640000000000002</v>
          </cell>
          <cell r="BL11">
            <v>7.952</v>
          </cell>
          <cell r="BM11">
            <v>113.02</v>
          </cell>
          <cell r="BN11">
            <v>55.506999999999998</v>
          </cell>
          <cell r="BO11">
            <v>57.512999999999998</v>
          </cell>
          <cell r="BP11">
            <v>2328.873</v>
          </cell>
          <cell r="BQ11">
            <v>1237.1110000000001</v>
          </cell>
          <cell r="BR11">
            <v>1091.7619999999999</v>
          </cell>
          <cell r="BS11">
            <v>460.83100000000002</v>
          </cell>
          <cell r="BT11">
            <v>231.827</v>
          </cell>
          <cell r="BU11">
            <v>229.00399999999999</v>
          </cell>
          <cell r="BV11">
            <v>126.56</v>
          </cell>
          <cell r="BW11">
            <v>65.611999999999995</v>
          </cell>
          <cell r="BX11">
            <v>60.948</v>
          </cell>
          <cell r="BY11">
            <v>136.26400000000001</v>
          </cell>
          <cell r="BZ11">
            <v>66.869</v>
          </cell>
          <cell r="CA11">
            <v>69.394000000000005</v>
          </cell>
          <cell r="CB11">
            <v>198.00700000000001</v>
          </cell>
          <cell r="CC11">
            <v>99.346000000000004</v>
          </cell>
          <cell r="CD11">
            <v>98.661000000000001</v>
          </cell>
          <cell r="CE11">
            <v>1868.0419999999999</v>
          </cell>
          <cell r="CF11">
            <v>1005.284</v>
          </cell>
          <cell r="CG11">
            <v>862.75800000000004</v>
          </cell>
          <cell r="CH11">
            <v>842.56399999999996</v>
          </cell>
          <cell r="CI11">
            <v>442.03699999999998</v>
          </cell>
          <cell r="CJ11">
            <v>400.52699999999999</v>
          </cell>
          <cell r="CK11">
            <v>239.82900000000001</v>
          </cell>
          <cell r="CL11">
            <v>132.33000000000001</v>
          </cell>
          <cell r="CM11">
            <v>107.498</v>
          </cell>
          <cell r="CN11">
            <v>228.51400000000001</v>
          </cell>
          <cell r="CO11">
            <v>112.075</v>
          </cell>
          <cell r="CP11">
            <v>116.43899999999999</v>
          </cell>
          <cell r="CQ11">
            <v>374.221</v>
          </cell>
          <cell r="CR11">
            <v>197.63200000000001</v>
          </cell>
          <cell r="CS11">
            <v>176.589</v>
          </cell>
          <cell r="CT11">
            <v>1025.4780000000001</v>
          </cell>
          <cell r="CU11">
            <v>563.24699999999996</v>
          </cell>
          <cell r="CV11">
            <v>462.23099999999999</v>
          </cell>
          <cell r="CW11">
            <v>470.31400000000002</v>
          </cell>
          <cell r="CX11">
            <v>249.19499999999999</v>
          </cell>
          <cell r="CY11">
            <v>221.119</v>
          </cell>
          <cell r="CZ11">
            <v>555.16399999999999</v>
          </cell>
          <cell r="DA11">
            <v>314.05200000000002</v>
          </cell>
          <cell r="DB11">
            <v>241.11099999999999</v>
          </cell>
          <cell r="DC11">
            <v>342.714</v>
          </cell>
          <cell r="DD11">
            <v>187.71199999999999</v>
          </cell>
          <cell r="DE11">
            <v>155.00200000000001</v>
          </cell>
          <cell r="DF11">
            <v>212.45</v>
          </cell>
          <cell r="DG11">
            <v>126.34</v>
          </cell>
          <cell r="DH11">
            <v>86.11</v>
          </cell>
          <cell r="DI11">
            <v>198.65600000000001</v>
          </cell>
          <cell r="DJ11">
            <v>111.07599999999999</v>
          </cell>
          <cell r="DK11">
            <v>87.58</v>
          </cell>
          <cell r="DL11">
            <v>2130.2170000000001</v>
          </cell>
          <cell r="DM11">
            <v>1126.0350000000001</v>
          </cell>
          <cell r="DN11">
            <v>1004.181</v>
          </cell>
          <cell r="DO11">
            <v>3755.1840000000002</v>
          </cell>
          <cell r="DP11">
            <v>1854.5609999999999</v>
          </cell>
          <cell r="DQ11">
            <v>1900.623</v>
          </cell>
          <cell r="DR11">
            <v>580.61500000000001</v>
          </cell>
          <cell r="DS11">
            <v>299.60899999999998</v>
          </cell>
          <cell r="DT11">
            <v>281.00599999999997</v>
          </cell>
          <cell r="DU11">
            <v>402.14100000000002</v>
          </cell>
          <cell r="DV11">
            <v>213.42699999999999</v>
          </cell>
          <cell r="DW11">
            <v>188.714</v>
          </cell>
          <cell r="DX11">
            <v>285.78500000000003</v>
          </cell>
          <cell r="DY11">
            <v>155.84</v>
          </cell>
          <cell r="DZ11">
            <v>129.94499999999999</v>
          </cell>
          <cell r="EA11">
            <v>116.355</v>
          </cell>
          <cell r="EB11">
            <v>57.587000000000003</v>
          </cell>
          <cell r="EC11">
            <v>58.768999999999998</v>
          </cell>
          <cell r="ED11">
            <v>56.814999999999998</v>
          </cell>
          <cell r="EE11">
            <v>25.263000000000002</v>
          </cell>
          <cell r="EF11">
            <v>31.552</v>
          </cell>
          <cell r="EG11">
            <v>68.631</v>
          </cell>
          <cell r="EH11">
            <v>43.234000000000002</v>
          </cell>
          <cell r="EI11">
            <v>25.396000000000001</v>
          </cell>
          <cell r="EJ11">
            <v>109.84399999999999</v>
          </cell>
          <cell r="EK11">
            <v>42.948</v>
          </cell>
          <cell r="EL11">
            <v>66.896000000000001</v>
          </cell>
          <cell r="EM11">
            <v>222.547</v>
          </cell>
          <cell r="EN11">
            <v>96.992000000000004</v>
          </cell>
          <cell r="EO11">
            <v>125.55500000000001</v>
          </cell>
          <cell r="EP11">
            <v>131.31</v>
          </cell>
          <cell r="EQ11">
            <v>64.135000000000005</v>
          </cell>
          <cell r="ER11">
            <v>67.174999999999997</v>
          </cell>
          <cell r="ES11">
            <v>18.206</v>
          </cell>
          <cell r="ET11">
            <v>6.3250000000000002</v>
          </cell>
          <cell r="EU11">
            <v>11.881</v>
          </cell>
          <cell r="EV11">
            <v>91.236999999999995</v>
          </cell>
          <cell r="EW11">
            <v>32.856999999999999</v>
          </cell>
          <cell r="EX11">
            <v>58.38</v>
          </cell>
          <cell r="EY11">
            <v>154.584</v>
          </cell>
          <cell r="EZ11">
            <v>100.26600000000001</v>
          </cell>
          <cell r="FA11">
            <v>54.317999999999998</v>
          </cell>
          <cell r="FB11">
            <v>80.501999999999995</v>
          </cell>
          <cell r="FC11">
            <v>57.392000000000003</v>
          </cell>
          <cell r="FD11">
            <v>23.11</v>
          </cell>
          <cell r="FE11">
            <v>67.346000000000004</v>
          </cell>
          <cell r="FF11">
            <v>46.941000000000003</v>
          </cell>
          <cell r="FG11">
            <v>20.405000000000001</v>
          </cell>
          <cell r="FH11">
            <v>9.5060000000000002</v>
          </cell>
          <cell r="FI11">
            <v>4.32</v>
          </cell>
          <cell r="FJ11">
            <v>5.1859999999999999</v>
          </cell>
          <cell r="FK11">
            <v>87.238</v>
          </cell>
          <cell r="FL11">
            <v>53.325000000000003</v>
          </cell>
          <cell r="FM11">
            <v>33.912999999999997</v>
          </cell>
          <cell r="FN11">
            <v>797.64</v>
          </cell>
          <cell r="FO11">
            <v>428.983</v>
          </cell>
          <cell r="FP11">
            <v>368.65699999999998</v>
          </cell>
          <cell r="FQ11">
            <v>129.55099999999999</v>
          </cell>
          <cell r="FR11">
            <v>69.912000000000006</v>
          </cell>
          <cell r="FS11">
            <v>59.639000000000003</v>
          </cell>
          <cell r="FT11">
            <v>38.956000000000003</v>
          </cell>
          <cell r="FU11">
            <v>21.855</v>
          </cell>
          <cell r="FV11">
            <v>17.102</v>
          </cell>
          <cell r="FW11">
            <v>36.192999999999998</v>
          </cell>
          <cell r="FX11">
            <v>16.587</v>
          </cell>
          <cell r="FY11">
            <v>19.606000000000002</v>
          </cell>
          <cell r="FZ11">
            <v>54.402000000000001</v>
          </cell>
          <cell r="GA11">
            <v>31.47</v>
          </cell>
          <cell r="GB11">
            <v>22.931999999999999</v>
          </cell>
          <cell r="GC11">
            <v>668.08900000000006</v>
          </cell>
          <cell r="GD11">
            <v>359.07100000000003</v>
          </cell>
          <cell r="GE11">
            <v>309.01799999999997</v>
          </cell>
          <cell r="GF11">
            <v>270.63200000000001</v>
          </cell>
          <cell r="GG11">
            <v>140.31100000000001</v>
          </cell>
          <cell r="GH11">
            <v>130.321</v>
          </cell>
          <cell r="GI11">
            <v>60.850999999999999</v>
          </cell>
          <cell r="GJ11">
            <v>28.795999999999999</v>
          </cell>
          <cell r="GK11">
            <v>32.055</v>
          </cell>
          <cell r="GL11">
            <v>83.067999999999998</v>
          </cell>
          <cell r="GM11">
            <v>47.441000000000003</v>
          </cell>
          <cell r="GN11">
            <v>35.628</v>
          </cell>
          <cell r="GO11">
            <v>126.71299999999999</v>
          </cell>
          <cell r="GP11">
            <v>64.075000000000003</v>
          </cell>
          <cell r="GQ11">
            <v>62.637999999999998</v>
          </cell>
          <cell r="GR11">
            <v>397.45699999999999</v>
          </cell>
          <cell r="GS11">
            <v>218.76</v>
          </cell>
          <cell r="GT11">
            <v>178.696</v>
          </cell>
          <cell r="GU11">
            <v>166.667</v>
          </cell>
          <cell r="GV11">
            <v>86.49</v>
          </cell>
          <cell r="GW11">
            <v>80.177000000000007</v>
          </cell>
          <cell r="GX11">
            <v>230.78899999999999</v>
          </cell>
          <cell r="GY11">
            <v>132.27000000000001</v>
          </cell>
          <cell r="GZ11">
            <v>98.519000000000005</v>
          </cell>
          <cell r="HA11">
            <v>122.458</v>
          </cell>
          <cell r="HB11">
            <v>67.614999999999995</v>
          </cell>
          <cell r="HC11">
            <v>54.843000000000004</v>
          </cell>
          <cell r="HD11">
            <v>108.331</v>
          </cell>
          <cell r="HE11">
            <v>64.655000000000001</v>
          </cell>
          <cell r="HF11">
            <v>43.676000000000002</v>
          </cell>
          <cell r="HG11">
            <v>51.713999999999999</v>
          </cell>
          <cell r="HH11">
            <v>27.475000000000001</v>
          </cell>
          <cell r="HI11">
            <v>24.239000000000001</v>
          </cell>
          <cell r="HJ11">
            <v>745.92600000000004</v>
          </cell>
          <cell r="HK11">
            <v>401.50799999999998</v>
          </cell>
          <cell r="HL11">
            <v>344.41800000000001</v>
          </cell>
          <cell r="HM11">
            <v>1373.826</v>
          </cell>
          <cell r="HN11">
            <v>675.76700000000005</v>
          </cell>
          <cell r="HO11">
            <v>698.05899999999997</v>
          </cell>
          <cell r="HP11">
            <v>197.6</v>
          </cell>
          <cell r="HQ11">
            <v>96.504999999999995</v>
          </cell>
          <cell r="HR11">
            <v>101.096</v>
          </cell>
          <cell r="HS11">
            <v>131.86600000000001</v>
          </cell>
          <cell r="HT11">
            <v>65.563000000000002</v>
          </cell>
          <cell r="HU11">
            <v>66.302999999999997</v>
          </cell>
          <cell r="HV11">
            <v>87.635999999999996</v>
          </cell>
          <cell r="HW11">
            <v>46.557000000000002</v>
          </cell>
          <cell r="HX11">
            <v>41.079000000000001</v>
          </cell>
          <cell r="HY11">
            <v>44.23</v>
          </cell>
          <cell r="HZ11">
            <v>19.006</v>
          </cell>
          <cell r="IA11">
            <v>25.224</v>
          </cell>
          <cell r="IB11">
            <v>18.376000000000001</v>
          </cell>
          <cell r="IC11">
            <v>5.4870000000000001</v>
          </cell>
          <cell r="ID11">
            <v>12.888999999999999</v>
          </cell>
          <cell r="IE11">
            <v>24.518999999999998</v>
          </cell>
          <cell r="IF11">
            <v>13.853999999999999</v>
          </cell>
          <cell r="IG11">
            <v>10.666</v>
          </cell>
          <cell r="IH11">
            <v>41.215000000000003</v>
          </cell>
          <cell r="II11">
            <v>17.088000000000001</v>
          </cell>
          <cell r="IJ11">
            <v>24.126999999999999</v>
          </cell>
          <cell r="IK11">
            <v>69.78</v>
          </cell>
          <cell r="IL11">
            <v>34.801000000000002</v>
          </cell>
          <cell r="IM11">
            <v>34.978999999999999</v>
          </cell>
          <cell r="IN11">
            <v>36.304000000000002</v>
          </cell>
          <cell r="IO11">
            <v>19.632999999999999</v>
          </cell>
          <cell r="IP11">
            <v>16.670999999999999</v>
          </cell>
          <cell r="IQ11">
            <v>4.2839999999999998</v>
          </cell>
        </row>
        <row r="12"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  <cell r="AI12">
            <v>0</v>
          </cell>
          <cell r="AJ12">
            <v>0</v>
          </cell>
          <cell r="AK12">
            <v>0</v>
          </cell>
          <cell r="AL12">
            <v>0</v>
          </cell>
          <cell r="AM12">
            <v>0</v>
          </cell>
          <cell r="AN12">
            <v>0</v>
          </cell>
          <cell r="AO12">
            <v>0</v>
          </cell>
          <cell r="AP12">
            <v>0</v>
          </cell>
          <cell r="AQ12">
            <v>0</v>
          </cell>
          <cell r="AR12">
            <v>0</v>
          </cell>
          <cell r="AS12">
            <v>0</v>
          </cell>
          <cell r="AT12">
            <v>0</v>
          </cell>
          <cell r="AU12">
            <v>0</v>
          </cell>
          <cell r="AV12">
            <v>0</v>
          </cell>
          <cell r="AW12">
            <v>0</v>
          </cell>
          <cell r="AX12">
            <v>0</v>
          </cell>
          <cell r="AY12">
            <v>0</v>
          </cell>
          <cell r="AZ12">
            <v>0</v>
          </cell>
          <cell r="BA12">
            <v>0</v>
          </cell>
          <cell r="BB12">
            <v>0</v>
          </cell>
          <cell r="BC12">
            <v>0</v>
          </cell>
          <cell r="BD12">
            <v>0</v>
          </cell>
          <cell r="BE12">
            <v>0</v>
          </cell>
          <cell r="BF12">
            <v>0</v>
          </cell>
          <cell r="BG12">
            <v>0</v>
          </cell>
          <cell r="BH12">
            <v>0</v>
          </cell>
          <cell r="BI12">
            <v>0</v>
          </cell>
          <cell r="BJ12">
            <v>0</v>
          </cell>
          <cell r="BK12">
            <v>0</v>
          </cell>
          <cell r="BL12">
            <v>0</v>
          </cell>
          <cell r="BM12">
            <v>0</v>
          </cell>
          <cell r="BN12">
            <v>0</v>
          </cell>
          <cell r="BO12">
            <v>0</v>
          </cell>
          <cell r="BP12">
            <v>0</v>
          </cell>
          <cell r="BQ12">
            <v>0</v>
          </cell>
          <cell r="BR12">
            <v>0</v>
          </cell>
          <cell r="BS12">
            <v>0</v>
          </cell>
          <cell r="BT12">
            <v>0</v>
          </cell>
          <cell r="BU12">
            <v>0</v>
          </cell>
          <cell r="BV12">
            <v>0</v>
          </cell>
          <cell r="BW12">
            <v>0</v>
          </cell>
          <cell r="BX12">
            <v>0</v>
          </cell>
          <cell r="BY12">
            <v>0</v>
          </cell>
          <cell r="BZ12">
            <v>0</v>
          </cell>
          <cell r="CA12">
            <v>0</v>
          </cell>
          <cell r="CB12">
            <v>0</v>
          </cell>
          <cell r="CC12">
            <v>0</v>
          </cell>
          <cell r="CD12">
            <v>0</v>
          </cell>
          <cell r="CE12">
            <v>0</v>
          </cell>
          <cell r="CF12">
            <v>0</v>
          </cell>
          <cell r="CG12">
            <v>0</v>
          </cell>
          <cell r="CH12">
            <v>0</v>
          </cell>
          <cell r="CI12">
            <v>0</v>
          </cell>
          <cell r="CJ12">
            <v>0</v>
          </cell>
          <cell r="CK12">
            <v>0</v>
          </cell>
          <cell r="CL12">
            <v>0</v>
          </cell>
          <cell r="CM12">
            <v>0</v>
          </cell>
          <cell r="CN12">
            <v>0</v>
          </cell>
          <cell r="CO12">
            <v>0</v>
          </cell>
          <cell r="CP12">
            <v>0</v>
          </cell>
          <cell r="CQ12">
            <v>0</v>
          </cell>
          <cell r="CR12">
            <v>0</v>
          </cell>
          <cell r="CS12">
            <v>0</v>
          </cell>
          <cell r="CT12">
            <v>0</v>
          </cell>
          <cell r="CU12">
            <v>0</v>
          </cell>
          <cell r="CV12">
            <v>0</v>
          </cell>
          <cell r="CW12">
            <v>0</v>
          </cell>
          <cell r="CX12">
            <v>0</v>
          </cell>
          <cell r="CY12">
            <v>0</v>
          </cell>
          <cell r="CZ12">
            <v>0</v>
          </cell>
          <cell r="DA12">
            <v>0</v>
          </cell>
          <cell r="DB12">
            <v>0</v>
          </cell>
          <cell r="DC12">
            <v>0</v>
          </cell>
          <cell r="DD12">
            <v>0</v>
          </cell>
          <cell r="DE12">
            <v>0</v>
          </cell>
          <cell r="DF12">
            <v>0</v>
          </cell>
          <cell r="DG12">
            <v>0</v>
          </cell>
          <cell r="DH12">
            <v>0</v>
          </cell>
          <cell r="DI12">
            <v>0</v>
          </cell>
          <cell r="DJ12">
            <v>0</v>
          </cell>
          <cell r="DK12">
            <v>0</v>
          </cell>
          <cell r="DL12">
            <v>0</v>
          </cell>
          <cell r="DM12">
            <v>0</v>
          </cell>
          <cell r="DN12">
            <v>0</v>
          </cell>
          <cell r="DO12">
            <v>0</v>
          </cell>
          <cell r="DP12">
            <v>0</v>
          </cell>
          <cell r="DQ12">
            <v>0</v>
          </cell>
          <cell r="DR12">
            <v>0</v>
          </cell>
          <cell r="DS12">
            <v>0</v>
          </cell>
          <cell r="DT12">
            <v>0</v>
          </cell>
          <cell r="DU12">
            <v>0</v>
          </cell>
          <cell r="DV12">
            <v>0</v>
          </cell>
          <cell r="DW12">
            <v>0</v>
          </cell>
          <cell r="DX12">
            <v>0</v>
          </cell>
          <cell r="DY12">
            <v>0</v>
          </cell>
          <cell r="DZ12">
            <v>0</v>
          </cell>
          <cell r="EA12">
            <v>0</v>
          </cell>
          <cell r="EB12">
            <v>0</v>
          </cell>
          <cell r="EC12">
            <v>0</v>
          </cell>
          <cell r="ED12">
            <v>0</v>
          </cell>
          <cell r="EE12">
            <v>0</v>
          </cell>
          <cell r="EF12">
            <v>0</v>
          </cell>
          <cell r="EG12">
            <v>0</v>
          </cell>
          <cell r="EH12">
            <v>0</v>
          </cell>
          <cell r="EI12">
            <v>0</v>
          </cell>
          <cell r="EJ12">
            <v>0</v>
          </cell>
          <cell r="EK12">
            <v>0</v>
          </cell>
          <cell r="EL12">
            <v>0</v>
          </cell>
          <cell r="EM12">
            <v>0</v>
          </cell>
          <cell r="EN12">
            <v>0</v>
          </cell>
          <cell r="EO12">
            <v>0</v>
          </cell>
          <cell r="EP12">
            <v>0</v>
          </cell>
          <cell r="EQ12">
            <v>0</v>
          </cell>
          <cell r="ER12">
            <v>0</v>
          </cell>
          <cell r="ES12">
            <v>0</v>
          </cell>
          <cell r="ET12">
            <v>0</v>
          </cell>
          <cell r="EU12">
            <v>0</v>
          </cell>
          <cell r="EV12">
            <v>0</v>
          </cell>
          <cell r="EW12">
            <v>0</v>
          </cell>
          <cell r="EX12">
            <v>0</v>
          </cell>
          <cell r="EY12">
            <v>0</v>
          </cell>
          <cell r="EZ12">
            <v>0</v>
          </cell>
          <cell r="FA12">
            <v>0</v>
          </cell>
          <cell r="FB12">
            <v>0</v>
          </cell>
          <cell r="FC12">
            <v>0</v>
          </cell>
          <cell r="FD12">
            <v>0</v>
          </cell>
          <cell r="FE12">
            <v>0</v>
          </cell>
          <cell r="FF12">
            <v>0</v>
          </cell>
          <cell r="FG12">
            <v>0</v>
          </cell>
          <cell r="FH12">
            <v>0</v>
          </cell>
          <cell r="FI12">
            <v>0</v>
          </cell>
          <cell r="FJ12">
            <v>0</v>
          </cell>
          <cell r="FK12">
            <v>0</v>
          </cell>
          <cell r="FL12">
            <v>0</v>
          </cell>
          <cell r="FM12">
            <v>0</v>
          </cell>
          <cell r="FN12">
            <v>0</v>
          </cell>
          <cell r="FO12">
            <v>0</v>
          </cell>
          <cell r="FP12">
            <v>0</v>
          </cell>
          <cell r="FQ12">
            <v>0</v>
          </cell>
          <cell r="FR12">
            <v>0</v>
          </cell>
          <cell r="FS12">
            <v>0</v>
          </cell>
          <cell r="FT12">
            <v>0</v>
          </cell>
          <cell r="FU12">
            <v>0</v>
          </cell>
          <cell r="FV12">
            <v>0</v>
          </cell>
          <cell r="FW12">
            <v>0</v>
          </cell>
          <cell r="FX12">
            <v>0</v>
          </cell>
          <cell r="FY12">
            <v>0</v>
          </cell>
          <cell r="FZ12">
            <v>0</v>
          </cell>
          <cell r="GA12">
            <v>0</v>
          </cell>
          <cell r="GB12">
            <v>0</v>
          </cell>
          <cell r="GC12">
            <v>0</v>
          </cell>
          <cell r="GD12">
            <v>0</v>
          </cell>
          <cell r="GE12">
            <v>0</v>
          </cell>
          <cell r="GF12">
            <v>0</v>
          </cell>
          <cell r="GG12">
            <v>0</v>
          </cell>
          <cell r="GH12">
            <v>0</v>
          </cell>
          <cell r="GI12">
            <v>0</v>
          </cell>
          <cell r="GJ12">
            <v>0</v>
          </cell>
          <cell r="GK12">
            <v>0</v>
          </cell>
          <cell r="GL12">
            <v>0</v>
          </cell>
          <cell r="GM12">
            <v>0</v>
          </cell>
          <cell r="GN12">
            <v>0</v>
          </cell>
          <cell r="GO12">
            <v>0</v>
          </cell>
          <cell r="GP12">
            <v>0</v>
          </cell>
          <cell r="GQ12">
            <v>0</v>
          </cell>
          <cell r="GR12">
            <v>0</v>
          </cell>
          <cell r="GS12">
            <v>0</v>
          </cell>
          <cell r="GT12">
            <v>0</v>
          </cell>
          <cell r="GU12">
            <v>0</v>
          </cell>
          <cell r="GV12">
            <v>0</v>
          </cell>
          <cell r="GW12">
            <v>0</v>
          </cell>
          <cell r="GX12">
            <v>0</v>
          </cell>
          <cell r="GY12">
            <v>0</v>
          </cell>
          <cell r="GZ12">
            <v>0</v>
          </cell>
          <cell r="HA12">
            <v>0</v>
          </cell>
          <cell r="HB12">
            <v>0</v>
          </cell>
          <cell r="HC12">
            <v>0</v>
          </cell>
          <cell r="HD12">
            <v>0</v>
          </cell>
          <cell r="HE12">
            <v>0</v>
          </cell>
          <cell r="HF12">
            <v>0</v>
          </cell>
          <cell r="HG12">
            <v>0</v>
          </cell>
          <cell r="HH12">
            <v>0</v>
          </cell>
          <cell r="HI12">
            <v>0</v>
          </cell>
          <cell r="HJ12">
            <v>0</v>
          </cell>
          <cell r="HK12">
            <v>0</v>
          </cell>
          <cell r="HL12">
            <v>0</v>
          </cell>
          <cell r="HM12">
            <v>0</v>
          </cell>
          <cell r="HN12">
            <v>0</v>
          </cell>
          <cell r="HO12">
            <v>0</v>
          </cell>
          <cell r="HP12">
            <v>0</v>
          </cell>
          <cell r="HQ12">
            <v>0</v>
          </cell>
          <cell r="HR12">
            <v>0</v>
          </cell>
          <cell r="HS12">
            <v>0</v>
          </cell>
          <cell r="HT12">
            <v>0</v>
          </cell>
          <cell r="HU12">
            <v>0</v>
          </cell>
          <cell r="HV12">
            <v>0</v>
          </cell>
          <cell r="HW12">
            <v>0</v>
          </cell>
          <cell r="HX12">
            <v>0</v>
          </cell>
          <cell r="HY12">
            <v>0</v>
          </cell>
          <cell r="HZ12">
            <v>0</v>
          </cell>
          <cell r="IA12">
            <v>0</v>
          </cell>
          <cell r="IB12">
            <v>0</v>
          </cell>
          <cell r="IC12">
            <v>0</v>
          </cell>
          <cell r="ID12">
            <v>0</v>
          </cell>
          <cell r="IE12">
            <v>0</v>
          </cell>
          <cell r="IF12">
            <v>0</v>
          </cell>
          <cell r="IG12">
            <v>0</v>
          </cell>
          <cell r="IH12">
            <v>0</v>
          </cell>
          <cell r="II12">
            <v>0</v>
          </cell>
          <cell r="IJ12">
            <v>0</v>
          </cell>
          <cell r="IK12">
            <v>0</v>
          </cell>
          <cell r="IL12">
            <v>0</v>
          </cell>
          <cell r="IM12">
            <v>0</v>
          </cell>
          <cell r="IN12">
            <v>0</v>
          </cell>
          <cell r="IO12">
            <v>0</v>
          </cell>
          <cell r="IP12">
            <v>0</v>
          </cell>
          <cell r="IQ12">
            <v>0</v>
          </cell>
        </row>
        <row r="13">
          <cell r="B13">
            <v>0</v>
          </cell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0</v>
          </cell>
          <cell r="AJ13">
            <v>0</v>
          </cell>
          <cell r="AK13">
            <v>0</v>
          </cell>
          <cell r="AL13">
            <v>0</v>
          </cell>
          <cell r="AM13">
            <v>0</v>
          </cell>
          <cell r="AN13">
            <v>0</v>
          </cell>
          <cell r="AO13">
            <v>0</v>
          </cell>
          <cell r="AP13">
            <v>0</v>
          </cell>
          <cell r="AQ13">
            <v>0</v>
          </cell>
          <cell r="AR13">
            <v>0</v>
          </cell>
          <cell r="AS13">
            <v>0</v>
          </cell>
          <cell r="AT13">
            <v>0</v>
          </cell>
          <cell r="AU13">
            <v>0</v>
          </cell>
          <cell r="AV13">
            <v>0</v>
          </cell>
          <cell r="AW13">
            <v>0</v>
          </cell>
          <cell r="AX13">
            <v>0</v>
          </cell>
          <cell r="AY13">
            <v>0</v>
          </cell>
          <cell r="AZ13">
            <v>0</v>
          </cell>
          <cell r="BA13">
            <v>0</v>
          </cell>
          <cell r="BB13">
            <v>0</v>
          </cell>
          <cell r="BC13">
            <v>0</v>
          </cell>
          <cell r="BD13">
            <v>0</v>
          </cell>
          <cell r="BE13">
            <v>0</v>
          </cell>
          <cell r="BF13">
            <v>0</v>
          </cell>
          <cell r="BG13">
            <v>0</v>
          </cell>
          <cell r="BH13">
            <v>0</v>
          </cell>
          <cell r="BI13">
            <v>0</v>
          </cell>
          <cell r="BJ13">
            <v>0</v>
          </cell>
          <cell r="BK13">
            <v>0</v>
          </cell>
          <cell r="BL13">
            <v>0</v>
          </cell>
          <cell r="BM13">
            <v>0</v>
          </cell>
          <cell r="BN13">
            <v>0</v>
          </cell>
          <cell r="BO13">
            <v>0</v>
          </cell>
          <cell r="BP13">
            <v>0</v>
          </cell>
          <cell r="BQ13">
            <v>0</v>
          </cell>
          <cell r="BR13">
            <v>0</v>
          </cell>
          <cell r="BS13">
            <v>0</v>
          </cell>
          <cell r="BT13">
            <v>0</v>
          </cell>
          <cell r="BU13">
            <v>0</v>
          </cell>
          <cell r="BV13">
            <v>0</v>
          </cell>
          <cell r="BW13">
            <v>0</v>
          </cell>
          <cell r="BX13">
            <v>0</v>
          </cell>
          <cell r="BY13">
            <v>0</v>
          </cell>
          <cell r="BZ13">
            <v>0</v>
          </cell>
          <cell r="CA13">
            <v>0</v>
          </cell>
          <cell r="CB13">
            <v>0</v>
          </cell>
          <cell r="CC13">
            <v>0</v>
          </cell>
          <cell r="CD13">
            <v>0</v>
          </cell>
          <cell r="CE13">
            <v>0</v>
          </cell>
          <cell r="CF13">
            <v>0</v>
          </cell>
          <cell r="CG13">
            <v>0</v>
          </cell>
          <cell r="CH13">
            <v>0</v>
          </cell>
          <cell r="CI13">
            <v>0</v>
          </cell>
          <cell r="CJ13">
            <v>0</v>
          </cell>
          <cell r="CK13">
            <v>0</v>
          </cell>
          <cell r="CL13">
            <v>0</v>
          </cell>
          <cell r="CM13">
            <v>0</v>
          </cell>
          <cell r="CN13">
            <v>0</v>
          </cell>
          <cell r="CO13">
            <v>0</v>
          </cell>
          <cell r="CP13">
            <v>0</v>
          </cell>
          <cell r="CQ13">
            <v>0</v>
          </cell>
          <cell r="CR13">
            <v>0</v>
          </cell>
          <cell r="CS13">
            <v>0</v>
          </cell>
          <cell r="CT13">
            <v>0</v>
          </cell>
          <cell r="CU13">
            <v>0</v>
          </cell>
          <cell r="CV13">
            <v>0</v>
          </cell>
          <cell r="CW13">
            <v>0</v>
          </cell>
          <cell r="CX13">
            <v>0</v>
          </cell>
          <cell r="CY13">
            <v>0</v>
          </cell>
          <cell r="CZ13">
            <v>0</v>
          </cell>
          <cell r="DA13">
            <v>0</v>
          </cell>
          <cell r="DB13">
            <v>0</v>
          </cell>
          <cell r="DC13">
            <v>0</v>
          </cell>
          <cell r="DD13">
            <v>0</v>
          </cell>
          <cell r="DE13">
            <v>0</v>
          </cell>
          <cell r="DF13">
            <v>0</v>
          </cell>
          <cell r="DG13">
            <v>0</v>
          </cell>
          <cell r="DH13">
            <v>0</v>
          </cell>
          <cell r="DI13">
            <v>0</v>
          </cell>
          <cell r="DJ13">
            <v>0</v>
          </cell>
          <cell r="DK13">
            <v>0</v>
          </cell>
          <cell r="DL13">
            <v>0</v>
          </cell>
          <cell r="DM13">
            <v>0</v>
          </cell>
          <cell r="DN13">
            <v>0</v>
          </cell>
          <cell r="DO13">
            <v>0</v>
          </cell>
          <cell r="DP13">
            <v>0</v>
          </cell>
          <cell r="DQ13">
            <v>0</v>
          </cell>
          <cell r="DR13">
            <v>0</v>
          </cell>
          <cell r="DS13">
            <v>0</v>
          </cell>
          <cell r="DT13">
            <v>0</v>
          </cell>
          <cell r="DU13">
            <v>0</v>
          </cell>
          <cell r="DV13">
            <v>0</v>
          </cell>
          <cell r="DW13">
            <v>0</v>
          </cell>
          <cell r="DX13">
            <v>0</v>
          </cell>
          <cell r="DY13">
            <v>0</v>
          </cell>
          <cell r="DZ13">
            <v>0</v>
          </cell>
          <cell r="EA13">
            <v>0</v>
          </cell>
          <cell r="EB13">
            <v>0</v>
          </cell>
          <cell r="EC13">
            <v>0</v>
          </cell>
          <cell r="ED13">
            <v>0</v>
          </cell>
          <cell r="EE13">
            <v>0</v>
          </cell>
          <cell r="EF13">
            <v>0</v>
          </cell>
          <cell r="EG13">
            <v>0</v>
          </cell>
          <cell r="EH13">
            <v>0</v>
          </cell>
          <cell r="EI13">
            <v>0</v>
          </cell>
          <cell r="EJ13">
            <v>0</v>
          </cell>
          <cell r="EK13">
            <v>0</v>
          </cell>
          <cell r="EL13">
            <v>0</v>
          </cell>
          <cell r="EM13">
            <v>0</v>
          </cell>
          <cell r="EN13">
            <v>0</v>
          </cell>
          <cell r="EO13">
            <v>0</v>
          </cell>
          <cell r="EP13">
            <v>0</v>
          </cell>
          <cell r="EQ13">
            <v>0</v>
          </cell>
          <cell r="ER13">
            <v>0</v>
          </cell>
          <cell r="ES13">
            <v>0</v>
          </cell>
          <cell r="ET13">
            <v>0</v>
          </cell>
          <cell r="EU13">
            <v>0</v>
          </cell>
          <cell r="EV13">
            <v>0</v>
          </cell>
          <cell r="EW13">
            <v>0</v>
          </cell>
          <cell r="EX13">
            <v>0</v>
          </cell>
          <cell r="EY13">
            <v>0</v>
          </cell>
          <cell r="EZ13">
            <v>0</v>
          </cell>
          <cell r="FA13">
            <v>0</v>
          </cell>
          <cell r="FB13">
            <v>0</v>
          </cell>
          <cell r="FC13">
            <v>0</v>
          </cell>
          <cell r="FD13">
            <v>0</v>
          </cell>
          <cell r="FE13">
            <v>0</v>
          </cell>
          <cell r="FF13">
            <v>0</v>
          </cell>
          <cell r="FG13">
            <v>0</v>
          </cell>
          <cell r="FH13">
            <v>0</v>
          </cell>
          <cell r="FI13">
            <v>0</v>
          </cell>
          <cell r="FJ13">
            <v>0</v>
          </cell>
          <cell r="FK13">
            <v>0</v>
          </cell>
          <cell r="FL13">
            <v>0</v>
          </cell>
          <cell r="FM13">
            <v>0</v>
          </cell>
          <cell r="FN13">
            <v>0</v>
          </cell>
          <cell r="FO13">
            <v>0</v>
          </cell>
          <cell r="FP13">
            <v>0</v>
          </cell>
          <cell r="FQ13">
            <v>0</v>
          </cell>
          <cell r="FR13">
            <v>0</v>
          </cell>
          <cell r="FS13">
            <v>0</v>
          </cell>
          <cell r="FT13">
            <v>0</v>
          </cell>
          <cell r="FU13">
            <v>0</v>
          </cell>
          <cell r="FV13">
            <v>0</v>
          </cell>
          <cell r="FW13">
            <v>0</v>
          </cell>
          <cell r="FX13">
            <v>0</v>
          </cell>
          <cell r="FY13">
            <v>0</v>
          </cell>
          <cell r="FZ13">
            <v>0</v>
          </cell>
          <cell r="GA13">
            <v>0</v>
          </cell>
          <cell r="GB13">
            <v>0</v>
          </cell>
          <cell r="GC13">
            <v>0</v>
          </cell>
          <cell r="GD13">
            <v>0</v>
          </cell>
          <cell r="GE13">
            <v>0</v>
          </cell>
          <cell r="GF13">
            <v>0</v>
          </cell>
          <cell r="GG13">
            <v>0</v>
          </cell>
          <cell r="GH13">
            <v>0</v>
          </cell>
          <cell r="GI13">
            <v>0</v>
          </cell>
          <cell r="GJ13">
            <v>0</v>
          </cell>
          <cell r="GK13">
            <v>0</v>
          </cell>
          <cell r="GL13">
            <v>0</v>
          </cell>
          <cell r="GM13">
            <v>0</v>
          </cell>
          <cell r="GN13">
            <v>0</v>
          </cell>
          <cell r="GO13">
            <v>0</v>
          </cell>
          <cell r="GP13">
            <v>0</v>
          </cell>
          <cell r="GQ13">
            <v>0</v>
          </cell>
          <cell r="GR13">
            <v>0</v>
          </cell>
          <cell r="GS13">
            <v>0</v>
          </cell>
          <cell r="GT13">
            <v>0</v>
          </cell>
          <cell r="GU13">
            <v>0</v>
          </cell>
          <cell r="GV13">
            <v>0</v>
          </cell>
          <cell r="GW13">
            <v>0</v>
          </cell>
          <cell r="GX13">
            <v>0</v>
          </cell>
          <cell r="GY13">
            <v>0</v>
          </cell>
          <cell r="GZ13">
            <v>0</v>
          </cell>
          <cell r="HA13">
            <v>0</v>
          </cell>
          <cell r="HB13">
            <v>0</v>
          </cell>
          <cell r="HC13">
            <v>0</v>
          </cell>
          <cell r="HD13">
            <v>0</v>
          </cell>
          <cell r="HE13">
            <v>0</v>
          </cell>
          <cell r="HF13">
            <v>0</v>
          </cell>
          <cell r="HG13">
            <v>0</v>
          </cell>
          <cell r="HH13">
            <v>0</v>
          </cell>
          <cell r="HI13">
            <v>0</v>
          </cell>
          <cell r="HJ13">
            <v>0</v>
          </cell>
          <cell r="HK13">
            <v>0</v>
          </cell>
          <cell r="HL13">
            <v>0</v>
          </cell>
          <cell r="HM13">
            <v>0</v>
          </cell>
          <cell r="HN13">
            <v>0</v>
          </cell>
          <cell r="HO13">
            <v>0</v>
          </cell>
          <cell r="HP13">
            <v>0</v>
          </cell>
          <cell r="HQ13">
            <v>0</v>
          </cell>
          <cell r="HR13">
            <v>0</v>
          </cell>
          <cell r="HS13">
            <v>0</v>
          </cell>
          <cell r="HT13">
            <v>0</v>
          </cell>
          <cell r="HU13">
            <v>0</v>
          </cell>
          <cell r="HV13">
            <v>0</v>
          </cell>
          <cell r="HW13">
            <v>0</v>
          </cell>
          <cell r="HX13">
            <v>0</v>
          </cell>
          <cell r="HY13">
            <v>0</v>
          </cell>
          <cell r="HZ13">
            <v>0</v>
          </cell>
          <cell r="IA13">
            <v>0</v>
          </cell>
          <cell r="IB13">
            <v>0</v>
          </cell>
          <cell r="IC13">
            <v>0</v>
          </cell>
          <cell r="ID13">
            <v>0</v>
          </cell>
          <cell r="IE13">
            <v>0</v>
          </cell>
          <cell r="IF13">
            <v>0</v>
          </cell>
          <cell r="IG13">
            <v>0</v>
          </cell>
          <cell r="IH13">
            <v>0</v>
          </cell>
          <cell r="II13">
            <v>0</v>
          </cell>
          <cell r="IJ13">
            <v>0</v>
          </cell>
          <cell r="IK13">
            <v>0</v>
          </cell>
          <cell r="IL13">
            <v>0</v>
          </cell>
          <cell r="IM13">
            <v>0</v>
          </cell>
          <cell r="IN13">
            <v>0</v>
          </cell>
          <cell r="IO13">
            <v>0</v>
          </cell>
          <cell r="IP13">
            <v>0</v>
          </cell>
          <cell r="IQ13">
            <v>0</v>
          </cell>
        </row>
        <row r="14">
          <cell r="B14">
            <v>0</v>
          </cell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I14">
            <v>0</v>
          </cell>
          <cell r="AJ14">
            <v>0</v>
          </cell>
          <cell r="AK14">
            <v>0</v>
          </cell>
          <cell r="AL14">
            <v>0</v>
          </cell>
          <cell r="AM14">
            <v>0</v>
          </cell>
          <cell r="AN14">
            <v>0</v>
          </cell>
          <cell r="AO14">
            <v>0</v>
          </cell>
          <cell r="AP14">
            <v>0</v>
          </cell>
          <cell r="AQ14">
            <v>0</v>
          </cell>
          <cell r="AR14">
            <v>0</v>
          </cell>
          <cell r="AS14">
            <v>0</v>
          </cell>
          <cell r="AT14">
            <v>0</v>
          </cell>
          <cell r="AU14">
            <v>0</v>
          </cell>
          <cell r="AV14">
            <v>0</v>
          </cell>
          <cell r="AW14">
            <v>0</v>
          </cell>
          <cell r="AX14">
            <v>0</v>
          </cell>
          <cell r="AY14">
            <v>0</v>
          </cell>
          <cell r="AZ14">
            <v>0</v>
          </cell>
          <cell r="BA14">
            <v>0</v>
          </cell>
          <cell r="BB14">
            <v>0</v>
          </cell>
          <cell r="BC14">
            <v>0</v>
          </cell>
          <cell r="BD14">
            <v>0</v>
          </cell>
          <cell r="BE14">
            <v>0</v>
          </cell>
          <cell r="BF14">
            <v>0</v>
          </cell>
          <cell r="BG14">
            <v>0</v>
          </cell>
          <cell r="BH14">
            <v>0</v>
          </cell>
          <cell r="BI14">
            <v>0</v>
          </cell>
          <cell r="BJ14">
            <v>0</v>
          </cell>
          <cell r="BK14">
            <v>0</v>
          </cell>
          <cell r="BL14">
            <v>0</v>
          </cell>
          <cell r="BM14">
            <v>0</v>
          </cell>
          <cell r="BN14">
            <v>0</v>
          </cell>
          <cell r="BO14">
            <v>0</v>
          </cell>
          <cell r="BP14">
            <v>0</v>
          </cell>
          <cell r="BQ14">
            <v>0</v>
          </cell>
          <cell r="BR14">
            <v>0</v>
          </cell>
          <cell r="BS14">
            <v>0</v>
          </cell>
          <cell r="BT14">
            <v>0</v>
          </cell>
          <cell r="BU14">
            <v>0</v>
          </cell>
          <cell r="BV14">
            <v>0</v>
          </cell>
          <cell r="BW14">
            <v>0</v>
          </cell>
          <cell r="BX14">
            <v>0</v>
          </cell>
          <cell r="BY14">
            <v>0</v>
          </cell>
          <cell r="BZ14">
            <v>0</v>
          </cell>
          <cell r="CA14">
            <v>0</v>
          </cell>
          <cell r="CB14">
            <v>0</v>
          </cell>
          <cell r="CC14">
            <v>0</v>
          </cell>
          <cell r="CD14">
            <v>0</v>
          </cell>
          <cell r="CE14">
            <v>0</v>
          </cell>
          <cell r="CF14">
            <v>0</v>
          </cell>
          <cell r="CG14">
            <v>0</v>
          </cell>
          <cell r="CH14">
            <v>0</v>
          </cell>
          <cell r="CI14">
            <v>0</v>
          </cell>
          <cell r="CJ14">
            <v>0</v>
          </cell>
          <cell r="CK14">
            <v>0</v>
          </cell>
          <cell r="CL14">
            <v>0</v>
          </cell>
          <cell r="CM14">
            <v>0</v>
          </cell>
          <cell r="CN14">
            <v>0</v>
          </cell>
          <cell r="CO14">
            <v>0</v>
          </cell>
          <cell r="CP14">
            <v>0</v>
          </cell>
          <cell r="CQ14">
            <v>0</v>
          </cell>
          <cell r="CR14">
            <v>0</v>
          </cell>
          <cell r="CS14">
            <v>0</v>
          </cell>
          <cell r="CT14">
            <v>0</v>
          </cell>
          <cell r="CU14">
            <v>0</v>
          </cell>
          <cell r="CV14">
            <v>0</v>
          </cell>
          <cell r="CW14">
            <v>0</v>
          </cell>
          <cell r="CX14">
            <v>0</v>
          </cell>
          <cell r="CY14">
            <v>0</v>
          </cell>
          <cell r="CZ14">
            <v>0</v>
          </cell>
          <cell r="DA14">
            <v>0</v>
          </cell>
          <cell r="DB14">
            <v>0</v>
          </cell>
          <cell r="DC14">
            <v>0</v>
          </cell>
          <cell r="DD14">
            <v>0</v>
          </cell>
          <cell r="DE14">
            <v>0</v>
          </cell>
          <cell r="DF14">
            <v>0</v>
          </cell>
          <cell r="DG14">
            <v>0</v>
          </cell>
          <cell r="DH14">
            <v>0</v>
          </cell>
          <cell r="DI14">
            <v>0</v>
          </cell>
          <cell r="DJ14">
            <v>0</v>
          </cell>
          <cell r="DK14">
            <v>0</v>
          </cell>
          <cell r="DL14">
            <v>0</v>
          </cell>
          <cell r="DM14">
            <v>0</v>
          </cell>
          <cell r="DN14">
            <v>0</v>
          </cell>
          <cell r="DO14">
            <v>0</v>
          </cell>
          <cell r="DP14">
            <v>0</v>
          </cell>
          <cell r="DQ14">
            <v>0</v>
          </cell>
          <cell r="DR14">
            <v>0</v>
          </cell>
          <cell r="DS14">
            <v>0</v>
          </cell>
          <cell r="DT14">
            <v>0</v>
          </cell>
          <cell r="DU14">
            <v>0</v>
          </cell>
          <cell r="DV14">
            <v>0</v>
          </cell>
          <cell r="DW14">
            <v>0</v>
          </cell>
          <cell r="DX14">
            <v>0</v>
          </cell>
          <cell r="DY14">
            <v>0</v>
          </cell>
          <cell r="DZ14">
            <v>0</v>
          </cell>
          <cell r="EA14">
            <v>0</v>
          </cell>
          <cell r="EB14">
            <v>0</v>
          </cell>
          <cell r="EC14">
            <v>0</v>
          </cell>
          <cell r="ED14">
            <v>0</v>
          </cell>
          <cell r="EE14">
            <v>0</v>
          </cell>
          <cell r="EF14">
            <v>0</v>
          </cell>
          <cell r="EG14">
            <v>0</v>
          </cell>
          <cell r="EH14">
            <v>0</v>
          </cell>
          <cell r="EI14">
            <v>0</v>
          </cell>
          <cell r="EJ14">
            <v>0</v>
          </cell>
          <cell r="EK14">
            <v>0</v>
          </cell>
          <cell r="EL14">
            <v>0</v>
          </cell>
          <cell r="EM14">
            <v>0</v>
          </cell>
          <cell r="EN14">
            <v>0</v>
          </cell>
          <cell r="EO14">
            <v>0</v>
          </cell>
          <cell r="EP14">
            <v>0</v>
          </cell>
          <cell r="EQ14">
            <v>0</v>
          </cell>
          <cell r="ER14">
            <v>0</v>
          </cell>
          <cell r="ES14">
            <v>0</v>
          </cell>
          <cell r="ET14">
            <v>0</v>
          </cell>
          <cell r="EU14">
            <v>0</v>
          </cell>
          <cell r="EV14">
            <v>0</v>
          </cell>
          <cell r="EW14">
            <v>0</v>
          </cell>
          <cell r="EX14">
            <v>0</v>
          </cell>
          <cell r="EY14">
            <v>0</v>
          </cell>
          <cell r="EZ14">
            <v>0</v>
          </cell>
          <cell r="FA14">
            <v>0</v>
          </cell>
          <cell r="FB14">
            <v>0</v>
          </cell>
          <cell r="FC14">
            <v>0</v>
          </cell>
          <cell r="FD14">
            <v>0</v>
          </cell>
          <cell r="FE14">
            <v>0</v>
          </cell>
          <cell r="FF14">
            <v>0</v>
          </cell>
          <cell r="FG14">
            <v>0</v>
          </cell>
          <cell r="FH14">
            <v>0</v>
          </cell>
          <cell r="FI14">
            <v>0</v>
          </cell>
          <cell r="FJ14">
            <v>0</v>
          </cell>
          <cell r="FK14">
            <v>0</v>
          </cell>
          <cell r="FL14">
            <v>0</v>
          </cell>
          <cell r="FM14">
            <v>0</v>
          </cell>
          <cell r="FN14">
            <v>0</v>
          </cell>
          <cell r="FO14">
            <v>0</v>
          </cell>
          <cell r="FP14">
            <v>0</v>
          </cell>
          <cell r="FQ14">
            <v>0</v>
          </cell>
          <cell r="FR14">
            <v>0</v>
          </cell>
          <cell r="FS14">
            <v>0</v>
          </cell>
          <cell r="FT14">
            <v>0</v>
          </cell>
          <cell r="FU14">
            <v>0</v>
          </cell>
          <cell r="FV14">
            <v>0</v>
          </cell>
          <cell r="FW14">
            <v>0</v>
          </cell>
          <cell r="FX14">
            <v>0</v>
          </cell>
          <cell r="FY14">
            <v>0</v>
          </cell>
          <cell r="FZ14">
            <v>0</v>
          </cell>
          <cell r="GA14">
            <v>0</v>
          </cell>
          <cell r="GB14">
            <v>0</v>
          </cell>
          <cell r="GC14">
            <v>0</v>
          </cell>
          <cell r="GD14">
            <v>0</v>
          </cell>
          <cell r="GE14">
            <v>0</v>
          </cell>
          <cell r="GF14">
            <v>0</v>
          </cell>
          <cell r="GG14">
            <v>0</v>
          </cell>
          <cell r="GH14">
            <v>0</v>
          </cell>
          <cell r="GI14">
            <v>0</v>
          </cell>
          <cell r="GJ14">
            <v>0</v>
          </cell>
          <cell r="GK14">
            <v>0</v>
          </cell>
          <cell r="GL14">
            <v>0</v>
          </cell>
          <cell r="GM14">
            <v>0</v>
          </cell>
          <cell r="GN14">
            <v>0</v>
          </cell>
          <cell r="GO14">
            <v>0</v>
          </cell>
          <cell r="GP14">
            <v>0</v>
          </cell>
          <cell r="GQ14">
            <v>0</v>
          </cell>
          <cell r="GR14">
            <v>0</v>
          </cell>
          <cell r="GS14">
            <v>0</v>
          </cell>
          <cell r="GT14">
            <v>0</v>
          </cell>
          <cell r="GU14">
            <v>0</v>
          </cell>
          <cell r="GV14">
            <v>0</v>
          </cell>
          <cell r="GW14">
            <v>0</v>
          </cell>
          <cell r="GX14">
            <v>0</v>
          </cell>
          <cell r="GY14">
            <v>0</v>
          </cell>
          <cell r="GZ14">
            <v>0</v>
          </cell>
          <cell r="HA14">
            <v>0</v>
          </cell>
          <cell r="HB14">
            <v>0</v>
          </cell>
          <cell r="HC14">
            <v>0</v>
          </cell>
          <cell r="HD14">
            <v>0</v>
          </cell>
          <cell r="HE14">
            <v>0</v>
          </cell>
          <cell r="HF14">
            <v>0</v>
          </cell>
          <cell r="HG14">
            <v>0</v>
          </cell>
          <cell r="HH14">
            <v>0</v>
          </cell>
          <cell r="HI14">
            <v>0</v>
          </cell>
          <cell r="HJ14">
            <v>0</v>
          </cell>
          <cell r="HK14">
            <v>0</v>
          </cell>
          <cell r="HL14">
            <v>0</v>
          </cell>
          <cell r="HM14">
            <v>0</v>
          </cell>
          <cell r="HN14">
            <v>0</v>
          </cell>
          <cell r="HO14">
            <v>0</v>
          </cell>
          <cell r="HP14">
            <v>0</v>
          </cell>
          <cell r="HQ14">
            <v>0</v>
          </cell>
          <cell r="HR14">
            <v>0</v>
          </cell>
          <cell r="HS14">
            <v>0</v>
          </cell>
          <cell r="HT14">
            <v>0</v>
          </cell>
          <cell r="HU14">
            <v>0</v>
          </cell>
          <cell r="HV14">
            <v>0</v>
          </cell>
          <cell r="HW14">
            <v>0</v>
          </cell>
          <cell r="HX14">
            <v>0</v>
          </cell>
          <cell r="HY14">
            <v>0</v>
          </cell>
          <cell r="HZ14">
            <v>0</v>
          </cell>
          <cell r="IA14">
            <v>0</v>
          </cell>
          <cell r="IB14">
            <v>0</v>
          </cell>
          <cell r="IC14">
            <v>0</v>
          </cell>
          <cell r="ID14">
            <v>0</v>
          </cell>
          <cell r="IE14">
            <v>0</v>
          </cell>
          <cell r="IF14">
            <v>0</v>
          </cell>
          <cell r="IG14">
            <v>0</v>
          </cell>
          <cell r="IH14">
            <v>0</v>
          </cell>
          <cell r="II14">
            <v>0</v>
          </cell>
          <cell r="IJ14">
            <v>0</v>
          </cell>
          <cell r="IK14">
            <v>0</v>
          </cell>
          <cell r="IL14">
            <v>0</v>
          </cell>
          <cell r="IM14">
            <v>0</v>
          </cell>
          <cell r="IN14">
            <v>0</v>
          </cell>
          <cell r="IO14">
            <v>0</v>
          </cell>
          <cell r="IP14">
            <v>0</v>
          </cell>
          <cell r="IQ14">
            <v>0</v>
          </cell>
        </row>
        <row r="15">
          <cell r="B15">
            <v>0</v>
          </cell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Q15">
            <v>0</v>
          </cell>
          <cell r="AR15">
            <v>0</v>
          </cell>
          <cell r="AS15">
            <v>0</v>
          </cell>
          <cell r="AT15">
            <v>0</v>
          </cell>
          <cell r="AU15">
            <v>0</v>
          </cell>
          <cell r="AV15">
            <v>0</v>
          </cell>
          <cell r="AW15">
            <v>0</v>
          </cell>
          <cell r="AX15">
            <v>0</v>
          </cell>
          <cell r="AY15">
            <v>0</v>
          </cell>
          <cell r="AZ15">
            <v>0</v>
          </cell>
          <cell r="BA15">
            <v>0</v>
          </cell>
          <cell r="BB15">
            <v>0</v>
          </cell>
          <cell r="BC15">
            <v>0</v>
          </cell>
          <cell r="BD15">
            <v>0</v>
          </cell>
          <cell r="BE15">
            <v>0</v>
          </cell>
          <cell r="BF15">
            <v>0</v>
          </cell>
          <cell r="BG15">
            <v>0</v>
          </cell>
          <cell r="BH15">
            <v>0</v>
          </cell>
          <cell r="BI15">
            <v>0</v>
          </cell>
          <cell r="BJ15">
            <v>0</v>
          </cell>
          <cell r="BK15">
            <v>0</v>
          </cell>
          <cell r="BL15">
            <v>0</v>
          </cell>
          <cell r="BM15">
            <v>0</v>
          </cell>
          <cell r="BN15">
            <v>0</v>
          </cell>
          <cell r="BO15">
            <v>0</v>
          </cell>
          <cell r="BP15">
            <v>0</v>
          </cell>
          <cell r="BQ15">
            <v>0</v>
          </cell>
          <cell r="BR15">
            <v>0</v>
          </cell>
          <cell r="BS15">
            <v>0</v>
          </cell>
          <cell r="BT15">
            <v>0</v>
          </cell>
          <cell r="BU15">
            <v>0</v>
          </cell>
          <cell r="BV15">
            <v>0</v>
          </cell>
          <cell r="BW15">
            <v>0</v>
          </cell>
          <cell r="BX15">
            <v>0</v>
          </cell>
          <cell r="BY15">
            <v>0</v>
          </cell>
          <cell r="BZ15">
            <v>0</v>
          </cell>
          <cell r="CA15">
            <v>0</v>
          </cell>
          <cell r="CB15">
            <v>0</v>
          </cell>
          <cell r="CC15">
            <v>0</v>
          </cell>
          <cell r="CD15">
            <v>0</v>
          </cell>
          <cell r="CE15">
            <v>0</v>
          </cell>
          <cell r="CF15">
            <v>0</v>
          </cell>
          <cell r="CG15">
            <v>0</v>
          </cell>
          <cell r="CH15">
            <v>0</v>
          </cell>
          <cell r="CI15">
            <v>0</v>
          </cell>
          <cell r="CJ15">
            <v>0</v>
          </cell>
          <cell r="CK15">
            <v>0</v>
          </cell>
          <cell r="CL15">
            <v>0</v>
          </cell>
          <cell r="CM15">
            <v>0</v>
          </cell>
          <cell r="CN15">
            <v>0</v>
          </cell>
          <cell r="CO15">
            <v>0</v>
          </cell>
          <cell r="CP15">
            <v>0</v>
          </cell>
          <cell r="CQ15">
            <v>0</v>
          </cell>
          <cell r="CR15">
            <v>0</v>
          </cell>
          <cell r="CS15">
            <v>0</v>
          </cell>
          <cell r="CT15">
            <v>0</v>
          </cell>
          <cell r="CU15">
            <v>0</v>
          </cell>
          <cell r="CV15">
            <v>0</v>
          </cell>
          <cell r="CW15">
            <v>0</v>
          </cell>
          <cell r="CX15">
            <v>0</v>
          </cell>
          <cell r="CY15">
            <v>0</v>
          </cell>
          <cell r="CZ15">
            <v>0</v>
          </cell>
          <cell r="DA15">
            <v>0</v>
          </cell>
          <cell r="DB15">
            <v>0</v>
          </cell>
          <cell r="DC15">
            <v>0</v>
          </cell>
          <cell r="DD15">
            <v>0</v>
          </cell>
          <cell r="DE15">
            <v>0</v>
          </cell>
          <cell r="DF15">
            <v>0</v>
          </cell>
          <cell r="DG15">
            <v>0</v>
          </cell>
          <cell r="DH15">
            <v>0</v>
          </cell>
          <cell r="DI15">
            <v>0</v>
          </cell>
          <cell r="DJ15">
            <v>0</v>
          </cell>
          <cell r="DK15">
            <v>0</v>
          </cell>
          <cell r="DL15">
            <v>0</v>
          </cell>
          <cell r="DM15">
            <v>0</v>
          </cell>
          <cell r="DN15">
            <v>0</v>
          </cell>
          <cell r="DO15">
            <v>0</v>
          </cell>
          <cell r="DP15">
            <v>0</v>
          </cell>
          <cell r="DQ15">
            <v>0</v>
          </cell>
          <cell r="DR15">
            <v>0</v>
          </cell>
          <cell r="DS15">
            <v>0</v>
          </cell>
          <cell r="DT15">
            <v>0</v>
          </cell>
          <cell r="DU15">
            <v>0</v>
          </cell>
          <cell r="DV15">
            <v>0</v>
          </cell>
          <cell r="DW15">
            <v>0</v>
          </cell>
          <cell r="DX15">
            <v>0</v>
          </cell>
          <cell r="DY15">
            <v>0</v>
          </cell>
          <cell r="DZ15">
            <v>0</v>
          </cell>
          <cell r="EA15">
            <v>0</v>
          </cell>
          <cell r="EB15">
            <v>0</v>
          </cell>
          <cell r="EC15">
            <v>0</v>
          </cell>
          <cell r="ED15">
            <v>0</v>
          </cell>
          <cell r="EE15">
            <v>0</v>
          </cell>
          <cell r="EF15">
            <v>0</v>
          </cell>
          <cell r="EG15">
            <v>0</v>
          </cell>
          <cell r="EH15">
            <v>0</v>
          </cell>
          <cell r="EI15">
            <v>0</v>
          </cell>
          <cell r="EJ15">
            <v>0</v>
          </cell>
          <cell r="EK15">
            <v>0</v>
          </cell>
          <cell r="EL15">
            <v>0</v>
          </cell>
          <cell r="EM15">
            <v>0</v>
          </cell>
          <cell r="EN15">
            <v>0</v>
          </cell>
          <cell r="EO15">
            <v>0</v>
          </cell>
          <cell r="EP15">
            <v>0</v>
          </cell>
          <cell r="EQ15">
            <v>0</v>
          </cell>
          <cell r="ER15">
            <v>0</v>
          </cell>
          <cell r="ES15">
            <v>0</v>
          </cell>
          <cell r="ET15">
            <v>0</v>
          </cell>
          <cell r="EU15">
            <v>0</v>
          </cell>
          <cell r="EV15">
            <v>0</v>
          </cell>
          <cell r="EW15">
            <v>0</v>
          </cell>
          <cell r="EX15">
            <v>0</v>
          </cell>
          <cell r="EY15">
            <v>0</v>
          </cell>
          <cell r="EZ15">
            <v>0</v>
          </cell>
          <cell r="FA15">
            <v>0</v>
          </cell>
          <cell r="FB15">
            <v>0</v>
          </cell>
          <cell r="FC15">
            <v>0</v>
          </cell>
          <cell r="FD15">
            <v>0</v>
          </cell>
          <cell r="FE15">
            <v>0</v>
          </cell>
          <cell r="FF15">
            <v>0</v>
          </cell>
          <cell r="FG15">
            <v>0</v>
          </cell>
          <cell r="FH15">
            <v>0</v>
          </cell>
          <cell r="FI15">
            <v>0</v>
          </cell>
          <cell r="FJ15">
            <v>0</v>
          </cell>
          <cell r="FK15">
            <v>0</v>
          </cell>
          <cell r="FL15">
            <v>0</v>
          </cell>
          <cell r="FM15">
            <v>0</v>
          </cell>
          <cell r="FN15">
            <v>0</v>
          </cell>
          <cell r="FO15">
            <v>0</v>
          </cell>
          <cell r="FP15">
            <v>0</v>
          </cell>
          <cell r="FQ15">
            <v>0</v>
          </cell>
          <cell r="FR15">
            <v>0</v>
          </cell>
          <cell r="FS15">
            <v>0</v>
          </cell>
          <cell r="FT15">
            <v>0</v>
          </cell>
          <cell r="FU15">
            <v>0</v>
          </cell>
          <cell r="FV15">
            <v>0</v>
          </cell>
          <cell r="FW15">
            <v>0</v>
          </cell>
          <cell r="FX15">
            <v>0</v>
          </cell>
          <cell r="FY15">
            <v>0</v>
          </cell>
          <cell r="FZ15">
            <v>0</v>
          </cell>
          <cell r="GA15">
            <v>0</v>
          </cell>
          <cell r="GB15">
            <v>0</v>
          </cell>
          <cell r="GC15">
            <v>0</v>
          </cell>
          <cell r="GD15">
            <v>0</v>
          </cell>
          <cell r="GE15">
            <v>0</v>
          </cell>
          <cell r="GF15">
            <v>0</v>
          </cell>
          <cell r="GG15">
            <v>0</v>
          </cell>
          <cell r="GH15">
            <v>0</v>
          </cell>
          <cell r="GI15">
            <v>0</v>
          </cell>
          <cell r="GJ15">
            <v>0</v>
          </cell>
          <cell r="GK15">
            <v>0</v>
          </cell>
          <cell r="GL15">
            <v>0</v>
          </cell>
          <cell r="GM15">
            <v>0</v>
          </cell>
          <cell r="GN15">
            <v>0</v>
          </cell>
          <cell r="GO15">
            <v>0</v>
          </cell>
          <cell r="GP15">
            <v>0</v>
          </cell>
          <cell r="GQ15">
            <v>0</v>
          </cell>
          <cell r="GR15">
            <v>0</v>
          </cell>
          <cell r="GS15">
            <v>0</v>
          </cell>
          <cell r="GT15">
            <v>0</v>
          </cell>
          <cell r="GU15">
            <v>0</v>
          </cell>
          <cell r="GV15">
            <v>0</v>
          </cell>
          <cell r="GW15">
            <v>0</v>
          </cell>
          <cell r="GX15">
            <v>0</v>
          </cell>
          <cell r="GY15">
            <v>0</v>
          </cell>
          <cell r="GZ15">
            <v>0</v>
          </cell>
          <cell r="HA15">
            <v>0</v>
          </cell>
          <cell r="HB15">
            <v>0</v>
          </cell>
          <cell r="HC15">
            <v>0</v>
          </cell>
          <cell r="HD15">
            <v>0</v>
          </cell>
          <cell r="HE15">
            <v>0</v>
          </cell>
          <cell r="HF15">
            <v>0</v>
          </cell>
          <cell r="HG15">
            <v>0</v>
          </cell>
          <cell r="HH15">
            <v>0</v>
          </cell>
          <cell r="HI15">
            <v>0</v>
          </cell>
          <cell r="HJ15">
            <v>0</v>
          </cell>
          <cell r="HK15">
            <v>0</v>
          </cell>
          <cell r="HL15">
            <v>0</v>
          </cell>
          <cell r="HM15">
            <v>0</v>
          </cell>
          <cell r="HN15">
            <v>0</v>
          </cell>
          <cell r="HO15">
            <v>0</v>
          </cell>
          <cell r="HP15">
            <v>0</v>
          </cell>
          <cell r="HQ15">
            <v>0</v>
          </cell>
          <cell r="HR15">
            <v>0</v>
          </cell>
          <cell r="HS15">
            <v>0</v>
          </cell>
          <cell r="HT15">
            <v>0</v>
          </cell>
          <cell r="HU15">
            <v>0</v>
          </cell>
          <cell r="HV15">
            <v>0</v>
          </cell>
          <cell r="HW15">
            <v>0</v>
          </cell>
          <cell r="HX15">
            <v>0</v>
          </cell>
          <cell r="HY15">
            <v>0</v>
          </cell>
          <cell r="HZ15">
            <v>0</v>
          </cell>
          <cell r="IA15">
            <v>0</v>
          </cell>
          <cell r="IB15">
            <v>0</v>
          </cell>
          <cell r="IC15">
            <v>0</v>
          </cell>
          <cell r="ID15">
            <v>0</v>
          </cell>
          <cell r="IE15">
            <v>0</v>
          </cell>
          <cell r="IF15">
            <v>0</v>
          </cell>
          <cell r="IG15">
            <v>0</v>
          </cell>
          <cell r="IH15">
            <v>0</v>
          </cell>
          <cell r="II15">
            <v>0</v>
          </cell>
          <cell r="IJ15">
            <v>0</v>
          </cell>
          <cell r="IK15">
            <v>0</v>
          </cell>
          <cell r="IL15">
            <v>0</v>
          </cell>
          <cell r="IM15">
            <v>0</v>
          </cell>
          <cell r="IN15">
            <v>0</v>
          </cell>
          <cell r="IO15">
            <v>0</v>
          </cell>
          <cell r="IP15">
            <v>0</v>
          </cell>
          <cell r="IQ15">
            <v>0</v>
          </cell>
        </row>
        <row r="16">
          <cell r="B16">
            <v>0</v>
          </cell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0</v>
          </cell>
          <cell r="AJ16">
            <v>0</v>
          </cell>
          <cell r="AK16">
            <v>0</v>
          </cell>
          <cell r="AL16">
            <v>0</v>
          </cell>
          <cell r="AM16">
            <v>0</v>
          </cell>
          <cell r="AN16">
            <v>0</v>
          </cell>
          <cell r="AO16">
            <v>0</v>
          </cell>
          <cell r="AP16">
            <v>0</v>
          </cell>
          <cell r="AQ16">
            <v>0</v>
          </cell>
          <cell r="AR16">
            <v>0</v>
          </cell>
          <cell r="AS16">
            <v>0</v>
          </cell>
          <cell r="AT16">
            <v>0</v>
          </cell>
          <cell r="AU16">
            <v>0</v>
          </cell>
          <cell r="AV16">
            <v>0</v>
          </cell>
          <cell r="AW16">
            <v>0</v>
          </cell>
          <cell r="AX16">
            <v>0</v>
          </cell>
          <cell r="AY16">
            <v>0</v>
          </cell>
          <cell r="AZ16">
            <v>0</v>
          </cell>
          <cell r="BA16">
            <v>0</v>
          </cell>
          <cell r="BB16">
            <v>0</v>
          </cell>
          <cell r="BC16">
            <v>0</v>
          </cell>
          <cell r="BD16">
            <v>0</v>
          </cell>
          <cell r="BE16">
            <v>0</v>
          </cell>
          <cell r="BF16">
            <v>0</v>
          </cell>
          <cell r="BG16">
            <v>0</v>
          </cell>
          <cell r="BH16">
            <v>0</v>
          </cell>
          <cell r="BI16">
            <v>0</v>
          </cell>
          <cell r="BJ16">
            <v>0</v>
          </cell>
          <cell r="BK16">
            <v>0</v>
          </cell>
          <cell r="BL16">
            <v>0</v>
          </cell>
          <cell r="BM16">
            <v>0</v>
          </cell>
          <cell r="BN16">
            <v>0</v>
          </cell>
          <cell r="BO16">
            <v>0</v>
          </cell>
          <cell r="BP16">
            <v>0</v>
          </cell>
          <cell r="BQ16">
            <v>0</v>
          </cell>
          <cell r="BR16">
            <v>0</v>
          </cell>
          <cell r="BS16">
            <v>0</v>
          </cell>
          <cell r="BT16">
            <v>0</v>
          </cell>
          <cell r="BU16">
            <v>0</v>
          </cell>
          <cell r="BV16">
            <v>0</v>
          </cell>
          <cell r="BW16">
            <v>0</v>
          </cell>
          <cell r="BX16">
            <v>0</v>
          </cell>
          <cell r="BY16">
            <v>0</v>
          </cell>
          <cell r="BZ16">
            <v>0</v>
          </cell>
          <cell r="CA16">
            <v>0</v>
          </cell>
          <cell r="CB16">
            <v>0</v>
          </cell>
          <cell r="CC16">
            <v>0</v>
          </cell>
          <cell r="CD16">
            <v>0</v>
          </cell>
          <cell r="CE16">
            <v>0</v>
          </cell>
          <cell r="CF16">
            <v>0</v>
          </cell>
          <cell r="CG16">
            <v>0</v>
          </cell>
          <cell r="CH16">
            <v>0</v>
          </cell>
          <cell r="CI16">
            <v>0</v>
          </cell>
          <cell r="CJ16">
            <v>0</v>
          </cell>
          <cell r="CK16">
            <v>0</v>
          </cell>
          <cell r="CL16">
            <v>0</v>
          </cell>
          <cell r="CM16">
            <v>0</v>
          </cell>
          <cell r="CN16">
            <v>0</v>
          </cell>
          <cell r="CO16">
            <v>0</v>
          </cell>
          <cell r="CP16">
            <v>0</v>
          </cell>
          <cell r="CQ16">
            <v>0</v>
          </cell>
          <cell r="CR16">
            <v>0</v>
          </cell>
          <cell r="CS16">
            <v>0</v>
          </cell>
          <cell r="CT16">
            <v>0</v>
          </cell>
          <cell r="CU16">
            <v>0</v>
          </cell>
          <cell r="CV16">
            <v>0</v>
          </cell>
          <cell r="CW16">
            <v>0</v>
          </cell>
          <cell r="CX16">
            <v>0</v>
          </cell>
          <cell r="CY16">
            <v>0</v>
          </cell>
          <cell r="CZ16">
            <v>0</v>
          </cell>
          <cell r="DA16">
            <v>0</v>
          </cell>
          <cell r="DB16">
            <v>0</v>
          </cell>
          <cell r="DC16">
            <v>0</v>
          </cell>
          <cell r="DD16">
            <v>0</v>
          </cell>
          <cell r="DE16">
            <v>0</v>
          </cell>
          <cell r="DF16">
            <v>0</v>
          </cell>
          <cell r="DG16">
            <v>0</v>
          </cell>
          <cell r="DH16">
            <v>0</v>
          </cell>
          <cell r="DI16">
            <v>0</v>
          </cell>
          <cell r="DJ16">
            <v>0</v>
          </cell>
          <cell r="DK16">
            <v>0</v>
          </cell>
          <cell r="DL16">
            <v>0</v>
          </cell>
          <cell r="DM16">
            <v>0</v>
          </cell>
          <cell r="DN16">
            <v>0</v>
          </cell>
          <cell r="DO16">
            <v>0</v>
          </cell>
          <cell r="DP16">
            <v>0</v>
          </cell>
          <cell r="DQ16">
            <v>0</v>
          </cell>
          <cell r="DR16">
            <v>0</v>
          </cell>
          <cell r="DS16">
            <v>0</v>
          </cell>
          <cell r="DT16">
            <v>0</v>
          </cell>
          <cell r="DU16">
            <v>0</v>
          </cell>
          <cell r="DV16">
            <v>0</v>
          </cell>
          <cell r="DW16">
            <v>0</v>
          </cell>
          <cell r="DX16">
            <v>0</v>
          </cell>
          <cell r="DY16">
            <v>0</v>
          </cell>
          <cell r="DZ16">
            <v>0</v>
          </cell>
          <cell r="EA16">
            <v>0</v>
          </cell>
          <cell r="EB16">
            <v>0</v>
          </cell>
          <cell r="EC16">
            <v>0</v>
          </cell>
          <cell r="ED16">
            <v>0</v>
          </cell>
          <cell r="EE16">
            <v>0</v>
          </cell>
          <cell r="EF16">
            <v>0</v>
          </cell>
          <cell r="EG16">
            <v>0</v>
          </cell>
          <cell r="EH16">
            <v>0</v>
          </cell>
          <cell r="EI16">
            <v>0</v>
          </cell>
          <cell r="EJ16">
            <v>0</v>
          </cell>
          <cell r="EK16">
            <v>0</v>
          </cell>
          <cell r="EL16">
            <v>0</v>
          </cell>
          <cell r="EM16">
            <v>0</v>
          </cell>
          <cell r="EN16">
            <v>0</v>
          </cell>
          <cell r="EO16">
            <v>0</v>
          </cell>
          <cell r="EP16">
            <v>0</v>
          </cell>
          <cell r="EQ16">
            <v>0</v>
          </cell>
          <cell r="ER16">
            <v>0</v>
          </cell>
          <cell r="ES16">
            <v>0</v>
          </cell>
          <cell r="ET16">
            <v>0</v>
          </cell>
          <cell r="EU16">
            <v>0</v>
          </cell>
          <cell r="EV16">
            <v>0</v>
          </cell>
          <cell r="EW16">
            <v>0</v>
          </cell>
          <cell r="EX16">
            <v>0</v>
          </cell>
          <cell r="EY16">
            <v>0</v>
          </cell>
          <cell r="EZ16">
            <v>0</v>
          </cell>
          <cell r="FA16">
            <v>0</v>
          </cell>
          <cell r="FB16">
            <v>0</v>
          </cell>
          <cell r="FC16">
            <v>0</v>
          </cell>
          <cell r="FD16">
            <v>0</v>
          </cell>
          <cell r="FE16">
            <v>0</v>
          </cell>
          <cell r="FF16">
            <v>0</v>
          </cell>
          <cell r="FG16">
            <v>0</v>
          </cell>
          <cell r="FH16">
            <v>0</v>
          </cell>
          <cell r="FI16">
            <v>0</v>
          </cell>
          <cell r="FJ16">
            <v>0</v>
          </cell>
          <cell r="FK16">
            <v>0</v>
          </cell>
          <cell r="FL16">
            <v>0</v>
          </cell>
          <cell r="FM16">
            <v>0</v>
          </cell>
          <cell r="FN16">
            <v>0</v>
          </cell>
          <cell r="FO16">
            <v>0</v>
          </cell>
          <cell r="FP16">
            <v>0</v>
          </cell>
          <cell r="FQ16">
            <v>0</v>
          </cell>
          <cell r="FR16">
            <v>0</v>
          </cell>
          <cell r="FS16">
            <v>0</v>
          </cell>
          <cell r="FT16">
            <v>0</v>
          </cell>
          <cell r="FU16">
            <v>0</v>
          </cell>
          <cell r="FV16">
            <v>0</v>
          </cell>
          <cell r="FW16">
            <v>0</v>
          </cell>
          <cell r="FX16">
            <v>0</v>
          </cell>
          <cell r="FY16">
            <v>0</v>
          </cell>
          <cell r="FZ16">
            <v>0</v>
          </cell>
          <cell r="GA16">
            <v>0</v>
          </cell>
          <cell r="GB16">
            <v>0</v>
          </cell>
          <cell r="GC16">
            <v>0</v>
          </cell>
          <cell r="GD16">
            <v>0</v>
          </cell>
          <cell r="GE16">
            <v>0</v>
          </cell>
          <cell r="GF16">
            <v>0</v>
          </cell>
          <cell r="GG16">
            <v>0</v>
          </cell>
          <cell r="GH16">
            <v>0</v>
          </cell>
          <cell r="GI16">
            <v>0</v>
          </cell>
          <cell r="GJ16">
            <v>0</v>
          </cell>
          <cell r="GK16">
            <v>0</v>
          </cell>
          <cell r="GL16">
            <v>0</v>
          </cell>
          <cell r="GM16">
            <v>0</v>
          </cell>
          <cell r="GN16">
            <v>0</v>
          </cell>
          <cell r="GO16">
            <v>0</v>
          </cell>
          <cell r="GP16">
            <v>0</v>
          </cell>
          <cell r="GQ16">
            <v>0</v>
          </cell>
          <cell r="GR16">
            <v>0</v>
          </cell>
          <cell r="GS16">
            <v>0</v>
          </cell>
          <cell r="GT16">
            <v>0</v>
          </cell>
          <cell r="GU16">
            <v>0</v>
          </cell>
          <cell r="GV16">
            <v>0</v>
          </cell>
          <cell r="GW16">
            <v>0</v>
          </cell>
          <cell r="GX16">
            <v>0</v>
          </cell>
          <cell r="GY16">
            <v>0</v>
          </cell>
          <cell r="GZ16">
            <v>0</v>
          </cell>
          <cell r="HA16">
            <v>0</v>
          </cell>
          <cell r="HB16">
            <v>0</v>
          </cell>
          <cell r="HC16">
            <v>0</v>
          </cell>
          <cell r="HD16">
            <v>0</v>
          </cell>
          <cell r="HE16">
            <v>0</v>
          </cell>
          <cell r="HF16">
            <v>0</v>
          </cell>
          <cell r="HG16">
            <v>0</v>
          </cell>
          <cell r="HH16">
            <v>0</v>
          </cell>
          <cell r="HI16">
            <v>0</v>
          </cell>
          <cell r="HJ16">
            <v>0</v>
          </cell>
          <cell r="HK16">
            <v>0</v>
          </cell>
          <cell r="HL16">
            <v>0</v>
          </cell>
          <cell r="HM16">
            <v>0</v>
          </cell>
          <cell r="HN16">
            <v>0</v>
          </cell>
          <cell r="HO16">
            <v>0</v>
          </cell>
          <cell r="HP16">
            <v>0</v>
          </cell>
          <cell r="HQ16">
            <v>0</v>
          </cell>
          <cell r="HR16">
            <v>0</v>
          </cell>
          <cell r="HS16">
            <v>0</v>
          </cell>
          <cell r="HT16">
            <v>0</v>
          </cell>
          <cell r="HU16">
            <v>0</v>
          </cell>
          <cell r="HV16">
            <v>0</v>
          </cell>
          <cell r="HW16">
            <v>0</v>
          </cell>
          <cell r="HX16">
            <v>0</v>
          </cell>
          <cell r="HY16">
            <v>0</v>
          </cell>
          <cell r="HZ16">
            <v>0</v>
          </cell>
          <cell r="IA16">
            <v>0</v>
          </cell>
          <cell r="IB16">
            <v>0</v>
          </cell>
          <cell r="IC16">
            <v>0</v>
          </cell>
          <cell r="ID16">
            <v>0</v>
          </cell>
          <cell r="IE16">
            <v>0</v>
          </cell>
          <cell r="IF16">
            <v>0</v>
          </cell>
          <cell r="IG16">
            <v>0</v>
          </cell>
          <cell r="IH16">
            <v>0</v>
          </cell>
          <cell r="II16">
            <v>0</v>
          </cell>
          <cell r="IJ16">
            <v>0</v>
          </cell>
          <cell r="IK16">
            <v>0</v>
          </cell>
          <cell r="IL16">
            <v>0</v>
          </cell>
          <cell r="IM16">
            <v>0</v>
          </cell>
          <cell r="IN16">
            <v>0</v>
          </cell>
          <cell r="IO16">
            <v>0</v>
          </cell>
          <cell r="IP16">
            <v>0</v>
          </cell>
          <cell r="IQ16">
            <v>0</v>
          </cell>
        </row>
        <row r="17">
          <cell r="B17">
            <v>0</v>
          </cell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0</v>
          </cell>
          <cell r="AJ17">
            <v>0</v>
          </cell>
          <cell r="AK17">
            <v>0</v>
          </cell>
          <cell r="AL17">
            <v>0</v>
          </cell>
          <cell r="AM17">
            <v>0</v>
          </cell>
          <cell r="AN17">
            <v>0</v>
          </cell>
          <cell r="AO17">
            <v>0</v>
          </cell>
          <cell r="AP17">
            <v>0</v>
          </cell>
          <cell r="AQ17">
            <v>0</v>
          </cell>
          <cell r="AR17">
            <v>0</v>
          </cell>
          <cell r="AS17">
            <v>0</v>
          </cell>
          <cell r="AT17">
            <v>0</v>
          </cell>
          <cell r="AU17">
            <v>0</v>
          </cell>
          <cell r="AV17">
            <v>0</v>
          </cell>
          <cell r="AW17">
            <v>0</v>
          </cell>
          <cell r="AX17">
            <v>0</v>
          </cell>
          <cell r="AY17">
            <v>0</v>
          </cell>
          <cell r="AZ17">
            <v>0</v>
          </cell>
          <cell r="BA17">
            <v>0</v>
          </cell>
          <cell r="BB17">
            <v>0</v>
          </cell>
          <cell r="BC17">
            <v>0</v>
          </cell>
          <cell r="BD17">
            <v>0</v>
          </cell>
          <cell r="BE17">
            <v>0</v>
          </cell>
          <cell r="BF17">
            <v>0</v>
          </cell>
          <cell r="BG17">
            <v>0</v>
          </cell>
          <cell r="BH17">
            <v>0</v>
          </cell>
          <cell r="BI17">
            <v>0</v>
          </cell>
          <cell r="BJ17">
            <v>0</v>
          </cell>
          <cell r="BK17">
            <v>0</v>
          </cell>
          <cell r="BL17">
            <v>0</v>
          </cell>
          <cell r="BM17">
            <v>0</v>
          </cell>
          <cell r="BN17">
            <v>0</v>
          </cell>
          <cell r="BO17">
            <v>0</v>
          </cell>
          <cell r="BP17">
            <v>0</v>
          </cell>
          <cell r="BQ17">
            <v>0</v>
          </cell>
          <cell r="BR17">
            <v>0</v>
          </cell>
          <cell r="BS17">
            <v>0</v>
          </cell>
          <cell r="BT17">
            <v>0</v>
          </cell>
          <cell r="BU17">
            <v>0</v>
          </cell>
          <cell r="BV17">
            <v>0</v>
          </cell>
          <cell r="BW17">
            <v>0</v>
          </cell>
          <cell r="BX17">
            <v>0</v>
          </cell>
          <cell r="BY17">
            <v>0</v>
          </cell>
          <cell r="BZ17">
            <v>0</v>
          </cell>
          <cell r="CA17">
            <v>0</v>
          </cell>
          <cell r="CB17">
            <v>0</v>
          </cell>
          <cell r="CC17">
            <v>0</v>
          </cell>
          <cell r="CD17">
            <v>0</v>
          </cell>
          <cell r="CE17">
            <v>0</v>
          </cell>
          <cell r="CF17">
            <v>0</v>
          </cell>
          <cell r="CG17">
            <v>0</v>
          </cell>
          <cell r="CH17">
            <v>0</v>
          </cell>
          <cell r="CI17">
            <v>0</v>
          </cell>
          <cell r="CJ17">
            <v>0</v>
          </cell>
          <cell r="CK17">
            <v>0</v>
          </cell>
          <cell r="CL17">
            <v>0</v>
          </cell>
          <cell r="CM17">
            <v>0</v>
          </cell>
          <cell r="CN17">
            <v>0</v>
          </cell>
          <cell r="CO17">
            <v>0</v>
          </cell>
          <cell r="CP17">
            <v>0</v>
          </cell>
          <cell r="CQ17">
            <v>0</v>
          </cell>
          <cell r="CR17">
            <v>0</v>
          </cell>
          <cell r="CS17">
            <v>0</v>
          </cell>
          <cell r="CT17">
            <v>0</v>
          </cell>
          <cell r="CU17">
            <v>0</v>
          </cell>
          <cell r="CV17">
            <v>0</v>
          </cell>
          <cell r="CW17">
            <v>0</v>
          </cell>
          <cell r="CX17">
            <v>0</v>
          </cell>
          <cell r="CY17">
            <v>0</v>
          </cell>
          <cell r="CZ17">
            <v>0</v>
          </cell>
          <cell r="DA17">
            <v>0</v>
          </cell>
          <cell r="DB17">
            <v>0</v>
          </cell>
          <cell r="DC17">
            <v>0</v>
          </cell>
          <cell r="DD17">
            <v>0</v>
          </cell>
          <cell r="DE17">
            <v>0</v>
          </cell>
          <cell r="DF17">
            <v>0</v>
          </cell>
          <cell r="DG17">
            <v>0</v>
          </cell>
          <cell r="DH17">
            <v>0</v>
          </cell>
          <cell r="DI17">
            <v>0</v>
          </cell>
          <cell r="DJ17">
            <v>0</v>
          </cell>
          <cell r="DK17">
            <v>0</v>
          </cell>
          <cell r="DL17">
            <v>0</v>
          </cell>
          <cell r="DM17">
            <v>0</v>
          </cell>
          <cell r="DN17">
            <v>0</v>
          </cell>
          <cell r="DO17">
            <v>0</v>
          </cell>
          <cell r="DP17">
            <v>0</v>
          </cell>
          <cell r="DQ17">
            <v>0</v>
          </cell>
          <cell r="DR17">
            <v>0</v>
          </cell>
          <cell r="DS17">
            <v>0</v>
          </cell>
          <cell r="DT17">
            <v>0</v>
          </cell>
          <cell r="DU17">
            <v>0</v>
          </cell>
          <cell r="DV17">
            <v>0</v>
          </cell>
          <cell r="DW17">
            <v>0</v>
          </cell>
          <cell r="DX17">
            <v>0</v>
          </cell>
          <cell r="DY17">
            <v>0</v>
          </cell>
          <cell r="DZ17">
            <v>0</v>
          </cell>
          <cell r="EA17">
            <v>0</v>
          </cell>
          <cell r="EB17">
            <v>0</v>
          </cell>
          <cell r="EC17">
            <v>0</v>
          </cell>
          <cell r="ED17">
            <v>0</v>
          </cell>
          <cell r="EE17">
            <v>0</v>
          </cell>
          <cell r="EF17">
            <v>0</v>
          </cell>
          <cell r="EG17">
            <v>0</v>
          </cell>
          <cell r="EH17">
            <v>0</v>
          </cell>
          <cell r="EI17">
            <v>0</v>
          </cell>
          <cell r="EJ17">
            <v>0</v>
          </cell>
          <cell r="EK17">
            <v>0</v>
          </cell>
          <cell r="EL17">
            <v>0</v>
          </cell>
          <cell r="EM17">
            <v>0</v>
          </cell>
          <cell r="EN17">
            <v>0</v>
          </cell>
          <cell r="EO17">
            <v>0</v>
          </cell>
          <cell r="EP17">
            <v>0</v>
          </cell>
          <cell r="EQ17">
            <v>0</v>
          </cell>
          <cell r="ER17">
            <v>0</v>
          </cell>
          <cell r="ES17">
            <v>0</v>
          </cell>
          <cell r="ET17">
            <v>0</v>
          </cell>
          <cell r="EU17">
            <v>0</v>
          </cell>
          <cell r="EV17">
            <v>0</v>
          </cell>
          <cell r="EW17">
            <v>0</v>
          </cell>
          <cell r="EX17">
            <v>0</v>
          </cell>
          <cell r="EY17">
            <v>0</v>
          </cell>
          <cell r="EZ17">
            <v>0</v>
          </cell>
          <cell r="FA17">
            <v>0</v>
          </cell>
          <cell r="FB17">
            <v>0</v>
          </cell>
          <cell r="FC17">
            <v>0</v>
          </cell>
          <cell r="FD17">
            <v>0</v>
          </cell>
          <cell r="FE17">
            <v>0</v>
          </cell>
          <cell r="FF17">
            <v>0</v>
          </cell>
          <cell r="FG17">
            <v>0</v>
          </cell>
          <cell r="FH17">
            <v>0</v>
          </cell>
          <cell r="FI17">
            <v>0</v>
          </cell>
          <cell r="FJ17">
            <v>0</v>
          </cell>
          <cell r="FK17">
            <v>0</v>
          </cell>
          <cell r="FL17">
            <v>0</v>
          </cell>
          <cell r="FM17">
            <v>0</v>
          </cell>
          <cell r="FN17">
            <v>0</v>
          </cell>
          <cell r="FO17">
            <v>0</v>
          </cell>
          <cell r="FP17">
            <v>0</v>
          </cell>
          <cell r="FQ17">
            <v>0</v>
          </cell>
          <cell r="FR17">
            <v>0</v>
          </cell>
          <cell r="FS17">
            <v>0</v>
          </cell>
          <cell r="FT17">
            <v>0</v>
          </cell>
          <cell r="FU17">
            <v>0</v>
          </cell>
          <cell r="FV17">
            <v>0</v>
          </cell>
          <cell r="FW17">
            <v>0</v>
          </cell>
          <cell r="FX17">
            <v>0</v>
          </cell>
          <cell r="FY17">
            <v>0</v>
          </cell>
          <cell r="FZ17">
            <v>0</v>
          </cell>
          <cell r="GA17">
            <v>0</v>
          </cell>
          <cell r="GB17">
            <v>0</v>
          </cell>
          <cell r="GC17">
            <v>0</v>
          </cell>
          <cell r="GD17">
            <v>0</v>
          </cell>
          <cell r="GE17">
            <v>0</v>
          </cell>
          <cell r="GF17">
            <v>0</v>
          </cell>
          <cell r="GG17">
            <v>0</v>
          </cell>
          <cell r="GH17">
            <v>0</v>
          </cell>
          <cell r="GI17">
            <v>0</v>
          </cell>
          <cell r="GJ17">
            <v>0</v>
          </cell>
          <cell r="GK17">
            <v>0</v>
          </cell>
          <cell r="GL17">
            <v>0</v>
          </cell>
          <cell r="GM17">
            <v>0</v>
          </cell>
          <cell r="GN17">
            <v>0</v>
          </cell>
          <cell r="GO17">
            <v>0</v>
          </cell>
          <cell r="GP17">
            <v>0</v>
          </cell>
          <cell r="GQ17">
            <v>0</v>
          </cell>
          <cell r="GR17">
            <v>0</v>
          </cell>
          <cell r="GS17">
            <v>0</v>
          </cell>
          <cell r="GT17">
            <v>0</v>
          </cell>
          <cell r="GU17">
            <v>0</v>
          </cell>
          <cell r="GV17">
            <v>0</v>
          </cell>
          <cell r="GW17">
            <v>0</v>
          </cell>
          <cell r="GX17">
            <v>0</v>
          </cell>
          <cell r="GY17">
            <v>0</v>
          </cell>
          <cell r="GZ17">
            <v>0</v>
          </cell>
          <cell r="HA17">
            <v>0</v>
          </cell>
          <cell r="HB17">
            <v>0</v>
          </cell>
          <cell r="HC17">
            <v>0</v>
          </cell>
          <cell r="HD17">
            <v>0</v>
          </cell>
          <cell r="HE17">
            <v>0</v>
          </cell>
          <cell r="HF17">
            <v>0</v>
          </cell>
          <cell r="HG17">
            <v>0</v>
          </cell>
          <cell r="HH17">
            <v>0</v>
          </cell>
          <cell r="HI17">
            <v>0</v>
          </cell>
          <cell r="HJ17">
            <v>0</v>
          </cell>
          <cell r="HK17">
            <v>0</v>
          </cell>
          <cell r="HL17">
            <v>0</v>
          </cell>
          <cell r="HM17">
            <v>0</v>
          </cell>
          <cell r="HN17">
            <v>0</v>
          </cell>
          <cell r="HO17">
            <v>0</v>
          </cell>
          <cell r="HP17">
            <v>0</v>
          </cell>
          <cell r="HQ17">
            <v>0</v>
          </cell>
          <cell r="HR17">
            <v>0</v>
          </cell>
          <cell r="HS17">
            <v>0</v>
          </cell>
          <cell r="HT17">
            <v>0</v>
          </cell>
          <cell r="HU17">
            <v>0</v>
          </cell>
          <cell r="HV17">
            <v>0</v>
          </cell>
          <cell r="HW17">
            <v>0</v>
          </cell>
          <cell r="HX17">
            <v>0</v>
          </cell>
          <cell r="HY17">
            <v>0</v>
          </cell>
          <cell r="HZ17">
            <v>0</v>
          </cell>
          <cell r="IA17">
            <v>0</v>
          </cell>
          <cell r="IB17">
            <v>0</v>
          </cell>
          <cell r="IC17">
            <v>0</v>
          </cell>
          <cell r="ID17">
            <v>0</v>
          </cell>
          <cell r="IE17">
            <v>0</v>
          </cell>
          <cell r="IF17">
            <v>0</v>
          </cell>
          <cell r="IG17">
            <v>0</v>
          </cell>
          <cell r="IH17">
            <v>0</v>
          </cell>
          <cell r="II17">
            <v>0</v>
          </cell>
          <cell r="IJ17">
            <v>0</v>
          </cell>
          <cell r="IK17">
            <v>0</v>
          </cell>
          <cell r="IL17">
            <v>0</v>
          </cell>
          <cell r="IM17">
            <v>0</v>
          </cell>
          <cell r="IN17">
            <v>0</v>
          </cell>
          <cell r="IO17">
            <v>0</v>
          </cell>
          <cell r="IP17">
            <v>0</v>
          </cell>
          <cell r="IQ17">
            <v>0</v>
          </cell>
        </row>
        <row r="18">
          <cell r="B18">
            <v>0</v>
          </cell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0</v>
          </cell>
          <cell r="AJ18">
            <v>0</v>
          </cell>
          <cell r="AK18">
            <v>0</v>
          </cell>
          <cell r="AL18">
            <v>0</v>
          </cell>
          <cell r="AM18">
            <v>0</v>
          </cell>
          <cell r="AN18">
            <v>0</v>
          </cell>
          <cell r="AO18">
            <v>0</v>
          </cell>
          <cell r="AP18">
            <v>0</v>
          </cell>
          <cell r="AQ18">
            <v>0</v>
          </cell>
          <cell r="AR18">
            <v>0</v>
          </cell>
          <cell r="AS18">
            <v>0</v>
          </cell>
          <cell r="AT18">
            <v>0</v>
          </cell>
          <cell r="AU18">
            <v>0</v>
          </cell>
          <cell r="AV18">
            <v>0</v>
          </cell>
          <cell r="AW18">
            <v>0</v>
          </cell>
          <cell r="AX18">
            <v>0</v>
          </cell>
          <cell r="AY18">
            <v>0</v>
          </cell>
          <cell r="AZ18">
            <v>0</v>
          </cell>
          <cell r="BA18">
            <v>0</v>
          </cell>
          <cell r="BB18">
            <v>0</v>
          </cell>
          <cell r="BC18">
            <v>0</v>
          </cell>
          <cell r="BD18">
            <v>0</v>
          </cell>
          <cell r="BE18">
            <v>0</v>
          </cell>
          <cell r="BF18">
            <v>0</v>
          </cell>
          <cell r="BG18">
            <v>0</v>
          </cell>
          <cell r="BH18">
            <v>0</v>
          </cell>
          <cell r="BI18">
            <v>0</v>
          </cell>
          <cell r="BJ18">
            <v>0</v>
          </cell>
          <cell r="BK18">
            <v>0</v>
          </cell>
          <cell r="BL18">
            <v>0</v>
          </cell>
          <cell r="BM18">
            <v>0</v>
          </cell>
          <cell r="BN18">
            <v>0</v>
          </cell>
          <cell r="BO18">
            <v>0</v>
          </cell>
          <cell r="BP18">
            <v>0</v>
          </cell>
          <cell r="BQ18">
            <v>0</v>
          </cell>
          <cell r="BR18">
            <v>0</v>
          </cell>
          <cell r="BS18">
            <v>0</v>
          </cell>
          <cell r="BT18">
            <v>0</v>
          </cell>
          <cell r="BU18">
            <v>0</v>
          </cell>
          <cell r="BV18">
            <v>0</v>
          </cell>
          <cell r="BW18">
            <v>0</v>
          </cell>
          <cell r="BX18">
            <v>0</v>
          </cell>
          <cell r="BY18">
            <v>0</v>
          </cell>
          <cell r="BZ18">
            <v>0</v>
          </cell>
          <cell r="CA18">
            <v>0</v>
          </cell>
          <cell r="CB18">
            <v>0</v>
          </cell>
          <cell r="CC18">
            <v>0</v>
          </cell>
          <cell r="CD18">
            <v>0</v>
          </cell>
          <cell r="CE18">
            <v>0</v>
          </cell>
          <cell r="CF18">
            <v>0</v>
          </cell>
          <cell r="CG18">
            <v>0</v>
          </cell>
          <cell r="CH18">
            <v>0</v>
          </cell>
          <cell r="CI18">
            <v>0</v>
          </cell>
          <cell r="CJ18">
            <v>0</v>
          </cell>
          <cell r="CK18">
            <v>0</v>
          </cell>
          <cell r="CL18">
            <v>0</v>
          </cell>
          <cell r="CM18">
            <v>0</v>
          </cell>
          <cell r="CN18">
            <v>0</v>
          </cell>
          <cell r="CO18">
            <v>0</v>
          </cell>
          <cell r="CP18">
            <v>0</v>
          </cell>
          <cell r="CQ18">
            <v>0</v>
          </cell>
          <cell r="CR18">
            <v>0</v>
          </cell>
          <cell r="CS18">
            <v>0</v>
          </cell>
          <cell r="CT18">
            <v>0</v>
          </cell>
          <cell r="CU18">
            <v>0</v>
          </cell>
          <cell r="CV18">
            <v>0</v>
          </cell>
          <cell r="CW18">
            <v>0</v>
          </cell>
          <cell r="CX18">
            <v>0</v>
          </cell>
          <cell r="CY18">
            <v>0</v>
          </cell>
          <cell r="CZ18">
            <v>0</v>
          </cell>
          <cell r="DA18">
            <v>0</v>
          </cell>
          <cell r="DB18">
            <v>0</v>
          </cell>
          <cell r="DC18">
            <v>0</v>
          </cell>
          <cell r="DD18">
            <v>0</v>
          </cell>
          <cell r="DE18">
            <v>0</v>
          </cell>
          <cell r="DF18">
            <v>0</v>
          </cell>
          <cell r="DG18">
            <v>0</v>
          </cell>
          <cell r="DH18">
            <v>0</v>
          </cell>
          <cell r="DI18">
            <v>0</v>
          </cell>
          <cell r="DJ18">
            <v>0</v>
          </cell>
          <cell r="DK18">
            <v>0</v>
          </cell>
          <cell r="DL18">
            <v>0</v>
          </cell>
          <cell r="DM18">
            <v>0</v>
          </cell>
          <cell r="DN18">
            <v>0</v>
          </cell>
          <cell r="DO18">
            <v>0</v>
          </cell>
          <cell r="DP18">
            <v>0</v>
          </cell>
          <cell r="DQ18">
            <v>0</v>
          </cell>
          <cell r="DR18">
            <v>0</v>
          </cell>
          <cell r="DS18">
            <v>0</v>
          </cell>
          <cell r="DT18">
            <v>0</v>
          </cell>
          <cell r="DU18">
            <v>0</v>
          </cell>
          <cell r="DV18">
            <v>0</v>
          </cell>
          <cell r="DW18">
            <v>0</v>
          </cell>
          <cell r="DX18">
            <v>0</v>
          </cell>
          <cell r="DY18">
            <v>0</v>
          </cell>
          <cell r="DZ18">
            <v>0</v>
          </cell>
          <cell r="EA18">
            <v>0</v>
          </cell>
          <cell r="EB18">
            <v>0</v>
          </cell>
          <cell r="EC18">
            <v>0</v>
          </cell>
          <cell r="ED18">
            <v>0</v>
          </cell>
          <cell r="EE18">
            <v>0</v>
          </cell>
          <cell r="EF18">
            <v>0</v>
          </cell>
          <cell r="EG18">
            <v>0</v>
          </cell>
          <cell r="EH18">
            <v>0</v>
          </cell>
          <cell r="EI18">
            <v>0</v>
          </cell>
          <cell r="EJ18">
            <v>0</v>
          </cell>
          <cell r="EK18">
            <v>0</v>
          </cell>
          <cell r="EL18">
            <v>0</v>
          </cell>
          <cell r="EM18">
            <v>0</v>
          </cell>
          <cell r="EN18">
            <v>0</v>
          </cell>
          <cell r="EO18">
            <v>0</v>
          </cell>
          <cell r="EP18">
            <v>0</v>
          </cell>
          <cell r="EQ18">
            <v>0</v>
          </cell>
          <cell r="ER18">
            <v>0</v>
          </cell>
          <cell r="ES18">
            <v>0</v>
          </cell>
          <cell r="ET18">
            <v>0</v>
          </cell>
          <cell r="EU18">
            <v>0</v>
          </cell>
          <cell r="EV18">
            <v>0</v>
          </cell>
          <cell r="EW18">
            <v>0</v>
          </cell>
          <cell r="EX18">
            <v>0</v>
          </cell>
          <cell r="EY18">
            <v>0</v>
          </cell>
          <cell r="EZ18">
            <v>0</v>
          </cell>
          <cell r="FA18">
            <v>0</v>
          </cell>
          <cell r="FB18">
            <v>0</v>
          </cell>
          <cell r="FC18">
            <v>0</v>
          </cell>
          <cell r="FD18">
            <v>0</v>
          </cell>
          <cell r="FE18">
            <v>0</v>
          </cell>
          <cell r="FF18">
            <v>0</v>
          </cell>
          <cell r="FG18">
            <v>0</v>
          </cell>
          <cell r="FH18">
            <v>0</v>
          </cell>
          <cell r="FI18">
            <v>0</v>
          </cell>
          <cell r="FJ18">
            <v>0</v>
          </cell>
          <cell r="FK18">
            <v>0</v>
          </cell>
          <cell r="FL18">
            <v>0</v>
          </cell>
          <cell r="FM18">
            <v>0</v>
          </cell>
          <cell r="FN18">
            <v>0</v>
          </cell>
          <cell r="FO18">
            <v>0</v>
          </cell>
          <cell r="FP18">
            <v>0</v>
          </cell>
          <cell r="FQ18">
            <v>0</v>
          </cell>
          <cell r="FR18">
            <v>0</v>
          </cell>
          <cell r="FS18">
            <v>0</v>
          </cell>
          <cell r="FT18">
            <v>0</v>
          </cell>
          <cell r="FU18">
            <v>0</v>
          </cell>
          <cell r="FV18">
            <v>0</v>
          </cell>
          <cell r="FW18">
            <v>0</v>
          </cell>
          <cell r="FX18">
            <v>0</v>
          </cell>
          <cell r="FY18">
            <v>0</v>
          </cell>
          <cell r="FZ18">
            <v>0</v>
          </cell>
          <cell r="GA18">
            <v>0</v>
          </cell>
          <cell r="GB18">
            <v>0</v>
          </cell>
          <cell r="GC18">
            <v>0</v>
          </cell>
          <cell r="GD18">
            <v>0</v>
          </cell>
          <cell r="GE18">
            <v>0</v>
          </cell>
          <cell r="GF18">
            <v>0</v>
          </cell>
          <cell r="GG18">
            <v>0</v>
          </cell>
          <cell r="GH18">
            <v>0</v>
          </cell>
          <cell r="GI18">
            <v>0</v>
          </cell>
          <cell r="GJ18">
            <v>0</v>
          </cell>
          <cell r="GK18">
            <v>0</v>
          </cell>
          <cell r="GL18">
            <v>0</v>
          </cell>
          <cell r="GM18">
            <v>0</v>
          </cell>
          <cell r="GN18">
            <v>0</v>
          </cell>
          <cell r="GO18">
            <v>0</v>
          </cell>
          <cell r="GP18">
            <v>0</v>
          </cell>
          <cell r="GQ18">
            <v>0</v>
          </cell>
          <cell r="GR18">
            <v>0</v>
          </cell>
          <cell r="GS18">
            <v>0</v>
          </cell>
          <cell r="GT18">
            <v>0</v>
          </cell>
          <cell r="GU18">
            <v>0</v>
          </cell>
          <cell r="GV18">
            <v>0</v>
          </cell>
          <cell r="GW18">
            <v>0</v>
          </cell>
          <cell r="GX18">
            <v>0</v>
          </cell>
          <cell r="GY18">
            <v>0</v>
          </cell>
          <cell r="GZ18">
            <v>0</v>
          </cell>
          <cell r="HA18">
            <v>0</v>
          </cell>
          <cell r="HB18">
            <v>0</v>
          </cell>
          <cell r="HC18">
            <v>0</v>
          </cell>
          <cell r="HD18">
            <v>0</v>
          </cell>
          <cell r="HE18">
            <v>0</v>
          </cell>
          <cell r="HF18">
            <v>0</v>
          </cell>
          <cell r="HG18">
            <v>0</v>
          </cell>
          <cell r="HH18">
            <v>0</v>
          </cell>
          <cell r="HI18">
            <v>0</v>
          </cell>
          <cell r="HJ18">
            <v>0</v>
          </cell>
          <cell r="HK18">
            <v>0</v>
          </cell>
          <cell r="HL18">
            <v>0</v>
          </cell>
          <cell r="HM18">
            <v>0</v>
          </cell>
          <cell r="HN18">
            <v>0</v>
          </cell>
          <cell r="HO18">
            <v>0</v>
          </cell>
          <cell r="HP18">
            <v>0</v>
          </cell>
          <cell r="HQ18">
            <v>0</v>
          </cell>
          <cell r="HR18">
            <v>0</v>
          </cell>
          <cell r="HS18">
            <v>0</v>
          </cell>
          <cell r="HT18">
            <v>0</v>
          </cell>
          <cell r="HU18">
            <v>0</v>
          </cell>
          <cell r="HV18">
            <v>0</v>
          </cell>
          <cell r="HW18">
            <v>0</v>
          </cell>
          <cell r="HX18">
            <v>0</v>
          </cell>
          <cell r="HY18">
            <v>0</v>
          </cell>
          <cell r="HZ18">
            <v>0</v>
          </cell>
          <cell r="IA18">
            <v>0</v>
          </cell>
          <cell r="IB18">
            <v>0</v>
          </cell>
          <cell r="IC18">
            <v>0</v>
          </cell>
          <cell r="ID18">
            <v>0</v>
          </cell>
          <cell r="IE18">
            <v>0</v>
          </cell>
          <cell r="IF18">
            <v>0</v>
          </cell>
          <cell r="IG18">
            <v>0</v>
          </cell>
          <cell r="IH18">
            <v>0</v>
          </cell>
          <cell r="II18">
            <v>0</v>
          </cell>
          <cell r="IJ18">
            <v>0</v>
          </cell>
          <cell r="IK18">
            <v>0</v>
          </cell>
          <cell r="IL18">
            <v>0</v>
          </cell>
          <cell r="IM18">
            <v>0</v>
          </cell>
          <cell r="IN18">
            <v>0</v>
          </cell>
          <cell r="IO18">
            <v>0</v>
          </cell>
          <cell r="IP18">
            <v>0</v>
          </cell>
          <cell r="IQ18">
            <v>0</v>
          </cell>
        </row>
        <row r="19">
          <cell r="B19">
            <v>0</v>
          </cell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0</v>
          </cell>
          <cell r="AJ19">
            <v>0</v>
          </cell>
          <cell r="AK19">
            <v>0</v>
          </cell>
          <cell r="AL19">
            <v>0</v>
          </cell>
          <cell r="AM19">
            <v>0</v>
          </cell>
          <cell r="AN19">
            <v>0</v>
          </cell>
          <cell r="AO19">
            <v>0</v>
          </cell>
          <cell r="AP19">
            <v>0</v>
          </cell>
          <cell r="AQ19">
            <v>0</v>
          </cell>
          <cell r="AR19">
            <v>0</v>
          </cell>
          <cell r="AS19">
            <v>0</v>
          </cell>
          <cell r="AT19">
            <v>0</v>
          </cell>
          <cell r="AU19">
            <v>0</v>
          </cell>
          <cell r="AV19">
            <v>0</v>
          </cell>
          <cell r="AW19">
            <v>0</v>
          </cell>
          <cell r="AX19">
            <v>0</v>
          </cell>
          <cell r="AY19">
            <v>0</v>
          </cell>
          <cell r="AZ19">
            <v>0</v>
          </cell>
          <cell r="BA19">
            <v>0</v>
          </cell>
          <cell r="BB19">
            <v>0</v>
          </cell>
          <cell r="BC19">
            <v>0</v>
          </cell>
          <cell r="BD19">
            <v>0</v>
          </cell>
          <cell r="BE19">
            <v>0</v>
          </cell>
          <cell r="BF19">
            <v>0</v>
          </cell>
          <cell r="BG19">
            <v>0</v>
          </cell>
          <cell r="BH19">
            <v>0</v>
          </cell>
          <cell r="BI19">
            <v>0</v>
          </cell>
          <cell r="BJ19">
            <v>0</v>
          </cell>
          <cell r="BK19">
            <v>0</v>
          </cell>
          <cell r="BL19">
            <v>0</v>
          </cell>
          <cell r="BM19">
            <v>0</v>
          </cell>
          <cell r="BN19">
            <v>0</v>
          </cell>
          <cell r="BO19">
            <v>0</v>
          </cell>
          <cell r="BP19">
            <v>0</v>
          </cell>
          <cell r="BQ19">
            <v>0</v>
          </cell>
          <cell r="BR19">
            <v>0</v>
          </cell>
          <cell r="BS19">
            <v>0</v>
          </cell>
          <cell r="BT19">
            <v>0</v>
          </cell>
          <cell r="BU19">
            <v>0</v>
          </cell>
          <cell r="BV19">
            <v>0</v>
          </cell>
          <cell r="BW19">
            <v>0</v>
          </cell>
          <cell r="BX19">
            <v>0</v>
          </cell>
          <cell r="BY19">
            <v>0</v>
          </cell>
          <cell r="BZ19">
            <v>0</v>
          </cell>
          <cell r="CA19">
            <v>0</v>
          </cell>
          <cell r="CB19">
            <v>0</v>
          </cell>
          <cell r="CC19">
            <v>0</v>
          </cell>
          <cell r="CD19">
            <v>0</v>
          </cell>
          <cell r="CE19">
            <v>0</v>
          </cell>
          <cell r="CF19">
            <v>0</v>
          </cell>
          <cell r="CG19">
            <v>0</v>
          </cell>
          <cell r="CH19">
            <v>0</v>
          </cell>
          <cell r="CI19">
            <v>0</v>
          </cell>
          <cell r="CJ19">
            <v>0</v>
          </cell>
          <cell r="CK19">
            <v>0</v>
          </cell>
          <cell r="CL19">
            <v>0</v>
          </cell>
          <cell r="CM19">
            <v>0</v>
          </cell>
          <cell r="CN19">
            <v>0</v>
          </cell>
          <cell r="CO19">
            <v>0</v>
          </cell>
          <cell r="CP19">
            <v>0</v>
          </cell>
          <cell r="CQ19">
            <v>0</v>
          </cell>
          <cell r="CR19">
            <v>0</v>
          </cell>
          <cell r="CS19">
            <v>0</v>
          </cell>
          <cell r="CT19">
            <v>0</v>
          </cell>
          <cell r="CU19">
            <v>0</v>
          </cell>
          <cell r="CV19">
            <v>0</v>
          </cell>
          <cell r="CW19">
            <v>0</v>
          </cell>
          <cell r="CX19">
            <v>0</v>
          </cell>
          <cell r="CY19">
            <v>0</v>
          </cell>
          <cell r="CZ19">
            <v>0</v>
          </cell>
          <cell r="DA19">
            <v>0</v>
          </cell>
          <cell r="DB19">
            <v>0</v>
          </cell>
          <cell r="DC19">
            <v>0</v>
          </cell>
          <cell r="DD19">
            <v>0</v>
          </cell>
          <cell r="DE19">
            <v>0</v>
          </cell>
          <cell r="DF19">
            <v>0</v>
          </cell>
          <cell r="DG19">
            <v>0</v>
          </cell>
          <cell r="DH19">
            <v>0</v>
          </cell>
          <cell r="DI19">
            <v>0</v>
          </cell>
          <cell r="DJ19">
            <v>0</v>
          </cell>
          <cell r="DK19">
            <v>0</v>
          </cell>
          <cell r="DL19">
            <v>0</v>
          </cell>
          <cell r="DM19">
            <v>0</v>
          </cell>
          <cell r="DN19">
            <v>0</v>
          </cell>
          <cell r="DO19">
            <v>0</v>
          </cell>
          <cell r="DP19">
            <v>0</v>
          </cell>
          <cell r="DQ19">
            <v>0</v>
          </cell>
          <cell r="DR19">
            <v>0</v>
          </cell>
          <cell r="DS19">
            <v>0</v>
          </cell>
          <cell r="DT19">
            <v>0</v>
          </cell>
          <cell r="DU19">
            <v>0</v>
          </cell>
          <cell r="DV19">
            <v>0</v>
          </cell>
          <cell r="DW19">
            <v>0</v>
          </cell>
          <cell r="DX19">
            <v>0</v>
          </cell>
          <cell r="DY19">
            <v>0</v>
          </cell>
          <cell r="DZ19">
            <v>0</v>
          </cell>
          <cell r="EA19">
            <v>0</v>
          </cell>
          <cell r="EB19">
            <v>0</v>
          </cell>
          <cell r="EC19">
            <v>0</v>
          </cell>
          <cell r="ED19">
            <v>0</v>
          </cell>
          <cell r="EE19">
            <v>0</v>
          </cell>
          <cell r="EF19">
            <v>0</v>
          </cell>
          <cell r="EG19">
            <v>0</v>
          </cell>
          <cell r="EH19">
            <v>0</v>
          </cell>
          <cell r="EI19">
            <v>0</v>
          </cell>
          <cell r="EJ19">
            <v>0</v>
          </cell>
          <cell r="EK19">
            <v>0</v>
          </cell>
          <cell r="EL19">
            <v>0</v>
          </cell>
          <cell r="EM19">
            <v>0</v>
          </cell>
          <cell r="EN19">
            <v>0</v>
          </cell>
          <cell r="EO19">
            <v>0</v>
          </cell>
          <cell r="EP19">
            <v>0</v>
          </cell>
          <cell r="EQ19">
            <v>0</v>
          </cell>
          <cell r="ER19">
            <v>0</v>
          </cell>
          <cell r="ES19">
            <v>0</v>
          </cell>
          <cell r="ET19">
            <v>0</v>
          </cell>
          <cell r="EU19">
            <v>0</v>
          </cell>
          <cell r="EV19">
            <v>0</v>
          </cell>
          <cell r="EW19">
            <v>0</v>
          </cell>
          <cell r="EX19">
            <v>0</v>
          </cell>
          <cell r="EY19">
            <v>0</v>
          </cell>
          <cell r="EZ19">
            <v>0</v>
          </cell>
          <cell r="FA19">
            <v>0</v>
          </cell>
          <cell r="FB19">
            <v>0</v>
          </cell>
          <cell r="FC19">
            <v>0</v>
          </cell>
          <cell r="FD19">
            <v>0</v>
          </cell>
          <cell r="FE19">
            <v>0</v>
          </cell>
          <cell r="FF19">
            <v>0</v>
          </cell>
          <cell r="FG19">
            <v>0</v>
          </cell>
          <cell r="FH19">
            <v>0</v>
          </cell>
          <cell r="FI19">
            <v>0</v>
          </cell>
          <cell r="FJ19">
            <v>0</v>
          </cell>
          <cell r="FK19">
            <v>0</v>
          </cell>
          <cell r="FL19">
            <v>0</v>
          </cell>
          <cell r="FM19">
            <v>0</v>
          </cell>
          <cell r="FN19">
            <v>0</v>
          </cell>
          <cell r="FO19">
            <v>0</v>
          </cell>
          <cell r="FP19">
            <v>0</v>
          </cell>
          <cell r="FQ19">
            <v>0</v>
          </cell>
          <cell r="FR19">
            <v>0</v>
          </cell>
          <cell r="FS19">
            <v>0</v>
          </cell>
          <cell r="FT19">
            <v>0</v>
          </cell>
          <cell r="FU19">
            <v>0</v>
          </cell>
          <cell r="FV19">
            <v>0</v>
          </cell>
          <cell r="FW19">
            <v>0</v>
          </cell>
          <cell r="FX19">
            <v>0</v>
          </cell>
          <cell r="FY19">
            <v>0</v>
          </cell>
          <cell r="FZ19">
            <v>0</v>
          </cell>
          <cell r="GA19">
            <v>0</v>
          </cell>
          <cell r="GB19">
            <v>0</v>
          </cell>
          <cell r="GC19">
            <v>0</v>
          </cell>
          <cell r="GD19">
            <v>0</v>
          </cell>
          <cell r="GE19">
            <v>0</v>
          </cell>
          <cell r="GF19">
            <v>0</v>
          </cell>
          <cell r="GG19">
            <v>0</v>
          </cell>
          <cell r="GH19">
            <v>0</v>
          </cell>
          <cell r="GI19">
            <v>0</v>
          </cell>
          <cell r="GJ19">
            <v>0</v>
          </cell>
          <cell r="GK19">
            <v>0</v>
          </cell>
          <cell r="GL19">
            <v>0</v>
          </cell>
          <cell r="GM19">
            <v>0</v>
          </cell>
          <cell r="GN19">
            <v>0</v>
          </cell>
          <cell r="GO19">
            <v>0</v>
          </cell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GZ19">
            <v>0</v>
          </cell>
          <cell r="HA19">
            <v>0</v>
          </cell>
          <cell r="HB19">
            <v>0</v>
          </cell>
          <cell r="HC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  <cell r="HL19">
            <v>0</v>
          </cell>
          <cell r="HM19">
            <v>0</v>
          </cell>
          <cell r="HN19">
            <v>0</v>
          </cell>
          <cell r="HO19">
            <v>0</v>
          </cell>
          <cell r="HP19">
            <v>0</v>
          </cell>
          <cell r="HQ19">
            <v>0</v>
          </cell>
          <cell r="HR19">
            <v>0</v>
          </cell>
          <cell r="HS19">
            <v>0</v>
          </cell>
          <cell r="HT19">
            <v>0</v>
          </cell>
          <cell r="HU19">
            <v>0</v>
          </cell>
          <cell r="HV19">
            <v>0</v>
          </cell>
          <cell r="HW19">
            <v>0</v>
          </cell>
          <cell r="HX19">
            <v>0</v>
          </cell>
          <cell r="HY19">
            <v>0</v>
          </cell>
          <cell r="HZ19">
            <v>0</v>
          </cell>
          <cell r="IA19">
            <v>0</v>
          </cell>
          <cell r="IB19">
            <v>0</v>
          </cell>
          <cell r="IC19">
            <v>0</v>
          </cell>
          <cell r="ID19">
            <v>0</v>
          </cell>
          <cell r="IE19">
            <v>0</v>
          </cell>
          <cell r="IF19">
            <v>0</v>
          </cell>
          <cell r="IG19">
            <v>0</v>
          </cell>
          <cell r="IH19">
            <v>0</v>
          </cell>
          <cell r="II19">
            <v>0</v>
          </cell>
          <cell r="IJ19">
            <v>0</v>
          </cell>
          <cell r="IK19">
            <v>0</v>
          </cell>
          <cell r="IL19">
            <v>0</v>
          </cell>
          <cell r="IM19">
            <v>0</v>
          </cell>
          <cell r="IN19">
            <v>0</v>
          </cell>
          <cell r="IO19">
            <v>0</v>
          </cell>
          <cell r="IP19">
            <v>0</v>
          </cell>
          <cell r="IQ19">
            <v>0</v>
          </cell>
        </row>
        <row r="20">
          <cell r="B20">
            <v>0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N20">
            <v>0</v>
          </cell>
          <cell r="AO20">
            <v>0</v>
          </cell>
          <cell r="AP20">
            <v>0</v>
          </cell>
          <cell r="AQ20">
            <v>0</v>
          </cell>
          <cell r="AR20">
            <v>0</v>
          </cell>
          <cell r="AS20">
            <v>0</v>
          </cell>
          <cell r="AT20">
            <v>0</v>
          </cell>
          <cell r="AU20">
            <v>0</v>
          </cell>
          <cell r="AV20">
            <v>0</v>
          </cell>
          <cell r="AW20">
            <v>0</v>
          </cell>
          <cell r="AX20">
            <v>0</v>
          </cell>
          <cell r="AY20">
            <v>0</v>
          </cell>
          <cell r="AZ20">
            <v>0</v>
          </cell>
          <cell r="BA20">
            <v>0</v>
          </cell>
          <cell r="BB20">
            <v>0</v>
          </cell>
          <cell r="BC20">
            <v>0</v>
          </cell>
          <cell r="BD20">
            <v>0</v>
          </cell>
          <cell r="BE20">
            <v>0</v>
          </cell>
          <cell r="BF20">
            <v>0</v>
          </cell>
          <cell r="BG20">
            <v>0</v>
          </cell>
          <cell r="BH20">
            <v>0</v>
          </cell>
          <cell r="BI20">
            <v>0</v>
          </cell>
          <cell r="BJ20">
            <v>0</v>
          </cell>
          <cell r="BK20">
            <v>0</v>
          </cell>
          <cell r="BL20">
            <v>0</v>
          </cell>
          <cell r="BM20">
            <v>0</v>
          </cell>
          <cell r="BN20">
            <v>0</v>
          </cell>
          <cell r="BO20">
            <v>0</v>
          </cell>
          <cell r="BP20">
            <v>0</v>
          </cell>
          <cell r="BQ20">
            <v>0</v>
          </cell>
          <cell r="BR20">
            <v>0</v>
          </cell>
          <cell r="BS20">
            <v>0</v>
          </cell>
          <cell r="BT20">
            <v>0</v>
          </cell>
          <cell r="BU20">
            <v>0</v>
          </cell>
          <cell r="BV20">
            <v>0</v>
          </cell>
          <cell r="BW20">
            <v>0</v>
          </cell>
          <cell r="BX20">
            <v>0</v>
          </cell>
          <cell r="BY20">
            <v>0</v>
          </cell>
          <cell r="BZ20">
            <v>0</v>
          </cell>
          <cell r="CA20">
            <v>0</v>
          </cell>
          <cell r="CB20">
            <v>0</v>
          </cell>
          <cell r="CC20">
            <v>0</v>
          </cell>
          <cell r="CD20">
            <v>0</v>
          </cell>
          <cell r="CE20">
            <v>0</v>
          </cell>
          <cell r="CF20">
            <v>0</v>
          </cell>
          <cell r="CG20">
            <v>0</v>
          </cell>
          <cell r="CH20">
            <v>0</v>
          </cell>
          <cell r="CI20">
            <v>0</v>
          </cell>
          <cell r="CJ20">
            <v>0</v>
          </cell>
          <cell r="CK20">
            <v>0</v>
          </cell>
          <cell r="CL20">
            <v>0</v>
          </cell>
          <cell r="CM20">
            <v>0</v>
          </cell>
          <cell r="CN20">
            <v>0</v>
          </cell>
          <cell r="CO20">
            <v>0</v>
          </cell>
          <cell r="CP20">
            <v>0</v>
          </cell>
          <cell r="CQ20">
            <v>0</v>
          </cell>
          <cell r="CR20">
            <v>0</v>
          </cell>
          <cell r="CS20">
            <v>0</v>
          </cell>
          <cell r="CT20">
            <v>0</v>
          </cell>
          <cell r="CU20">
            <v>0</v>
          </cell>
          <cell r="CV20">
            <v>0</v>
          </cell>
          <cell r="CW20">
            <v>0</v>
          </cell>
          <cell r="CX20">
            <v>0</v>
          </cell>
          <cell r="CY20">
            <v>0</v>
          </cell>
          <cell r="CZ20">
            <v>0</v>
          </cell>
          <cell r="DA20">
            <v>0</v>
          </cell>
          <cell r="DB20">
            <v>0</v>
          </cell>
          <cell r="DC20">
            <v>0</v>
          </cell>
          <cell r="DD20">
            <v>0</v>
          </cell>
          <cell r="DE20">
            <v>0</v>
          </cell>
          <cell r="DF20">
            <v>0</v>
          </cell>
          <cell r="DG20">
            <v>0</v>
          </cell>
          <cell r="DH20">
            <v>0</v>
          </cell>
          <cell r="DI20">
            <v>0</v>
          </cell>
          <cell r="DJ20">
            <v>0</v>
          </cell>
          <cell r="DK20">
            <v>0</v>
          </cell>
          <cell r="DL20">
            <v>0</v>
          </cell>
          <cell r="DM20">
            <v>0</v>
          </cell>
          <cell r="DN20">
            <v>0</v>
          </cell>
          <cell r="DO20">
            <v>0</v>
          </cell>
          <cell r="DP20">
            <v>0</v>
          </cell>
          <cell r="DQ20">
            <v>0</v>
          </cell>
          <cell r="DR20">
            <v>0</v>
          </cell>
          <cell r="DS20">
            <v>0</v>
          </cell>
          <cell r="DT20">
            <v>0</v>
          </cell>
          <cell r="DU20">
            <v>0</v>
          </cell>
          <cell r="DV20">
            <v>0</v>
          </cell>
          <cell r="DW20">
            <v>0</v>
          </cell>
          <cell r="DX20">
            <v>0</v>
          </cell>
          <cell r="DY20">
            <v>0</v>
          </cell>
          <cell r="DZ20">
            <v>0</v>
          </cell>
          <cell r="EA20">
            <v>0</v>
          </cell>
          <cell r="EB20">
            <v>0</v>
          </cell>
          <cell r="EC20">
            <v>0</v>
          </cell>
          <cell r="ED20">
            <v>0</v>
          </cell>
          <cell r="EE20">
            <v>0</v>
          </cell>
          <cell r="EF20">
            <v>0</v>
          </cell>
          <cell r="EG20">
            <v>0</v>
          </cell>
          <cell r="EH20">
            <v>0</v>
          </cell>
          <cell r="EI20">
            <v>0</v>
          </cell>
          <cell r="EJ20">
            <v>0</v>
          </cell>
          <cell r="EK20">
            <v>0</v>
          </cell>
          <cell r="EL20">
            <v>0</v>
          </cell>
          <cell r="EM20">
            <v>0</v>
          </cell>
          <cell r="EN20">
            <v>0</v>
          </cell>
          <cell r="EO20">
            <v>0</v>
          </cell>
          <cell r="EP20">
            <v>0</v>
          </cell>
          <cell r="EQ20">
            <v>0</v>
          </cell>
          <cell r="ER20">
            <v>0</v>
          </cell>
          <cell r="ES20">
            <v>0</v>
          </cell>
          <cell r="ET20">
            <v>0</v>
          </cell>
          <cell r="EU20">
            <v>0</v>
          </cell>
          <cell r="EV20">
            <v>0</v>
          </cell>
          <cell r="EW20">
            <v>0</v>
          </cell>
          <cell r="EX20">
            <v>0</v>
          </cell>
          <cell r="EY20">
            <v>0</v>
          </cell>
          <cell r="EZ20">
            <v>0</v>
          </cell>
          <cell r="FA20">
            <v>0</v>
          </cell>
          <cell r="FB20">
            <v>0</v>
          </cell>
          <cell r="FC20">
            <v>0</v>
          </cell>
          <cell r="FD20">
            <v>0</v>
          </cell>
          <cell r="FE20">
            <v>0</v>
          </cell>
          <cell r="FF20">
            <v>0</v>
          </cell>
          <cell r="FG20">
            <v>0</v>
          </cell>
          <cell r="FH20">
            <v>0</v>
          </cell>
          <cell r="FI20">
            <v>0</v>
          </cell>
          <cell r="FJ20">
            <v>0</v>
          </cell>
          <cell r="FK20">
            <v>0</v>
          </cell>
          <cell r="FL20">
            <v>0</v>
          </cell>
          <cell r="FM20">
            <v>0</v>
          </cell>
          <cell r="FN20">
            <v>0</v>
          </cell>
          <cell r="FO20">
            <v>0</v>
          </cell>
          <cell r="FP20">
            <v>0</v>
          </cell>
          <cell r="FQ20">
            <v>0</v>
          </cell>
          <cell r="FR20">
            <v>0</v>
          </cell>
          <cell r="FS20">
            <v>0</v>
          </cell>
          <cell r="FT20">
            <v>0</v>
          </cell>
          <cell r="FU20">
            <v>0</v>
          </cell>
          <cell r="FV20">
            <v>0</v>
          </cell>
          <cell r="FW20">
            <v>0</v>
          </cell>
          <cell r="FX20">
            <v>0</v>
          </cell>
          <cell r="FY20">
            <v>0</v>
          </cell>
          <cell r="FZ20">
            <v>0</v>
          </cell>
          <cell r="GA20">
            <v>0</v>
          </cell>
          <cell r="GB20">
            <v>0</v>
          </cell>
          <cell r="GC20">
            <v>0</v>
          </cell>
          <cell r="GD20">
            <v>0</v>
          </cell>
          <cell r="GE20">
            <v>0</v>
          </cell>
          <cell r="GF20">
            <v>0</v>
          </cell>
          <cell r="GG20">
            <v>0</v>
          </cell>
          <cell r="GH20">
            <v>0</v>
          </cell>
          <cell r="GI20">
            <v>0</v>
          </cell>
          <cell r="GJ20">
            <v>0</v>
          </cell>
          <cell r="GK20">
            <v>0</v>
          </cell>
          <cell r="GL20">
            <v>0</v>
          </cell>
          <cell r="GM20">
            <v>0</v>
          </cell>
          <cell r="GN20">
            <v>0</v>
          </cell>
          <cell r="GO20">
            <v>0</v>
          </cell>
          <cell r="GP20">
            <v>0</v>
          </cell>
          <cell r="GQ20">
            <v>0</v>
          </cell>
          <cell r="GR20">
            <v>0</v>
          </cell>
          <cell r="GS20">
            <v>0</v>
          </cell>
          <cell r="GT20">
            <v>0</v>
          </cell>
          <cell r="GU20">
            <v>0</v>
          </cell>
          <cell r="GV20">
            <v>0</v>
          </cell>
          <cell r="GW20">
            <v>0</v>
          </cell>
          <cell r="GX20">
            <v>0</v>
          </cell>
          <cell r="GY20">
            <v>0</v>
          </cell>
          <cell r="GZ20">
            <v>0</v>
          </cell>
          <cell r="HA20">
            <v>0</v>
          </cell>
          <cell r="HB20">
            <v>0</v>
          </cell>
          <cell r="HC20">
            <v>0</v>
          </cell>
          <cell r="HD20">
            <v>0</v>
          </cell>
          <cell r="HE20">
            <v>0</v>
          </cell>
          <cell r="HF20">
            <v>0</v>
          </cell>
          <cell r="HG20">
            <v>0</v>
          </cell>
          <cell r="HH20">
            <v>0</v>
          </cell>
          <cell r="HI20">
            <v>0</v>
          </cell>
          <cell r="HJ20">
            <v>0</v>
          </cell>
          <cell r="HK20">
            <v>0</v>
          </cell>
          <cell r="HL20">
            <v>0</v>
          </cell>
          <cell r="HM20">
            <v>0</v>
          </cell>
          <cell r="HN20">
            <v>0</v>
          </cell>
          <cell r="HO20">
            <v>0</v>
          </cell>
          <cell r="HP20">
            <v>0</v>
          </cell>
          <cell r="HQ20">
            <v>0</v>
          </cell>
          <cell r="HR20">
            <v>0</v>
          </cell>
          <cell r="HS20">
            <v>0</v>
          </cell>
          <cell r="HT20">
            <v>0</v>
          </cell>
          <cell r="HU20">
            <v>0</v>
          </cell>
          <cell r="HV20">
            <v>0</v>
          </cell>
          <cell r="HW20">
            <v>0</v>
          </cell>
          <cell r="HX20">
            <v>0</v>
          </cell>
          <cell r="HY20">
            <v>0</v>
          </cell>
          <cell r="HZ20">
            <v>0</v>
          </cell>
          <cell r="IA20">
            <v>0</v>
          </cell>
          <cell r="IB20">
            <v>0</v>
          </cell>
          <cell r="IC20">
            <v>0</v>
          </cell>
          <cell r="ID20">
            <v>0</v>
          </cell>
          <cell r="IE20">
            <v>0</v>
          </cell>
          <cell r="IF20">
            <v>0</v>
          </cell>
          <cell r="IG20">
            <v>0</v>
          </cell>
          <cell r="IH20">
            <v>0</v>
          </cell>
          <cell r="II20">
            <v>0</v>
          </cell>
          <cell r="IJ20">
            <v>0</v>
          </cell>
          <cell r="IK20">
            <v>0</v>
          </cell>
          <cell r="IL20">
            <v>0</v>
          </cell>
          <cell r="IM20">
            <v>0</v>
          </cell>
          <cell r="IN20">
            <v>0</v>
          </cell>
          <cell r="IO20">
            <v>0</v>
          </cell>
          <cell r="IP20">
            <v>0</v>
          </cell>
          <cell r="IQ20">
            <v>0</v>
          </cell>
        </row>
        <row r="21">
          <cell r="B21">
            <v>0</v>
          </cell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0</v>
          </cell>
          <cell r="AJ21">
            <v>0</v>
          </cell>
          <cell r="AK21">
            <v>0</v>
          </cell>
          <cell r="AL21">
            <v>0</v>
          </cell>
          <cell r="AM21">
            <v>0</v>
          </cell>
          <cell r="AN21">
            <v>0</v>
          </cell>
          <cell r="AO21">
            <v>0</v>
          </cell>
          <cell r="AP21">
            <v>0</v>
          </cell>
          <cell r="AQ21">
            <v>0</v>
          </cell>
          <cell r="AR21">
            <v>0</v>
          </cell>
          <cell r="AS21">
            <v>0</v>
          </cell>
          <cell r="AT21">
            <v>0</v>
          </cell>
          <cell r="AU21">
            <v>0</v>
          </cell>
          <cell r="AV21">
            <v>0</v>
          </cell>
          <cell r="AW21">
            <v>0</v>
          </cell>
          <cell r="AX21">
            <v>0</v>
          </cell>
          <cell r="AY21">
            <v>0</v>
          </cell>
          <cell r="AZ21">
            <v>0</v>
          </cell>
          <cell r="BA21">
            <v>0</v>
          </cell>
          <cell r="BB21">
            <v>0</v>
          </cell>
          <cell r="BC21">
            <v>0</v>
          </cell>
          <cell r="BD21">
            <v>0</v>
          </cell>
          <cell r="BE21">
            <v>0</v>
          </cell>
          <cell r="BF21">
            <v>0</v>
          </cell>
          <cell r="BG21">
            <v>0</v>
          </cell>
          <cell r="BH21">
            <v>0</v>
          </cell>
          <cell r="BI21">
            <v>0</v>
          </cell>
          <cell r="BJ21">
            <v>0</v>
          </cell>
          <cell r="BK21">
            <v>0</v>
          </cell>
          <cell r="BL21">
            <v>0</v>
          </cell>
          <cell r="BM21">
            <v>0</v>
          </cell>
          <cell r="BN21">
            <v>0</v>
          </cell>
          <cell r="BO21">
            <v>0</v>
          </cell>
          <cell r="BP21">
            <v>0</v>
          </cell>
          <cell r="BQ21">
            <v>0</v>
          </cell>
          <cell r="BR21">
            <v>0</v>
          </cell>
          <cell r="BS21">
            <v>0</v>
          </cell>
          <cell r="BT21">
            <v>0</v>
          </cell>
          <cell r="BU21">
            <v>0</v>
          </cell>
          <cell r="BV21">
            <v>0</v>
          </cell>
          <cell r="BW21">
            <v>0</v>
          </cell>
          <cell r="BX21">
            <v>0</v>
          </cell>
          <cell r="BY21">
            <v>0</v>
          </cell>
          <cell r="BZ21">
            <v>0</v>
          </cell>
          <cell r="CA21">
            <v>0</v>
          </cell>
          <cell r="CB21">
            <v>0</v>
          </cell>
          <cell r="CC21">
            <v>0</v>
          </cell>
          <cell r="CD21">
            <v>0</v>
          </cell>
          <cell r="CE21">
            <v>0</v>
          </cell>
          <cell r="CF21">
            <v>0</v>
          </cell>
          <cell r="CG21">
            <v>0</v>
          </cell>
          <cell r="CH21">
            <v>0</v>
          </cell>
          <cell r="CI21">
            <v>0</v>
          </cell>
          <cell r="CJ21">
            <v>0</v>
          </cell>
          <cell r="CK21">
            <v>0</v>
          </cell>
          <cell r="CL21">
            <v>0</v>
          </cell>
          <cell r="CM21">
            <v>0</v>
          </cell>
          <cell r="CN21">
            <v>0</v>
          </cell>
          <cell r="CO21">
            <v>0</v>
          </cell>
          <cell r="CP21">
            <v>0</v>
          </cell>
          <cell r="CQ21">
            <v>0</v>
          </cell>
          <cell r="CR21">
            <v>0</v>
          </cell>
          <cell r="CS21">
            <v>0</v>
          </cell>
          <cell r="CT21">
            <v>0</v>
          </cell>
          <cell r="CU21">
            <v>0</v>
          </cell>
          <cell r="CV21">
            <v>0</v>
          </cell>
          <cell r="CW21">
            <v>0</v>
          </cell>
          <cell r="CX21">
            <v>0</v>
          </cell>
          <cell r="CY21">
            <v>0</v>
          </cell>
          <cell r="CZ21">
            <v>0</v>
          </cell>
          <cell r="DA21">
            <v>0</v>
          </cell>
          <cell r="DB21">
            <v>0</v>
          </cell>
          <cell r="DC21">
            <v>0</v>
          </cell>
          <cell r="DD21">
            <v>0</v>
          </cell>
          <cell r="DE21">
            <v>0</v>
          </cell>
          <cell r="DF21">
            <v>0</v>
          </cell>
          <cell r="DG21">
            <v>0</v>
          </cell>
          <cell r="DH21">
            <v>0</v>
          </cell>
          <cell r="DI21">
            <v>0</v>
          </cell>
          <cell r="DJ21">
            <v>0</v>
          </cell>
          <cell r="DK21">
            <v>0</v>
          </cell>
          <cell r="DL21">
            <v>0</v>
          </cell>
          <cell r="DM21">
            <v>0</v>
          </cell>
          <cell r="DN21">
            <v>0</v>
          </cell>
          <cell r="DO21">
            <v>0</v>
          </cell>
          <cell r="DP21">
            <v>0</v>
          </cell>
          <cell r="DQ21">
            <v>0</v>
          </cell>
          <cell r="DR21">
            <v>0</v>
          </cell>
          <cell r="DS21">
            <v>0</v>
          </cell>
          <cell r="DT21">
            <v>0</v>
          </cell>
          <cell r="DU21">
            <v>0</v>
          </cell>
          <cell r="DV21">
            <v>0</v>
          </cell>
          <cell r="DW21">
            <v>0</v>
          </cell>
          <cell r="DX21">
            <v>0</v>
          </cell>
          <cell r="DY21">
            <v>0</v>
          </cell>
          <cell r="DZ21">
            <v>0</v>
          </cell>
          <cell r="EA21">
            <v>0</v>
          </cell>
          <cell r="EB21">
            <v>0</v>
          </cell>
          <cell r="EC21">
            <v>0</v>
          </cell>
          <cell r="ED21">
            <v>0</v>
          </cell>
          <cell r="EE21">
            <v>0</v>
          </cell>
          <cell r="EF21">
            <v>0</v>
          </cell>
          <cell r="EG21">
            <v>0</v>
          </cell>
          <cell r="EH21">
            <v>0</v>
          </cell>
          <cell r="EI21">
            <v>0</v>
          </cell>
          <cell r="EJ21">
            <v>0</v>
          </cell>
          <cell r="EK21">
            <v>0</v>
          </cell>
          <cell r="EL21">
            <v>0</v>
          </cell>
          <cell r="EM21">
            <v>0</v>
          </cell>
          <cell r="EN21">
            <v>0</v>
          </cell>
          <cell r="EO21">
            <v>0</v>
          </cell>
          <cell r="EP21">
            <v>0</v>
          </cell>
          <cell r="EQ21">
            <v>0</v>
          </cell>
          <cell r="ER21">
            <v>0</v>
          </cell>
          <cell r="ES21">
            <v>0</v>
          </cell>
          <cell r="ET21">
            <v>0</v>
          </cell>
          <cell r="EU21">
            <v>0</v>
          </cell>
          <cell r="EV21">
            <v>0</v>
          </cell>
          <cell r="EW21">
            <v>0</v>
          </cell>
          <cell r="EX21">
            <v>0</v>
          </cell>
          <cell r="EY21">
            <v>0</v>
          </cell>
          <cell r="EZ21">
            <v>0</v>
          </cell>
          <cell r="FA21">
            <v>0</v>
          </cell>
          <cell r="FB21">
            <v>0</v>
          </cell>
          <cell r="FC21">
            <v>0</v>
          </cell>
          <cell r="FD21">
            <v>0</v>
          </cell>
          <cell r="FE21">
            <v>0</v>
          </cell>
          <cell r="FF21">
            <v>0</v>
          </cell>
          <cell r="FG21">
            <v>0</v>
          </cell>
          <cell r="FH21">
            <v>0</v>
          </cell>
          <cell r="FI21">
            <v>0</v>
          </cell>
          <cell r="FJ21">
            <v>0</v>
          </cell>
          <cell r="FK21">
            <v>0</v>
          </cell>
          <cell r="FL21">
            <v>0</v>
          </cell>
          <cell r="FM21">
            <v>0</v>
          </cell>
          <cell r="FN21">
            <v>0</v>
          </cell>
          <cell r="FO21">
            <v>0</v>
          </cell>
          <cell r="FP21">
            <v>0</v>
          </cell>
          <cell r="FQ21">
            <v>0</v>
          </cell>
          <cell r="FR21">
            <v>0</v>
          </cell>
          <cell r="FS21">
            <v>0</v>
          </cell>
          <cell r="FT21">
            <v>0</v>
          </cell>
          <cell r="FU21">
            <v>0</v>
          </cell>
          <cell r="FV21">
            <v>0</v>
          </cell>
          <cell r="FW21">
            <v>0</v>
          </cell>
          <cell r="FX21">
            <v>0</v>
          </cell>
          <cell r="FY21">
            <v>0</v>
          </cell>
          <cell r="FZ21">
            <v>0</v>
          </cell>
          <cell r="GA21">
            <v>0</v>
          </cell>
          <cell r="GB21">
            <v>0</v>
          </cell>
          <cell r="GC21">
            <v>0</v>
          </cell>
          <cell r="GD21">
            <v>0</v>
          </cell>
          <cell r="GE21">
            <v>0</v>
          </cell>
          <cell r="GF21">
            <v>0</v>
          </cell>
          <cell r="GG21">
            <v>0</v>
          </cell>
          <cell r="GH21">
            <v>0</v>
          </cell>
          <cell r="GI21">
            <v>0</v>
          </cell>
          <cell r="GJ21">
            <v>0</v>
          </cell>
          <cell r="GK21">
            <v>0</v>
          </cell>
          <cell r="GL21">
            <v>0</v>
          </cell>
          <cell r="GM21">
            <v>0</v>
          </cell>
          <cell r="GN21">
            <v>0</v>
          </cell>
          <cell r="GO21">
            <v>0</v>
          </cell>
          <cell r="GP21">
            <v>0</v>
          </cell>
          <cell r="GQ21">
            <v>0</v>
          </cell>
          <cell r="GR21">
            <v>0</v>
          </cell>
          <cell r="GS21">
            <v>0</v>
          </cell>
          <cell r="GT21">
            <v>0</v>
          </cell>
          <cell r="GU21">
            <v>0</v>
          </cell>
          <cell r="GV21">
            <v>0</v>
          </cell>
          <cell r="GW21">
            <v>0</v>
          </cell>
          <cell r="GX21">
            <v>0</v>
          </cell>
          <cell r="GY21">
            <v>0</v>
          </cell>
          <cell r="GZ21">
            <v>0</v>
          </cell>
          <cell r="HA21">
            <v>0</v>
          </cell>
          <cell r="HB21">
            <v>0</v>
          </cell>
          <cell r="HC21">
            <v>0</v>
          </cell>
          <cell r="HD21">
            <v>0</v>
          </cell>
          <cell r="HE21">
            <v>0</v>
          </cell>
          <cell r="HF21">
            <v>0</v>
          </cell>
          <cell r="HG21">
            <v>0</v>
          </cell>
          <cell r="HH21">
            <v>0</v>
          </cell>
          <cell r="HI21">
            <v>0</v>
          </cell>
          <cell r="HJ21">
            <v>0</v>
          </cell>
          <cell r="HK21">
            <v>0</v>
          </cell>
          <cell r="HL21">
            <v>0</v>
          </cell>
          <cell r="HM21">
            <v>0</v>
          </cell>
          <cell r="HN21">
            <v>0</v>
          </cell>
          <cell r="HO21">
            <v>0</v>
          </cell>
          <cell r="HP21">
            <v>0</v>
          </cell>
          <cell r="HQ21">
            <v>0</v>
          </cell>
          <cell r="HR21">
            <v>0</v>
          </cell>
          <cell r="HS21">
            <v>0</v>
          </cell>
          <cell r="HT21">
            <v>0</v>
          </cell>
          <cell r="HU21">
            <v>0</v>
          </cell>
          <cell r="HV21">
            <v>0</v>
          </cell>
          <cell r="HW21">
            <v>0</v>
          </cell>
          <cell r="HX21">
            <v>0</v>
          </cell>
          <cell r="HY21">
            <v>0</v>
          </cell>
          <cell r="HZ21">
            <v>0</v>
          </cell>
          <cell r="IA21">
            <v>0</v>
          </cell>
          <cell r="IB21">
            <v>0</v>
          </cell>
          <cell r="IC21">
            <v>0</v>
          </cell>
          <cell r="ID21">
            <v>0</v>
          </cell>
          <cell r="IE21">
            <v>0</v>
          </cell>
          <cell r="IF21">
            <v>0</v>
          </cell>
          <cell r="IG21">
            <v>0</v>
          </cell>
          <cell r="IH21">
            <v>0</v>
          </cell>
          <cell r="II21">
            <v>0</v>
          </cell>
          <cell r="IJ21">
            <v>0</v>
          </cell>
          <cell r="IK21">
            <v>0</v>
          </cell>
          <cell r="IL21">
            <v>0</v>
          </cell>
          <cell r="IM21">
            <v>0</v>
          </cell>
          <cell r="IN21">
            <v>0</v>
          </cell>
          <cell r="IO21">
            <v>0</v>
          </cell>
          <cell r="IP21">
            <v>0</v>
          </cell>
          <cell r="IQ21">
            <v>0</v>
          </cell>
        </row>
        <row r="22">
          <cell r="B22">
            <v>0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0</v>
          </cell>
          <cell r="AJ22">
            <v>0</v>
          </cell>
          <cell r="AK22">
            <v>0</v>
          </cell>
          <cell r="AL22">
            <v>0</v>
          </cell>
          <cell r="AM22">
            <v>0</v>
          </cell>
          <cell r="AN22">
            <v>0</v>
          </cell>
          <cell r="AO22">
            <v>0</v>
          </cell>
          <cell r="AP22">
            <v>0</v>
          </cell>
          <cell r="AQ22">
            <v>0</v>
          </cell>
          <cell r="AR22">
            <v>0</v>
          </cell>
          <cell r="AS22">
            <v>0</v>
          </cell>
          <cell r="AT22">
            <v>0</v>
          </cell>
          <cell r="AU22">
            <v>0</v>
          </cell>
          <cell r="AV22">
            <v>0</v>
          </cell>
          <cell r="AW22">
            <v>0</v>
          </cell>
          <cell r="AX22">
            <v>0</v>
          </cell>
          <cell r="AY22">
            <v>0</v>
          </cell>
          <cell r="AZ22">
            <v>0</v>
          </cell>
          <cell r="BA22">
            <v>0</v>
          </cell>
          <cell r="BB22">
            <v>0</v>
          </cell>
          <cell r="BC22">
            <v>0</v>
          </cell>
          <cell r="BD22">
            <v>0</v>
          </cell>
          <cell r="BE22">
            <v>0</v>
          </cell>
          <cell r="BF22">
            <v>0</v>
          </cell>
          <cell r="BG22">
            <v>0</v>
          </cell>
          <cell r="BH22">
            <v>0</v>
          </cell>
          <cell r="BI22">
            <v>0</v>
          </cell>
          <cell r="BJ22">
            <v>0</v>
          </cell>
          <cell r="BK22">
            <v>0</v>
          </cell>
          <cell r="BL22">
            <v>0</v>
          </cell>
          <cell r="BM22">
            <v>0</v>
          </cell>
          <cell r="BN22">
            <v>0</v>
          </cell>
          <cell r="BO22">
            <v>0</v>
          </cell>
          <cell r="BP22">
            <v>0</v>
          </cell>
          <cell r="BQ22">
            <v>0</v>
          </cell>
          <cell r="BR22">
            <v>0</v>
          </cell>
          <cell r="BS22">
            <v>0</v>
          </cell>
          <cell r="BT22">
            <v>0</v>
          </cell>
          <cell r="BU22">
            <v>0</v>
          </cell>
          <cell r="BV22">
            <v>0</v>
          </cell>
          <cell r="BW22">
            <v>0</v>
          </cell>
          <cell r="BX22">
            <v>0</v>
          </cell>
          <cell r="BY22">
            <v>0</v>
          </cell>
          <cell r="BZ22">
            <v>0</v>
          </cell>
          <cell r="CA22">
            <v>0</v>
          </cell>
          <cell r="CB22">
            <v>0</v>
          </cell>
          <cell r="CC22">
            <v>0</v>
          </cell>
          <cell r="CD22">
            <v>0</v>
          </cell>
          <cell r="CE22">
            <v>0</v>
          </cell>
          <cell r="CF22">
            <v>0</v>
          </cell>
          <cell r="CG22">
            <v>0</v>
          </cell>
          <cell r="CH22">
            <v>0</v>
          </cell>
          <cell r="CI22">
            <v>0</v>
          </cell>
          <cell r="CJ22">
            <v>0</v>
          </cell>
          <cell r="CK22">
            <v>0</v>
          </cell>
          <cell r="CL22">
            <v>0</v>
          </cell>
          <cell r="CM22">
            <v>0</v>
          </cell>
          <cell r="CN22">
            <v>0</v>
          </cell>
          <cell r="CO22">
            <v>0</v>
          </cell>
          <cell r="CP22">
            <v>0</v>
          </cell>
          <cell r="CQ22">
            <v>0</v>
          </cell>
          <cell r="CR22">
            <v>0</v>
          </cell>
          <cell r="CS22">
            <v>0</v>
          </cell>
          <cell r="CT22">
            <v>0</v>
          </cell>
          <cell r="CU22">
            <v>0</v>
          </cell>
          <cell r="CV22">
            <v>0</v>
          </cell>
          <cell r="CW22">
            <v>0</v>
          </cell>
          <cell r="CX22">
            <v>0</v>
          </cell>
          <cell r="CY22">
            <v>0</v>
          </cell>
          <cell r="CZ22">
            <v>0</v>
          </cell>
          <cell r="DA22">
            <v>0</v>
          </cell>
          <cell r="DB22">
            <v>0</v>
          </cell>
          <cell r="DC22">
            <v>0</v>
          </cell>
          <cell r="DD22">
            <v>0</v>
          </cell>
          <cell r="DE22">
            <v>0</v>
          </cell>
          <cell r="DF22">
            <v>0</v>
          </cell>
          <cell r="DG22">
            <v>0</v>
          </cell>
          <cell r="DH22">
            <v>0</v>
          </cell>
          <cell r="DI22">
            <v>0</v>
          </cell>
          <cell r="DJ22">
            <v>0</v>
          </cell>
          <cell r="DK22">
            <v>0</v>
          </cell>
          <cell r="DL22">
            <v>0</v>
          </cell>
          <cell r="DM22">
            <v>0</v>
          </cell>
          <cell r="DN22">
            <v>0</v>
          </cell>
          <cell r="DO22">
            <v>0</v>
          </cell>
          <cell r="DP22">
            <v>0</v>
          </cell>
          <cell r="DQ22">
            <v>0</v>
          </cell>
          <cell r="DR22">
            <v>0</v>
          </cell>
          <cell r="DS22">
            <v>0</v>
          </cell>
          <cell r="DT22">
            <v>0</v>
          </cell>
          <cell r="DU22">
            <v>0</v>
          </cell>
          <cell r="DV22">
            <v>0</v>
          </cell>
          <cell r="DW22">
            <v>0</v>
          </cell>
          <cell r="DX22">
            <v>0</v>
          </cell>
          <cell r="DY22">
            <v>0</v>
          </cell>
          <cell r="DZ22">
            <v>0</v>
          </cell>
          <cell r="EA22">
            <v>0</v>
          </cell>
          <cell r="EB22">
            <v>0</v>
          </cell>
          <cell r="EC22">
            <v>0</v>
          </cell>
          <cell r="ED22">
            <v>0</v>
          </cell>
          <cell r="EE22">
            <v>0</v>
          </cell>
          <cell r="EF22">
            <v>0</v>
          </cell>
          <cell r="EG22">
            <v>0</v>
          </cell>
          <cell r="EH22">
            <v>0</v>
          </cell>
          <cell r="EI22">
            <v>0</v>
          </cell>
          <cell r="EJ22">
            <v>0</v>
          </cell>
          <cell r="EK22">
            <v>0</v>
          </cell>
          <cell r="EL22">
            <v>0</v>
          </cell>
          <cell r="EM22">
            <v>0</v>
          </cell>
          <cell r="EN22">
            <v>0</v>
          </cell>
          <cell r="EO22">
            <v>0</v>
          </cell>
          <cell r="EP22">
            <v>0</v>
          </cell>
          <cell r="EQ22">
            <v>0</v>
          </cell>
          <cell r="ER22">
            <v>0</v>
          </cell>
          <cell r="ES22">
            <v>0</v>
          </cell>
          <cell r="ET22">
            <v>0</v>
          </cell>
          <cell r="EU22">
            <v>0</v>
          </cell>
          <cell r="EV22">
            <v>0</v>
          </cell>
          <cell r="EW22">
            <v>0</v>
          </cell>
          <cell r="EX22">
            <v>0</v>
          </cell>
          <cell r="EY22">
            <v>0</v>
          </cell>
          <cell r="EZ22">
            <v>0</v>
          </cell>
          <cell r="FA22">
            <v>0</v>
          </cell>
          <cell r="FB22">
            <v>0</v>
          </cell>
          <cell r="FC22">
            <v>0</v>
          </cell>
          <cell r="FD22">
            <v>0</v>
          </cell>
          <cell r="FE22">
            <v>0</v>
          </cell>
          <cell r="FF22">
            <v>0</v>
          </cell>
          <cell r="FG22">
            <v>0</v>
          </cell>
          <cell r="FH22">
            <v>0</v>
          </cell>
          <cell r="FI22">
            <v>0</v>
          </cell>
          <cell r="FJ22">
            <v>0</v>
          </cell>
          <cell r="FK22">
            <v>0</v>
          </cell>
          <cell r="FL22">
            <v>0</v>
          </cell>
          <cell r="FM22">
            <v>0</v>
          </cell>
          <cell r="FN22">
            <v>0</v>
          </cell>
          <cell r="FO22">
            <v>0</v>
          </cell>
          <cell r="FP22">
            <v>0</v>
          </cell>
          <cell r="FQ22">
            <v>0</v>
          </cell>
          <cell r="FR22">
            <v>0</v>
          </cell>
          <cell r="FS22">
            <v>0</v>
          </cell>
          <cell r="FT22">
            <v>0</v>
          </cell>
          <cell r="FU22">
            <v>0</v>
          </cell>
          <cell r="FV22">
            <v>0</v>
          </cell>
          <cell r="FW22">
            <v>0</v>
          </cell>
          <cell r="FX22">
            <v>0</v>
          </cell>
          <cell r="FY22">
            <v>0</v>
          </cell>
          <cell r="FZ22">
            <v>0</v>
          </cell>
          <cell r="GA22">
            <v>0</v>
          </cell>
          <cell r="GB22">
            <v>0</v>
          </cell>
          <cell r="GC22">
            <v>0</v>
          </cell>
          <cell r="GD22">
            <v>0</v>
          </cell>
          <cell r="GE22">
            <v>0</v>
          </cell>
          <cell r="GF22">
            <v>0</v>
          </cell>
          <cell r="GG22">
            <v>0</v>
          </cell>
          <cell r="GH22">
            <v>0</v>
          </cell>
          <cell r="GI22">
            <v>0</v>
          </cell>
          <cell r="GJ22">
            <v>0</v>
          </cell>
          <cell r="GK22">
            <v>0</v>
          </cell>
          <cell r="GL22">
            <v>0</v>
          </cell>
          <cell r="GM22">
            <v>0</v>
          </cell>
          <cell r="GN22">
            <v>0</v>
          </cell>
          <cell r="GO22">
            <v>0</v>
          </cell>
          <cell r="GP22">
            <v>0</v>
          </cell>
          <cell r="GQ22">
            <v>0</v>
          </cell>
          <cell r="GR22">
            <v>0</v>
          </cell>
          <cell r="GS22">
            <v>0</v>
          </cell>
          <cell r="GT22">
            <v>0</v>
          </cell>
          <cell r="GU22">
            <v>0</v>
          </cell>
          <cell r="GV22">
            <v>0</v>
          </cell>
          <cell r="GW22">
            <v>0</v>
          </cell>
          <cell r="GX22">
            <v>0</v>
          </cell>
          <cell r="GY22">
            <v>0</v>
          </cell>
          <cell r="GZ22">
            <v>0</v>
          </cell>
          <cell r="HA22">
            <v>0</v>
          </cell>
          <cell r="HB22">
            <v>0</v>
          </cell>
          <cell r="HC22">
            <v>0</v>
          </cell>
          <cell r="HD22">
            <v>0</v>
          </cell>
          <cell r="HE22">
            <v>0</v>
          </cell>
          <cell r="HF22">
            <v>0</v>
          </cell>
          <cell r="HG22">
            <v>0</v>
          </cell>
          <cell r="HH22">
            <v>0</v>
          </cell>
          <cell r="HI22">
            <v>0</v>
          </cell>
          <cell r="HJ22">
            <v>0</v>
          </cell>
          <cell r="HK22">
            <v>0</v>
          </cell>
          <cell r="HL22">
            <v>0</v>
          </cell>
          <cell r="HM22">
            <v>0</v>
          </cell>
          <cell r="HN22">
            <v>0</v>
          </cell>
          <cell r="HO22">
            <v>0</v>
          </cell>
          <cell r="HP22">
            <v>0</v>
          </cell>
          <cell r="HQ22">
            <v>0</v>
          </cell>
          <cell r="HR22">
            <v>0</v>
          </cell>
          <cell r="HS22">
            <v>0</v>
          </cell>
          <cell r="HT22">
            <v>0</v>
          </cell>
          <cell r="HU22">
            <v>0</v>
          </cell>
          <cell r="HV22">
            <v>0</v>
          </cell>
          <cell r="HW22">
            <v>0</v>
          </cell>
          <cell r="HX22">
            <v>0</v>
          </cell>
          <cell r="HY22">
            <v>0</v>
          </cell>
          <cell r="HZ22">
            <v>0</v>
          </cell>
          <cell r="IA22">
            <v>0</v>
          </cell>
          <cell r="IB22">
            <v>0</v>
          </cell>
          <cell r="IC22">
            <v>0</v>
          </cell>
          <cell r="ID22">
            <v>0</v>
          </cell>
          <cell r="IE22">
            <v>0</v>
          </cell>
          <cell r="IF22">
            <v>0</v>
          </cell>
          <cell r="IG22">
            <v>0</v>
          </cell>
          <cell r="IH22">
            <v>0</v>
          </cell>
          <cell r="II22">
            <v>0</v>
          </cell>
          <cell r="IJ22">
            <v>0</v>
          </cell>
          <cell r="IK22">
            <v>0</v>
          </cell>
          <cell r="IL22">
            <v>0</v>
          </cell>
          <cell r="IM22">
            <v>0</v>
          </cell>
          <cell r="IN22">
            <v>0</v>
          </cell>
          <cell r="IO22">
            <v>0</v>
          </cell>
          <cell r="IP22">
            <v>0</v>
          </cell>
          <cell r="IQ22">
            <v>0</v>
          </cell>
        </row>
        <row r="23">
          <cell r="B23">
            <v>806.87300000000005</v>
          </cell>
          <cell r="C23">
            <v>465.25200000000001</v>
          </cell>
          <cell r="D23">
            <v>341.62200000000001</v>
          </cell>
          <cell r="E23">
            <v>479.93400000000003</v>
          </cell>
          <cell r="F23">
            <v>266.82100000000003</v>
          </cell>
          <cell r="G23">
            <v>213.113</v>
          </cell>
          <cell r="H23">
            <v>326.93900000000002</v>
          </cell>
          <cell r="I23">
            <v>198.43100000000001</v>
          </cell>
          <cell r="J23">
            <v>128.50800000000001</v>
          </cell>
          <cell r="K23">
            <v>246.18</v>
          </cell>
          <cell r="L23">
            <v>142.41399999999999</v>
          </cell>
          <cell r="M23">
            <v>103.76600000000001</v>
          </cell>
          <cell r="N23">
            <v>2806.433</v>
          </cell>
          <cell r="O23">
            <v>1514.62</v>
          </cell>
          <cell r="P23">
            <v>1291.8130000000001</v>
          </cell>
          <cell r="Q23">
            <v>4906.326</v>
          </cell>
          <cell r="R23">
            <v>2412.788</v>
          </cell>
          <cell r="S23">
            <v>2493.538</v>
          </cell>
          <cell r="T23">
            <v>810.798</v>
          </cell>
          <cell r="U23">
            <v>410.40600000000001</v>
          </cell>
          <cell r="V23">
            <v>400.392</v>
          </cell>
          <cell r="W23">
            <v>574.49699999999996</v>
          </cell>
          <cell r="X23">
            <v>303.85000000000002</v>
          </cell>
          <cell r="Y23">
            <v>270.64800000000002</v>
          </cell>
          <cell r="Z23">
            <v>365.476</v>
          </cell>
          <cell r="AA23">
            <v>207.16499999999999</v>
          </cell>
          <cell r="AB23">
            <v>158.31100000000001</v>
          </cell>
          <cell r="AC23">
            <v>209.02199999999999</v>
          </cell>
          <cell r="AD23">
            <v>96.685000000000002</v>
          </cell>
          <cell r="AE23">
            <v>112.337</v>
          </cell>
          <cell r="AF23">
            <v>69.828000000000003</v>
          </cell>
          <cell r="AG23">
            <v>31.361999999999998</v>
          </cell>
          <cell r="AH23">
            <v>38.466999999999999</v>
          </cell>
          <cell r="AI23">
            <v>70.995999999999995</v>
          </cell>
          <cell r="AJ23">
            <v>38.113999999999997</v>
          </cell>
          <cell r="AK23">
            <v>32.881999999999998</v>
          </cell>
          <cell r="AL23">
            <v>165.304</v>
          </cell>
          <cell r="AM23">
            <v>68.441999999999993</v>
          </cell>
          <cell r="AN23">
            <v>96.861999999999995</v>
          </cell>
          <cell r="AO23">
            <v>322.995</v>
          </cell>
          <cell r="AP23">
            <v>158.06200000000001</v>
          </cell>
          <cell r="AQ23">
            <v>164.93299999999999</v>
          </cell>
          <cell r="AR23">
            <v>190.91800000000001</v>
          </cell>
          <cell r="AS23">
            <v>108.626</v>
          </cell>
          <cell r="AT23">
            <v>82.292000000000002</v>
          </cell>
          <cell r="AU23">
            <v>22.521999999999998</v>
          </cell>
          <cell r="AV23">
            <v>8.859</v>
          </cell>
          <cell r="AW23">
            <v>13.663</v>
          </cell>
          <cell r="AX23">
            <v>132.077</v>
          </cell>
          <cell r="AY23">
            <v>49.436999999999998</v>
          </cell>
          <cell r="AZ23">
            <v>82.64</v>
          </cell>
          <cell r="BA23">
            <v>159.48599999999999</v>
          </cell>
          <cell r="BB23">
            <v>90.908000000000001</v>
          </cell>
          <cell r="BC23">
            <v>68.576999999999998</v>
          </cell>
          <cell r="BD23">
            <v>72.388000000000005</v>
          </cell>
          <cell r="BE23">
            <v>40.93</v>
          </cell>
          <cell r="BF23">
            <v>31.457999999999998</v>
          </cell>
          <cell r="BG23">
            <v>55.262</v>
          </cell>
          <cell r="BH23">
            <v>33.787999999999997</v>
          </cell>
          <cell r="BI23">
            <v>21.474</v>
          </cell>
          <cell r="BJ23">
            <v>4.9950000000000001</v>
          </cell>
          <cell r="BK23">
            <v>2.8029999999999999</v>
          </cell>
          <cell r="BL23">
            <v>2.1920000000000002</v>
          </cell>
          <cell r="BM23">
            <v>104.224</v>
          </cell>
          <cell r="BN23">
            <v>57.12</v>
          </cell>
          <cell r="BO23">
            <v>47.103999999999999</v>
          </cell>
          <cell r="BP23">
            <v>2378.3389999999999</v>
          </cell>
          <cell r="BQ23">
            <v>1262.009</v>
          </cell>
          <cell r="BR23">
            <v>1116.33</v>
          </cell>
          <cell r="BS23">
            <v>439.88900000000001</v>
          </cell>
          <cell r="BT23">
            <v>240.40100000000001</v>
          </cell>
          <cell r="BU23">
            <v>199.488</v>
          </cell>
          <cell r="BV23">
            <v>113.032</v>
          </cell>
          <cell r="BW23">
            <v>69.331999999999994</v>
          </cell>
          <cell r="BX23">
            <v>43.698999999999998</v>
          </cell>
          <cell r="BY23">
            <v>125.39400000000001</v>
          </cell>
          <cell r="BZ23">
            <v>66.100999999999999</v>
          </cell>
          <cell r="CA23">
            <v>59.292999999999999</v>
          </cell>
          <cell r="CB23">
            <v>201.46299999999999</v>
          </cell>
          <cell r="CC23">
            <v>104.968</v>
          </cell>
          <cell r="CD23">
            <v>96.495999999999995</v>
          </cell>
          <cell r="CE23">
            <v>1938.45</v>
          </cell>
          <cell r="CF23">
            <v>1021.6079999999999</v>
          </cell>
          <cell r="CG23">
            <v>916.84199999999998</v>
          </cell>
          <cell r="CH23">
            <v>855.04300000000001</v>
          </cell>
          <cell r="CI23">
            <v>446.61099999999999</v>
          </cell>
          <cell r="CJ23">
            <v>408.43200000000002</v>
          </cell>
          <cell r="CK23">
            <v>266.54399999999998</v>
          </cell>
          <cell r="CL23">
            <v>133.55799999999999</v>
          </cell>
          <cell r="CM23">
            <v>132.98599999999999</v>
          </cell>
          <cell r="CN23">
            <v>230.89400000000001</v>
          </cell>
          <cell r="CO23">
            <v>117.143</v>
          </cell>
          <cell r="CP23">
            <v>113.751</v>
          </cell>
          <cell r="CQ23">
            <v>357.60500000000002</v>
          </cell>
          <cell r="CR23">
            <v>195.91</v>
          </cell>
          <cell r="CS23">
            <v>161.69499999999999</v>
          </cell>
          <cell r="CT23">
            <v>1083.4069999999999</v>
          </cell>
          <cell r="CU23">
            <v>574.99800000000005</v>
          </cell>
          <cell r="CV23">
            <v>508.41</v>
          </cell>
          <cell r="CW23">
            <v>512.91399999999999</v>
          </cell>
          <cell r="CX23">
            <v>263.57900000000001</v>
          </cell>
          <cell r="CY23">
            <v>249.334</v>
          </cell>
          <cell r="CZ23">
            <v>570.49400000000003</v>
          </cell>
          <cell r="DA23">
            <v>311.41800000000001</v>
          </cell>
          <cell r="DB23">
            <v>259.07499999999999</v>
          </cell>
          <cell r="DC23">
            <v>338.16300000000001</v>
          </cell>
          <cell r="DD23">
            <v>173.27799999999999</v>
          </cell>
          <cell r="DE23">
            <v>164.88499999999999</v>
          </cell>
          <cell r="DF23">
            <v>232.33</v>
          </cell>
          <cell r="DG23">
            <v>138.13999999999999</v>
          </cell>
          <cell r="DH23">
            <v>94.191000000000003</v>
          </cell>
          <cell r="DI23">
            <v>179.833</v>
          </cell>
          <cell r="DJ23">
            <v>106.29</v>
          </cell>
          <cell r="DK23">
            <v>73.542000000000002</v>
          </cell>
          <cell r="DL23">
            <v>2198.5059999999999</v>
          </cell>
          <cell r="DM23">
            <v>1155.7190000000001</v>
          </cell>
          <cell r="DN23">
            <v>1042.788</v>
          </cell>
          <cell r="DO23">
            <v>3774.9580000000001</v>
          </cell>
          <cell r="DP23">
            <v>1857.877</v>
          </cell>
          <cell r="DQ23">
            <v>1917.0809999999999</v>
          </cell>
          <cell r="DR23">
            <v>538.61099999999999</v>
          </cell>
          <cell r="DS23">
            <v>276.17099999999999</v>
          </cell>
          <cell r="DT23">
            <v>262.44</v>
          </cell>
          <cell r="DU23">
            <v>363.67599999999999</v>
          </cell>
          <cell r="DV23">
            <v>187.44300000000001</v>
          </cell>
          <cell r="DW23">
            <v>176.233</v>
          </cell>
          <cell r="DX23">
            <v>249.75</v>
          </cell>
          <cell r="DY23">
            <v>141.43100000000001</v>
          </cell>
          <cell r="DZ23">
            <v>108.319</v>
          </cell>
          <cell r="EA23">
            <v>113.926</v>
          </cell>
          <cell r="EB23">
            <v>46.011000000000003</v>
          </cell>
          <cell r="EC23">
            <v>67.914000000000001</v>
          </cell>
          <cell r="ED23">
            <v>45.601999999999997</v>
          </cell>
          <cell r="EE23">
            <v>19.332999999999998</v>
          </cell>
          <cell r="EF23">
            <v>26.268999999999998</v>
          </cell>
          <cell r="EG23">
            <v>58.473999999999997</v>
          </cell>
          <cell r="EH23">
            <v>34.146999999999998</v>
          </cell>
          <cell r="EI23">
            <v>24.327000000000002</v>
          </cell>
          <cell r="EJ23">
            <v>116.462</v>
          </cell>
          <cell r="EK23">
            <v>54.582000000000001</v>
          </cell>
          <cell r="EL23">
            <v>61.881</v>
          </cell>
          <cell r="EM23">
            <v>219.00299999999999</v>
          </cell>
          <cell r="EN23">
            <v>101.643</v>
          </cell>
          <cell r="EO23">
            <v>117.361</v>
          </cell>
          <cell r="EP23">
            <v>132.1</v>
          </cell>
          <cell r="EQ23">
            <v>70.606999999999999</v>
          </cell>
          <cell r="ER23">
            <v>61.493000000000002</v>
          </cell>
          <cell r="ES23">
            <v>16.292999999999999</v>
          </cell>
          <cell r="ET23">
            <v>7.2039999999999997</v>
          </cell>
          <cell r="EU23">
            <v>9.0890000000000004</v>
          </cell>
          <cell r="EV23">
            <v>86.903999999999996</v>
          </cell>
          <cell r="EW23">
            <v>31.035</v>
          </cell>
          <cell r="EX23">
            <v>55.868000000000002</v>
          </cell>
          <cell r="EY23">
            <v>135.76499999999999</v>
          </cell>
          <cell r="EZ23">
            <v>93.376000000000005</v>
          </cell>
          <cell r="FA23">
            <v>42.389000000000003</v>
          </cell>
          <cell r="FB23">
            <v>70.936000000000007</v>
          </cell>
          <cell r="FC23">
            <v>47.552</v>
          </cell>
          <cell r="FD23">
            <v>23.384</v>
          </cell>
          <cell r="FE23">
            <v>47.732999999999997</v>
          </cell>
          <cell r="FF23">
            <v>35.683</v>
          </cell>
          <cell r="FG23">
            <v>12.05</v>
          </cell>
          <cell r="FH23">
            <v>6.8620000000000001</v>
          </cell>
          <cell r="FI23">
            <v>5.4589999999999996</v>
          </cell>
          <cell r="FJ23">
            <v>1.403</v>
          </cell>
          <cell r="FK23">
            <v>88.031999999999996</v>
          </cell>
          <cell r="FL23">
            <v>57.692999999999998</v>
          </cell>
          <cell r="FM23">
            <v>30.338999999999999</v>
          </cell>
          <cell r="FN23">
            <v>804.77200000000005</v>
          </cell>
          <cell r="FO23">
            <v>425.02699999999999</v>
          </cell>
          <cell r="FP23">
            <v>379.74400000000003</v>
          </cell>
          <cell r="FQ23">
            <v>137.624</v>
          </cell>
          <cell r="FR23">
            <v>70.649000000000001</v>
          </cell>
          <cell r="FS23">
            <v>66.975999999999999</v>
          </cell>
          <cell r="FT23">
            <v>37.045999999999999</v>
          </cell>
          <cell r="FU23">
            <v>19.7</v>
          </cell>
          <cell r="FV23">
            <v>17.347000000000001</v>
          </cell>
          <cell r="FW23">
            <v>38.223999999999997</v>
          </cell>
          <cell r="FX23">
            <v>20.545999999999999</v>
          </cell>
          <cell r="FY23">
            <v>17.678999999999998</v>
          </cell>
          <cell r="FZ23">
            <v>62.353999999999999</v>
          </cell>
          <cell r="GA23">
            <v>30.402999999999999</v>
          </cell>
          <cell r="GB23">
            <v>31.95</v>
          </cell>
          <cell r="GC23">
            <v>667.14700000000005</v>
          </cell>
          <cell r="GD23">
            <v>354.37900000000002</v>
          </cell>
          <cell r="GE23">
            <v>312.76900000000001</v>
          </cell>
          <cell r="GF23">
            <v>265.77600000000001</v>
          </cell>
          <cell r="GG23">
            <v>141.386</v>
          </cell>
          <cell r="GH23">
            <v>124.389</v>
          </cell>
          <cell r="GI23">
            <v>75.242000000000004</v>
          </cell>
          <cell r="GJ23">
            <v>38.584000000000003</v>
          </cell>
          <cell r="GK23">
            <v>36.658000000000001</v>
          </cell>
          <cell r="GL23">
            <v>78.766000000000005</v>
          </cell>
          <cell r="GM23">
            <v>42.75</v>
          </cell>
          <cell r="GN23">
            <v>36.015999999999998</v>
          </cell>
          <cell r="GO23">
            <v>111.768</v>
          </cell>
          <cell r="GP23">
            <v>60.052999999999997</v>
          </cell>
          <cell r="GQ23">
            <v>51.715000000000003</v>
          </cell>
          <cell r="GR23">
            <v>401.37200000000001</v>
          </cell>
          <cell r="GS23">
            <v>212.99299999999999</v>
          </cell>
          <cell r="GT23">
            <v>188.37899999999999</v>
          </cell>
          <cell r="GU23">
            <v>160.22800000000001</v>
          </cell>
          <cell r="GV23">
            <v>77.248000000000005</v>
          </cell>
          <cell r="GW23">
            <v>82.98</v>
          </cell>
          <cell r="GX23">
            <v>241.14400000000001</v>
          </cell>
          <cell r="GY23">
            <v>135.744</v>
          </cell>
          <cell r="GZ23">
            <v>105.4</v>
          </cell>
          <cell r="HA23">
            <v>146.75299999999999</v>
          </cell>
          <cell r="HB23">
            <v>76.855000000000004</v>
          </cell>
          <cell r="HC23">
            <v>69.897000000000006</v>
          </cell>
          <cell r="HD23">
            <v>94.391000000000005</v>
          </cell>
          <cell r="HE23">
            <v>58.889000000000003</v>
          </cell>
          <cell r="HF23">
            <v>35.503</v>
          </cell>
          <cell r="HG23">
            <v>58.936999999999998</v>
          </cell>
          <cell r="HH23">
            <v>31.681999999999999</v>
          </cell>
          <cell r="HI23">
            <v>27.254999999999999</v>
          </cell>
          <cell r="HJ23">
            <v>745.83500000000004</v>
          </cell>
          <cell r="HK23">
            <v>393.34500000000003</v>
          </cell>
          <cell r="HL23">
            <v>352.49</v>
          </cell>
          <cell r="HM23">
            <v>1371.539</v>
          </cell>
          <cell r="HN23">
            <v>676.03399999999999</v>
          </cell>
          <cell r="HO23">
            <v>695.505</v>
          </cell>
          <cell r="HP23">
            <v>206.245</v>
          </cell>
          <cell r="HQ23">
            <v>97.096999999999994</v>
          </cell>
          <cell r="HR23">
            <v>109.148</v>
          </cell>
          <cell r="HS23">
            <v>137.22399999999999</v>
          </cell>
          <cell r="HT23">
            <v>64.147000000000006</v>
          </cell>
          <cell r="HU23">
            <v>73.076999999999998</v>
          </cell>
          <cell r="HV23">
            <v>82.885999999999996</v>
          </cell>
          <cell r="HW23">
            <v>43.066000000000003</v>
          </cell>
          <cell r="HX23">
            <v>39.82</v>
          </cell>
          <cell r="HY23">
            <v>54.338000000000001</v>
          </cell>
          <cell r="HZ23">
            <v>21.081</v>
          </cell>
          <cell r="IA23">
            <v>33.256999999999998</v>
          </cell>
          <cell r="IB23">
            <v>20.881</v>
          </cell>
          <cell r="IC23">
            <v>8.0510000000000002</v>
          </cell>
          <cell r="ID23">
            <v>12.83</v>
          </cell>
          <cell r="IE23">
            <v>26.591999999999999</v>
          </cell>
          <cell r="IF23">
            <v>15.016</v>
          </cell>
          <cell r="IG23">
            <v>11.576000000000001</v>
          </cell>
          <cell r="IH23">
            <v>42.429000000000002</v>
          </cell>
          <cell r="II23">
            <v>17.934000000000001</v>
          </cell>
          <cell r="IJ23">
            <v>24.495000000000001</v>
          </cell>
          <cell r="IK23">
            <v>78.061000000000007</v>
          </cell>
          <cell r="IL23">
            <v>33.838999999999999</v>
          </cell>
          <cell r="IM23">
            <v>44.222000000000001</v>
          </cell>
          <cell r="IN23">
            <v>41.122999999999998</v>
          </cell>
          <cell r="IO23">
            <v>19.774999999999999</v>
          </cell>
          <cell r="IP23">
            <v>21.347999999999999</v>
          </cell>
          <cell r="IQ23">
            <v>5.3460000000000001</v>
          </cell>
        </row>
        <row r="24">
          <cell r="B24">
            <v>0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0</v>
          </cell>
          <cell r="AJ24">
            <v>0</v>
          </cell>
          <cell r="AK24">
            <v>0</v>
          </cell>
          <cell r="AL24">
            <v>0</v>
          </cell>
          <cell r="AM24">
            <v>0</v>
          </cell>
          <cell r="AN24">
            <v>0</v>
          </cell>
          <cell r="AO24">
            <v>0</v>
          </cell>
          <cell r="AP24">
            <v>0</v>
          </cell>
          <cell r="AQ24">
            <v>0</v>
          </cell>
          <cell r="AR24">
            <v>0</v>
          </cell>
          <cell r="AS24">
            <v>0</v>
          </cell>
          <cell r="AT24">
            <v>0</v>
          </cell>
          <cell r="AU24">
            <v>0</v>
          </cell>
          <cell r="AV24">
            <v>0</v>
          </cell>
          <cell r="AW24">
            <v>0</v>
          </cell>
          <cell r="AX24">
            <v>0</v>
          </cell>
          <cell r="AY24">
            <v>0</v>
          </cell>
          <cell r="AZ24">
            <v>0</v>
          </cell>
          <cell r="BA24">
            <v>0</v>
          </cell>
          <cell r="BB24">
            <v>0</v>
          </cell>
          <cell r="BC24">
            <v>0</v>
          </cell>
          <cell r="BD24">
            <v>0</v>
          </cell>
          <cell r="BE24">
            <v>0</v>
          </cell>
          <cell r="BF24">
            <v>0</v>
          </cell>
          <cell r="BG24">
            <v>0</v>
          </cell>
          <cell r="BH24">
            <v>0</v>
          </cell>
          <cell r="BI24">
            <v>0</v>
          </cell>
          <cell r="BJ24">
            <v>0</v>
          </cell>
          <cell r="BK24">
            <v>0</v>
          </cell>
          <cell r="BL24">
            <v>0</v>
          </cell>
          <cell r="BM24">
            <v>0</v>
          </cell>
          <cell r="BN24">
            <v>0</v>
          </cell>
          <cell r="BO24">
            <v>0</v>
          </cell>
          <cell r="BP24">
            <v>0</v>
          </cell>
          <cell r="BQ24">
            <v>0</v>
          </cell>
          <cell r="BR24">
            <v>0</v>
          </cell>
          <cell r="BS24">
            <v>0</v>
          </cell>
          <cell r="BT24">
            <v>0</v>
          </cell>
          <cell r="BU24">
            <v>0</v>
          </cell>
          <cell r="BV24">
            <v>0</v>
          </cell>
          <cell r="BW24">
            <v>0</v>
          </cell>
          <cell r="BX24">
            <v>0</v>
          </cell>
          <cell r="BY24">
            <v>0</v>
          </cell>
          <cell r="BZ24">
            <v>0</v>
          </cell>
          <cell r="CA24">
            <v>0</v>
          </cell>
          <cell r="CB24">
            <v>0</v>
          </cell>
          <cell r="CC24">
            <v>0</v>
          </cell>
          <cell r="CD24">
            <v>0</v>
          </cell>
          <cell r="CE24">
            <v>0</v>
          </cell>
          <cell r="CF24">
            <v>0</v>
          </cell>
          <cell r="CG24">
            <v>0</v>
          </cell>
          <cell r="CH24">
            <v>0</v>
          </cell>
          <cell r="CI24">
            <v>0</v>
          </cell>
          <cell r="CJ24">
            <v>0</v>
          </cell>
          <cell r="CK24">
            <v>0</v>
          </cell>
          <cell r="CL24">
            <v>0</v>
          </cell>
          <cell r="CM24">
            <v>0</v>
          </cell>
          <cell r="CN24">
            <v>0</v>
          </cell>
          <cell r="CO24">
            <v>0</v>
          </cell>
          <cell r="CP24">
            <v>0</v>
          </cell>
          <cell r="CQ24">
            <v>0</v>
          </cell>
          <cell r="CR24">
            <v>0</v>
          </cell>
          <cell r="CS24">
            <v>0</v>
          </cell>
          <cell r="CT24">
            <v>0</v>
          </cell>
          <cell r="CU24">
            <v>0</v>
          </cell>
          <cell r="CV24">
            <v>0</v>
          </cell>
          <cell r="CW24">
            <v>0</v>
          </cell>
          <cell r="CX24">
            <v>0</v>
          </cell>
          <cell r="CY24">
            <v>0</v>
          </cell>
          <cell r="CZ24">
            <v>0</v>
          </cell>
          <cell r="DA24">
            <v>0</v>
          </cell>
          <cell r="DB24">
            <v>0</v>
          </cell>
          <cell r="DC24">
            <v>0</v>
          </cell>
          <cell r="DD24">
            <v>0</v>
          </cell>
          <cell r="DE24">
            <v>0</v>
          </cell>
          <cell r="DF24">
            <v>0</v>
          </cell>
          <cell r="DG24">
            <v>0</v>
          </cell>
          <cell r="DH24">
            <v>0</v>
          </cell>
          <cell r="DI24">
            <v>0</v>
          </cell>
          <cell r="DJ24">
            <v>0</v>
          </cell>
          <cell r="DK24">
            <v>0</v>
          </cell>
          <cell r="DL24">
            <v>0</v>
          </cell>
          <cell r="DM24">
            <v>0</v>
          </cell>
          <cell r="DN24">
            <v>0</v>
          </cell>
          <cell r="DO24">
            <v>0</v>
          </cell>
          <cell r="DP24">
            <v>0</v>
          </cell>
          <cell r="DQ24">
            <v>0</v>
          </cell>
          <cell r="DR24">
            <v>0</v>
          </cell>
          <cell r="DS24">
            <v>0</v>
          </cell>
          <cell r="DT24">
            <v>0</v>
          </cell>
          <cell r="DU24">
            <v>0</v>
          </cell>
          <cell r="DV24">
            <v>0</v>
          </cell>
          <cell r="DW24">
            <v>0</v>
          </cell>
          <cell r="DX24">
            <v>0</v>
          </cell>
          <cell r="DY24">
            <v>0</v>
          </cell>
          <cell r="DZ24">
            <v>0</v>
          </cell>
          <cell r="EA24">
            <v>0</v>
          </cell>
          <cell r="EB24">
            <v>0</v>
          </cell>
          <cell r="EC24">
            <v>0</v>
          </cell>
          <cell r="ED24">
            <v>0</v>
          </cell>
          <cell r="EE24">
            <v>0</v>
          </cell>
          <cell r="EF24">
            <v>0</v>
          </cell>
          <cell r="EG24">
            <v>0</v>
          </cell>
          <cell r="EH24">
            <v>0</v>
          </cell>
          <cell r="EI24">
            <v>0</v>
          </cell>
          <cell r="EJ24">
            <v>0</v>
          </cell>
          <cell r="EK24">
            <v>0</v>
          </cell>
          <cell r="EL24">
            <v>0</v>
          </cell>
          <cell r="EM24">
            <v>0</v>
          </cell>
          <cell r="EN24">
            <v>0</v>
          </cell>
          <cell r="EO24">
            <v>0</v>
          </cell>
          <cell r="EP24">
            <v>0</v>
          </cell>
          <cell r="EQ24">
            <v>0</v>
          </cell>
          <cell r="ER24">
            <v>0</v>
          </cell>
          <cell r="ES24">
            <v>0</v>
          </cell>
          <cell r="ET24">
            <v>0</v>
          </cell>
          <cell r="EU24">
            <v>0</v>
          </cell>
          <cell r="EV24">
            <v>0</v>
          </cell>
          <cell r="EW24">
            <v>0</v>
          </cell>
          <cell r="EX24">
            <v>0</v>
          </cell>
          <cell r="EY24">
            <v>0</v>
          </cell>
          <cell r="EZ24">
            <v>0</v>
          </cell>
          <cell r="FA24">
            <v>0</v>
          </cell>
          <cell r="FB24">
            <v>0</v>
          </cell>
          <cell r="FC24">
            <v>0</v>
          </cell>
          <cell r="FD24">
            <v>0</v>
          </cell>
          <cell r="FE24">
            <v>0</v>
          </cell>
          <cell r="FF24">
            <v>0</v>
          </cell>
          <cell r="FG24">
            <v>0</v>
          </cell>
          <cell r="FH24">
            <v>0</v>
          </cell>
          <cell r="FI24">
            <v>0</v>
          </cell>
          <cell r="FJ24">
            <v>0</v>
          </cell>
          <cell r="FK24">
            <v>0</v>
          </cell>
          <cell r="FL24">
            <v>0</v>
          </cell>
          <cell r="FM24">
            <v>0</v>
          </cell>
          <cell r="FN24">
            <v>0</v>
          </cell>
          <cell r="FO24">
            <v>0</v>
          </cell>
          <cell r="FP24">
            <v>0</v>
          </cell>
          <cell r="FQ24">
            <v>0</v>
          </cell>
          <cell r="FR24">
            <v>0</v>
          </cell>
          <cell r="FS24">
            <v>0</v>
          </cell>
          <cell r="FT24">
            <v>0</v>
          </cell>
          <cell r="FU24">
            <v>0</v>
          </cell>
          <cell r="FV24">
            <v>0</v>
          </cell>
          <cell r="FW24">
            <v>0</v>
          </cell>
          <cell r="FX24">
            <v>0</v>
          </cell>
          <cell r="FY24">
            <v>0</v>
          </cell>
          <cell r="FZ24">
            <v>0</v>
          </cell>
          <cell r="GA24">
            <v>0</v>
          </cell>
          <cell r="GB24">
            <v>0</v>
          </cell>
          <cell r="GC24">
            <v>0</v>
          </cell>
          <cell r="GD24">
            <v>0</v>
          </cell>
          <cell r="GE24">
            <v>0</v>
          </cell>
          <cell r="GF24">
            <v>0</v>
          </cell>
          <cell r="GG24">
            <v>0</v>
          </cell>
          <cell r="GH24">
            <v>0</v>
          </cell>
          <cell r="GI24">
            <v>0</v>
          </cell>
          <cell r="GJ24">
            <v>0</v>
          </cell>
          <cell r="GK24">
            <v>0</v>
          </cell>
          <cell r="GL24">
            <v>0</v>
          </cell>
          <cell r="GM24">
            <v>0</v>
          </cell>
          <cell r="GN24">
            <v>0</v>
          </cell>
          <cell r="GO24">
            <v>0</v>
          </cell>
          <cell r="GP24">
            <v>0</v>
          </cell>
          <cell r="GQ24">
            <v>0</v>
          </cell>
          <cell r="GR24">
            <v>0</v>
          </cell>
          <cell r="GS24">
            <v>0</v>
          </cell>
          <cell r="GT24">
            <v>0</v>
          </cell>
          <cell r="GU24">
            <v>0</v>
          </cell>
          <cell r="GV24">
            <v>0</v>
          </cell>
          <cell r="GW24">
            <v>0</v>
          </cell>
          <cell r="GX24">
            <v>0</v>
          </cell>
          <cell r="GY24">
            <v>0</v>
          </cell>
          <cell r="GZ24">
            <v>0</v>
          </cell>
          <cell r="HA24">
            <v>0</v>
          </cell>
          <cell r="HB24">
            <v>0</v>
          </cell>
          <cell r="HC24">
            <v>0</v>
          </cell>
          <cell r="HD24">
            <v>0</v>
          </cell>
          <cell r="HE24">
            <v>0</v>
          </cell>
          <cell r="HF24">
            <v>0</v>
          </cell>
          <cell r="HG24">
            <v>0</v>
          </cell>
          <cell r="HH24">
            <v>0</v>
          </cell>
          <cell r="HI24">
            <v>0</v>
          </cell>
          <cell r="HJ24">
            <v>0</v>
          </cell>
          <cell r="HK24">
            <v>0</v>
          </cell>
          <cell r="HL24">
            <v>0</v>
          </cell>
          <cell r="HM24">
            <v>0</v>
          </cell>
          <cell r="HN24">
            <v>0</v>
          </cell>
          <cell r="HO24">
            <v>0</v>
          </cell>
          <cell r="HP24">
            <v>0</v>
          </cell>
          <cell r="HQ24">
            <v>0</v>
          </cell>
          <cell r="HR24">
            <v>0</v>
          </cell>
          <cell r="HS24">
            <v>0</v>
          </cell>
          <cell r="HT24">
            <v>0</v>
          </cell>
          <cell r="HU24">
            <v>0</v>
          </cell>
          <cell r="HV24">
            <v>0</v>
          </cell>
          <cell r="HW24">
            <v>0</v>
          </cell>
          <cell r="HX24">
            <v>0</v>
          </cell>
          <cell r="HY24">
            <v>0</v>
          </cell>
          <cell r="HZ24">
            <v>0</v>
          </cell>
          <cell r="IA24">
            <v>0</v>
          </cell>
          <cell r="IB24">
            <v>0</v>
          </cell>
          <cell r="IC24">
            <v>0</v>
          </cell>
          <cell r="ID24">
            <v>0</v>
          </cell>
          <cell r="IE24">
            <v>0</v>
          </cell>
          <cell r="IF24">
            <v>0</v>
          </cell>
          <cell r="IG24">
            <v>0</v>
          </cell>
          <cell r="IH24">
            <v>0</v>
          </cell>
          <cell r="II24">
            <v>0</v>
          </cell>
          <cell r="IJ24">
            <v>0</v>
          </cell>
          <cell r="IK24">
            <v>0</v>
          </cell>
          <cell r="IL24">
            <v>0</v>
          </cell>
          <cell r="IM24">
            <v>0</v>
          </cell>
          <cell r="IN24">
            <v>0</v>
          </cell>
          <cell r="IO24">
            <v>0</v>
          </cell>
          <cell r="IP24">
            <v>0</v>
          </cell>
          <cell r="IQ24">
            <v>0</v>
          </cell>
        </row>
        <row r="25">
          <cell r="B25">
            <v>0</v>
          </cell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0</v>
          </cell>
          <cell r="AJ25">
            <v>0</v>
          </cell>
          <cell r="AK25">
            <v>0</v>
          </cell>
          <cell r="AL25">
            <v>0</v>
          </cell>
          <cell r="AM25">
            <v>0</v>
          </cell>
          <cell r="AN25">
            <v>0</v>
          </cell>
          <cell r="AO25">
            <v>0</v>
          </cell>
          <cell r="AP25">
            <v>0</v>
          </cell>
          <cell r="AQ25">
            <v>0</v>
          </cell>
          <cell r="AR25">
            <v>0</v>
          </cell>
          <cell r="AS25">
            <v>0</v>
          </cell>
          <cell r="AT25">
            <v>0</v>
          </cell>
          <cell r="AU25">
            <v>0</v>
          </cell>
          <cell r="AV25">
            <v>0</v>
          </cell>
          <cell r="AW25">
            <v>0</v>
          </cell>
          <cell r="AX25">
            <v>0</v>
          </cell>
          <cell r="AY25">
            <v>0</v>
          </cell>
          <cell r="AZ25">
            <v>0</v>
          </cell>
          <cell r="BA25">
            <v>0</v>
          </cell>
          <cell r="BB25">
            <v>0</v>
          </cell>
          <cell r="BC25">
            <v>0</v>
          </cell>
          <cell r="BD25">
            <v>0</v>
          </cell>
          <cell r="BE25">
            <v>0</v>
          </cell>
          <cell r="BF25">
            <v>0</v>
          </cell>
          <cell r="BG25">
            <v>0</v>
          </cell>
          <cell r="BH25">
            <v>0</v>
          </cell>
          <cell r="BI25">
            <v>0</v>
          </cell>
          <cell r="BJ25">
            <v>0</v>
          </cell>
          <cell r="BK25">
            <v>0</v>
          </cell>
          <cell r="BL25">
            <v>0</v>
          </cell>
          <cell r="BM25">
            <v>0</v>
          </cell>
          <cell r="BN25">
            <v>0</v>
          </cell>
          <cell r="BO25">
            <v>0</v>
          </cell>
          <cell r="BP25">
            <v>0</v>
          </cell>
          <cell r="BQ25">
            <v>0</v>
          </cell>
          <cell r="BR25">
            <v>0</v>
          </cell>
          <cell r="BS25">
            <v>0</v>
          </cell>
          <cell r="BT25">
            <v>0</v>
          </cell>
          <cell r="BU25">
            <v>0</v>
          </cell>
          <cell r="BV25">
            <v>0</v>
          </cell>
          <cell r="BW25">
            <v>0</v>
          </cell>
          <cell r="BX25">
            <v>0</v>
          </cell>
          <cell r="BY25">
            <v>0</v>
          </cell>
          <cell r="BZ25">
            <v>0</v>
          </cell>
          <cell r="CA25">
            <v>0</v>
          </cell>
          <cell r="CB25">
            <v>0</v>
          </cell>
          <cell r="CC25">
            <v>0</v>
          </cell>
          <cell r="CD25">
            <v>0</v>
          </cell>
          <cell r="CE25">
            <v>0</v>
          </cell>
          <cell r="CF25">
            <v>0</v>
          </cell>
          <cell r="CG25">
            <v>0</v>
          </cell>
          <cell r="CH25">
            <v>0</v>
          </cell>
          <cell r="CI25">
            <v>0</v>
          </cell>
          <cell r="CJ25">
            <v>0</v>
          </cell>
          <cell r="CK25">
            <v>0</v>
          </cell>
          <cell r="CL25">
            <v>0</v>
          </cell>
          <cell r="CM25">
            <v>0</v>
          </cell>
          <cell r="CN25">
            <v>0</v>
          </cell>
          <cell r="CO25">
            <v>0</v>
          </cell>
          <cell r="CP25">
            <v>0</v>
          </cell>
          <cell r="CQ25">
            <v>0</v>
          </cell>
          <cell r="CR25">
            <v>0</v>
          </cell>
          <cell r="CS25">
            <v>0</v>
          </cell>
          <cell r="CT25">
            <v>0</v>
          </cell>
          <cell r="CU25">
            <v>0</v>
          </cell>
          <cell r="CV25">
            <v>0</v>
          </cell>
          <cell r="CW25">
            <v>0</v>
          </cell>
          <cell r="CX25">
            <v>0</v>
          </cell>
          <cell r="CY25">
            <v>0</v>
          </cell>
          <cell r="CZ25">
            <v>0</v>
          </cell>
          <cell r="DA25">
            <v>0</v>
          </cell>
          <cell r="DB25">
            <v>0</v>
          </cell>
          <cell r="DC25">
            <v>0</v>
          </cell>
          <cell r="DD25">
            <v>0</v>
          </cell>
          <cell r="DE25">
            <v>0</v>
          </cell>
          <cell r="DF25">
            <v>0</v>
          </cell>
          <cell r="DG25">
            <v>0</v>
          </cell>
          <cell r="DH25">
            <v>0</v>
          </cell>
          <cell r="DI25">
            <v>0</v>
          </cell>
          <cell r="DJ25">
            <v>0</v>
          </cell>
          <cell r="DK25">
            <v>0</v>
          </cell>
          <cell r="DL25">
            <v>0</v>
          </cell>
          <cell r="DM25">
            <v>0</v>
          </cell>
          <cell r="DN25">
            <v>0</v>
          </cell>
          <cell r="DO25">
            <v>0</v>
          </cell>
          <cell r="DP25">
            <v>0</v>
          </cell>
          <cell r="DQ25">
            <v>0</v>
          </cell>
          <cell r="DR25">
            <v>0</v>
          </cell>
          <cell r="DS25">
            <v>0</v>
          </cell>
          <cell r="DT25">
            <v>0</v>
          </cell>
          <cell r="DU25">
            <v>0</v>
          </cell>
          <cell r="DV25">
            <v>0</v>
          </cell>
          <cell r="DW25">
            <v>0</v>
          </cell>
          <cell r="DX25">
            <v>0</v>
          </cell>
          <cell r="DY25">
            <v>0</v>
          </cell>
          <cell r="DZ25">
            <v>0</v>
          </cell>
          <cell r="EA25">
            <v>0</v>
          </cell>
          <cell r="EB25">
            <v>0</v>
          </cell>
          <cell r="EC25">
            <v>0</v>
          </cell>
          <cell r="ED25">
            <v>0</v>
          </cell>
          <cell r="EE25">
            <v>0</v>
          </cell>
          <cell r="EF25">
            <v>0</v>
          </cell>
          <cell r="EG25">
            <v>0</v>
          </cell>
          <cell r="EH25">
            <v>0</v>
          </cell>
          <cell r="EI25">
            <v>0</v>
          </cell>
          <cell r="EJ25">
            <v>0</v>
          </cell>
          <cell r="EK25">
            <v>0</v>
          </cell>
          <cell r="EL25">
            <v>0</v>
          </cell>
          <cell r="EM25">
            <v>0</v>
          </cell>
          <cell r="EN25">
            <v>0</v>
          </cell>
          <cell r="EO25">
            <v>0</v>
          </cell>
          <cell r="EP25">
            <v>0</v>
          </cell>
          <cell r="EQ25">
            <v>0</v>
          </cell>
          <cell r="ER25">
            <v>0</v>
          </cell>
          <cell r="ES25">
            <v>0</v>
          </cell>
          <cell r="ET25">
            <v>0</v>
          </cell>
          <cell r="EU25">
            <v>0</v>
          </cell>
          <cell r="EV25">
            <v>0</v>
          </cell>
          <cell r="EW25">
            <v>0</v>
          </cell>
          <cell r="EX25">
            <v>0</v>
          </cell>
          <cell r="EY25">
            <v>0</v>
          </cell>
          <cell r="EZ25">
            <v>0</v>
          </cell>
          <cell r="FA25">
            <v>0</v>
          </cell>
          <cell r="FB25">
            <v>0</v>
          </cell>
          <cell r="FC25">
            <v>0</v>
          </cell>
          <cell r="FD25">
            <v>0</v>
          </cell>
          <cell r="FE25">
            <v>0</v>
          </cell>
          <cell r="FF25">
            <v>0</v>
          </cell>
          <cell r="FG25">
            <v>0</v>
          </cell>
          <cell r="FH25">
            <v>0</v>
          </cell>
          <cell r="FI25">
            <v>0</v>
          </cell>
          <cell r="FJ25">
            <v>0</v>
          </cell>
          <cell r="FK25">
            <v>0</v>
          </cell>
          <cell r="FL25">
            <v>0</v>
          </cell>
          <cell r="FM25">
            <v>0</v>
          </cell>
          <cell r="FN25">
            <v>0</v>
          </cell>
          <cell r="FO25">
            <v>0</v>
          </cell>
          <cell r="FP25">
            <v>0</v>
          </cell>
          <cell r="FQ25">
            <v>0</v>
          </cell>
          <cell r="FR25">
            <v>0</v>
          </cell>
          <cell r="FS25">
            <v>0</v>
          </cell>
          <cell r="FT25">
            <v>0</v>
          </cell>
          <cell r="FU25">
            <v>0</v>
          </cell>
          <cell r="FV25">
            <v>0</v>
          </cell>
          <cell r="FW25">
            <v>0</v>
          </cell>
          <cell r="FX25">
            <v>0</v>
          </cell>
          <cell r="FY25">
            <v>0</v>
          </cell>
          <cell r="FZ25">
            <v>0</v>
          </cell>
          <cell r="GA25">
            <v>0</v>
          </cell>
          <cell r="GB25">
            <v>0</v>
          </cell>
          <cell r="GC25">
            <v>0</v>
          </cell>
          <cell r="GD25">
            <v>0</v>
          </cell>
          <cell r="GE25">
            <v>0</v>
          </cell>
          <cell r="GF25">
            <v>0</v>
          </cell>
          <cell r="GG25">
            <v>0</v>
          </cell>
          <cell r="GH25">
            <v>0</v>
          </cell>
          <cell r="GI25">
            <v>0</v>
          </cell>
          <cell r="GJ25">
            <v>0</v>
          </cell>
          <cell r="GK25">
            <v>0</v>
          </cell>
          <cell r="GL25">
            <v>0</v>
          </cell>
          <cell r="GM25">
            <v>0</v>
          </cell>
          <cell r="GN25">
            <v>0</v>
          </cell>
          <cell r="GO25">
            <v>0</v>
          </cell>
          <cell r="GP25">
            <v>0</v>
          </cell>
          <cell r="GQ25">
            <v>0</v>
          </cell>
          <cell r="GR25">
            <v>0</v>
          </cell>
          <cell r="GS25">
            <v>0</v>
          </cell>
          <cell r="GT25">
            <v>0</v>
          </cell>
          <cell r="GU25">
            <v>0</v>
          </cell>
          <cell r="GV25">
            <v>0</v>
          </cell>
          <cell r="GW25">
            <v>0</v>
          </cell>
          <cell r="GX25">
            <v>0</v>
          </cell>
          <cell r="GY25">
            <v>0</v>
          </cell>
          <cell r="GZ25">
            <v>0</v>
          </cell>
          <cell r="HA25">
            <v>0</v>
          </cell>
          <cell r="HB25">
            <v>0</v>
          </cell>
          <cell r="HC25">
            <v>0</v>
          </cell>
          <cell r="HD25">
            <v>0</v>
          </cell>
          <cell r="HE25">
            <v>0</v>
          </cell>
          <cell r="HF25">
            <v>0</v>
          </cell>
          <cell r="HG25">
            <v>0</v>
          </cell>
          <cell r="HH25">
            <v>0</v>
          </cell>
          <cell r="HI25">
            <v>0</v>
          </cell>
          <cell r="HJ25">
            <v>0</v>
          </cell>
          <cell r="HK25">
            <v>0</v>
          </cell>
          <cell r="HL25">
            <v>0</v>
          </cell>
          <cell r="HM25">
            <v>0</v>
          </cell>
          <cell r="HN25">
            <v>0</v>
          </cell>
          <cell r="HO25">
            <v>0</v>
          </cell>
          <cell r="HP25">
            <v>0</v>
          </cell>
          <cell r="HQ25">
            <v>0</v>
          </cell>
          <cell r="HR25">
            <v>0</v>
          </cell>
          <cell r="HS25">
            <v>0</v>
          </cell>
          <cell r="HT25">
            <v>0</v>
          </cell>
          <cell r="HU25">
            <v>0</v>
          </cell>
          <cell r="HV25">
            <v>0</v>
          </cell>
          <cell r="HW25">
            <v>0</v>
          </cell>
          <cell r="HX25">
            <v>0</v>
          </cell>
          <cell r="HY25">
            <v>0</v>
          </cell>
          <cell r="HZ25">
            <v>0</v>
          </cell>
          <cell r="IA25">
            <v>0</v>
          </cell>
          <cell r="IB25">
            <v>0</v>
          </cell>
          <cell r="IC25">
            <v>0</v>
          </cell>
          <cell r="ID25">
            <v>0</v>
          </cell>
          <cell r="IE25">
            <v>0</v>
          </cell>
          <cell r="IF25">
            <v>0</v>
          </cell>
          <cell r="IG25">
            <v>0</v>
          </cell>
          <cell r="IH25">
            <v>0</v>
          </cell>
          <cell r="II25">
            <v>0</v>
          </cell>
          <cell r="IJ25">
            <v>0</v>
          </cell>
          <cell r="IK25">
            <v>0</v>
          </cell>
          <cell r="IL25">
            <v>0</v>
          </cell>
          <cell r="IM25">
            <v>0</v>
          </cell>
          <cell r="IN25">
            <v>0</v>
          </cell>
          <cell r="IO25">
            <v>0</v>
          </cell>
          <cell r="IP25">
            <v>0</v>
          </cell>
          <cell r="IQ25">
            <v>0</v>
          </cell>
        </row>
        <row r="26">
          <cell r="B26">
            <v>0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0</v>
          </cell>
          <cell r="AJ26">
            <v>0</v>
          </cell>
          <cell r="AK26">
            <v>0</v>
          </cell>
          <cell r="AL26">
            <v>0</v>
          </cell>
          <cell r="AM26">
            <v>0</v>
          </cell>
          <cell r="AN26">
            <v>0</v>
          </cell>
          <cell r="AO26">
            <v>0</v>
          </cell>
          <cell r="AP26">
            <v>0</v>
          </cell>
          <cell r="AQ26">
            <v>0</v>
          </cell>
          <cell r="AR26">
            <v>0</v>
          </cell>
          <cell r="AS26">
            <v>0</v>
          </cell>
          <cell r="AT26">
            <v>0</v>
          </cell>
          <cell r="AU26">
            <v>0</v>
          </cell>
          <cell r="AV26">
            <v>0</v>
          </cell>
          <cell r="AW26">
            <v>0</v>
          </cell>
          <cell r="AX26">
            <v>0</v>
          </cell>
          <cell r="AY26">
            <v>0</v>
          </cell>
          <cell r="AZ26">
            <v>0</v>
          </cell>
          <cell r="BA26">
            <v>0</v>
          </cell>
          <cell r="BB26">
            <v>0</v>
          </cell>
          <cell r="BC26">
            <v>0</v>
          </cell>
          <cell r="BD26">
            <v>0</v>
          </cell>
          <cell r="BE26">
            <v>0</v>
          </cell>
          <cell r="BF26">
            <v>0</v>
          </cell>
          <cell r="BG26">
            <v>0</v>
          </cell>
          <cell r="BH26">
            <v>0</v>
          </cell>
          <cell r="BI26">
            <v>0</v>
          </cell>
          <cell r="BJ26">
            <v>0</v>
          </cell>
          <cell r="BK26">
            <v>0</v>
          </cell>
          <cell r="BL26">
            <v>0</v>
          </cell>
          <cell r="BM26">
            <v>0</v>
          </cell>
          <cell r="BN26">
            <v>0</v>
          </cell>
          <cell r="BO26">
            <v>0</v>
          </cell>
          <cell r="BP26">
            <v>0</v>
          </cell>
          <cell r="BQ26">
            <v>0</v>
          </cell>
          <cell r="BR26">
            <v>0</v>
          </cell>
          <cell r="BS26">
            <v>0</v>
          </cell>
          <cell r="BT26">
            <v>0</v>
          </cell>
          <cell r="BU26">
            <v>0</v>
          </cell>
          <cell r="BV26">
            <v>0</v>
          </cell>
          <cell r="BW26">
            <v>0</v>
          </cell>
          <cell r="BX26">
            <v>0</v>
          </cell>
          <cell r="BY26">
            <v>0</v>
          </cell>
          <cell r="BZ26">
            <v>0</v>
          </cell>
          <cell r="CA26">
            <v>0</v>
          </cell>
          <cell r="CB26">
            <v>0</v>
          </cell>
          <cell r="CC26">
            <v>0</v>
          </cell>
          <cell r="CD26">
            <v>0</v>
          </cell>
          <cell r="CE26">
            <v>0</v>
          </cell>
          <cell r="CF26">
            <v>0</v>
          </cell>
          <cell r="CG26">
            <v>0</v>
          </cell>
          <cell r="CH26">
            <v>0</v>
          </cell>
          <cell r="CI26">
            <v>0</v>
          </cell>
          <cell r="CJ26">
            <v>0</v>
          </cell>
          <cell r="CK26">
            <v>0</v>
          </cell>
          <cell r="CL26">
            <v>0</v>
          </cell>
          <cell r="CM26">
            <v>0</v>
          </cell>
          <cell r="CN26">
            <v>0</v>
          </cell>
          <cell r="CO26">
            <v>0</v>
          </cell>
          <cell r="CP26">
            <v>0</v>
          </cell>
          <cell r="CQ26">
            <v>0</v>
          </cell>
          <cell r="CR26">
            <v>0</v>
          </cell>
          <cell r="CS26">
            <v>0</v>
          </cell>
          <cell r="CT26">
            <v>0</v>
          </cell>
          <cell r="CU26">
            <v>0</v>
          </cell>
          <cell r="CV26">
            <v>0</v>
          </cell>
          <cell r="CW26">
            <v>0</v>
          </cell>
          <cell r="CX26">
            <v>0</v>
          </cell>
          <cell r="CY26">
            <v>0</v>
          </cell>
          <cell r="CZ26">
            <v>0</v>
          </cell>
          <cell r="DA26">
            <v>0</v>
          </cell>
          <cell r="DB26">
            <v>0</v>
          </cell>
          <cell r="DC26">
            <v>0</v>
          </cell>
          <cell r="DD26">
            <v>0</v>
          </cell>
          <cell r="DE26">
            <v>0</v>
          </cell>
          <cell r="DF26">
            <v>0</v>
          </cell>
          <cell r="DG26">
            <v>0</v>
          </cell>
          <cell r="DH26">
            <v>0</v>
          </cell>
          <cell r="DI26">
            <v>0</v>
          </cell>
          <cell r="DJ26">
            <v>0</v>
          </cell>
          <cell r="DK26">
            <v>0</v>
          </cell>
          <cell r="DL26">
            <v>0</v>
          </cell>
          <cell r="DM26">
            <v>0</v>
          </cell>
          <cell r="DN26">
            <v>0</v>
          </cell>
          <cell r="DO26">
            <v>0</v>
          </cell>
          <cell r="DP26">
            <v>0</v>
          </cell>
          <cell r="DQ26">
            <v>0</v>
          </cell>
          <cell r="DR26">
            <v>0</v>
          </cell>
          <cell r="DS26">
            <v>0</v>
          </cell>
          <cell r="DT26">
            <v>0</v>
          </cell>
          <cell r="DU26">
            <v>0</v>
          </cell>
          <cell r="DV26">
            <v>0</v>
          </cell>
          <cell r="DW26">
            <v>0</v>
          </cell>
          <cell r="DX26">
            <v>0</v>
          </cell>
          <cell r="DY26">
            <v>0</v>
          </cell>
          <cell r="DZ26">
            <v>0</v>
          </cell>
          <cell r="EA26">
            <v>0</v>
          </cell>
          <cell r="EB26">
            <v>0</v>
          </cell>
          <cell r="EC26">
            <v>0</v>
          </cell>
          <cell r="ED26">
            <v>0</v>
          </cell>
          <cell r="EE26">
            <v>0</v>
          </cell>
          <cell r="EF26">
            <v>0</v>
          </cell>
          <cell r="EG26">
            <v>0</v>
          </cell>
          <cell r="EH26">
            <v>0</v>
          </cell>
          <cell r="EI26">
            <v>0</v>
          </cell>
          <cell r="EJ26">
            <v>0</v>
          </cell>
          <cell r="EK26">
            <v>0</v>
          </cell>
          <cell r="EL26">
            <v>0</v>
          </cell>
          <cell r="EM26">
            <v>0</v>
          </cell>
          <cell r="EN26">
            <v>0</v>
          </cell>
          <cell r="EO26">
            <v>0</v>
          </cell>
          <cell r="EP26">
            <v>0</v>
          </cell>
          <cell r="EQ26">
            <v>0</v>
          </cell>
          <cell r="ER26">
            <v>0</v>
          </cell>
          <cell r="ES26">
            <v>0</v>
          </cell>
          <cell r="ET26">
            <v>0</v>
          </cell>
          <cell r="EU26">
            <v>0</v>
          </cell>
          <cell r="EV26">
            <v>0</v>
          </cell>
          <cell r="EW26">
            <v>0</v>
          </cell>
          <cell r="EX26">
            <v>0</v>
          </cell>
          <cell r="EY26">
            <v>0</v>
          </cell>
          <cell r="EZ26">
            <v>0</v>
          </cell>
          <cell r="FA26">
            <v>0</v>
          </cell>
          <cell r="FB26">
            <v>0</v>
          </cell>
          <cell r="FC26">
            <v>0</v>
          </cell>
          <cell r="FD26">
            <v>0</v>
          </cell>
          <cell r="FE26">
            <v>0</v>
          </cell>
          <cell r="FF26">
            <v>0</v>
          </cell>
          <cell r="FG26">
            <v>0</v>
          </cell>
          <cell r="FH26">
            <v>0</v>
          </cell>
          <cell r="FI26">
            <v>0</v>
          </cell>
          <cell r="FJ26">
            <v>0</v>
          </cell>
          <cell r="FK26">
            <v>0</v>
          </cell>
          <cell r="FL26">
            <v>0</v>
          </cell>
          <cell r="FM26">
            <v>0</v>
          </cell>
          <cell r="FN26">
            <v>0</v>
          </cell>
          <cell r="FO26">
            <v>0</v>
          </cell>
          <cell r="FP26">
            <v>0</v>
          </cell>
          <cell r="FQ26">
            <v>0</v>
          </cell>
          <cell r="FR26">
            <v>0</v>
          </cell>
          <cell r="FS26">
            <v>0</v>
          </cell>
          <cell r="FT26">
            <v>0</v>
          </cell>
          <cell r="FU26">
            <v>0</v>
          </cell>
          <cell r="FV26">
            <v>0</v>
          </cell>
          <cell r="FW26">
            <v>0</v>
          </cell>
          <cell r="FX26">
            <v>0</v>
          </cell>
          <cell r="FY26">
            <v>0</v>
          </cell>
          <cell r="FZ26">
            <v>0</v>
          </cell>
          <cell r="GA26">
            <v>0</v>
          </cell>
          <cell r="GB26">
            <v>0</v>
          </cell>
          <cell r="GC26">
            <v>0</v>
          </cell>
          <cell r="GD26">
            <v>0</v>
          </cell>
          <cell r="GE26">
            <v>0</v>
          </cell>
          <cell r="GF26">
            <v>0</v>
          </cell>
          <cell r="GG26">
            <v>0</v>
          </cell>
          <cell r="GH26">
            <v>0</v>
          </cell>
          <cell r="GI26">
            <v>0</v>
          </cell>
          <cell r="GJ26">
            <v>0</v>
          </cell>
          <cell r="GK26">
            <v>0</v>
          </cell>
          <cell r="GL26">
            <v>0</v>
          </cell>
          <cell r="GM26">
            <v>0</v>
          </cell>
          <cell r="GN26">
            <v>0</v>
          </cell>
          <cell r="GO26">
            <v>0</v>
          </cell>
          <cell r="GP26">
            <v>0</v>
          </cell>
          <cell r="GQ26">
            <v>0</v>
          </cell>
          <cell r="GR26">
            <v>0</v>
          </cell>
          <cell r="GS26">
            <v>0</v>
          </cell>
          <cell r="GT26">
            <v>0</v>
          </cell>
          <cell r="GU26">
            <v>0</v>
          </cell>
          <cell r="GV26">
            <v>0</v>
          </cell>
          <cell r="GW26">
            <v>0</v>
          </cell>
          <cell r="GX26">
            <v>0</v>
          </cell>
          <cell r="GY26">
            <v>0</v>
          </cell>
          <cell r="GZ26">
            <v>0</v>
          </cell>
          <cell r="HA26">
            <v>0</v>
          </cell>
          <cell r="HB26">
            <v>0</v>
          </cell>
          <cell r="HC26">
            <v>0</v>
          </cell>
          <cell r="HD26">
            <v>0</v>
          </cell>
          <cell r="HE26">
            <v>0</v>
          </cell>
          <cell r="HF26">
            <v>0</v>
          </cell>
          <cell r="HG26">
            <v>0</v>
          </cell>
          <cell r="HH26">
            <v>0</v>
          </cell>
          <cell r="HI26">
            <v>0</v>
          </cell>
          <cell r="HJ26">
            <v>0</v>
          </cell>
          <cell r="HK26">
            <v>0</v>
          </cell>
          <cell r="HL26">
            <v>0</v>
          </cell>
          <cell r="HM26">
            <v>0</v>
          </cell>
          <cell r="HN26">
            <v>0</v>
          </cell>
          <cell r="HO26">
            <v>0</v>
          </cell>
          <cell r="HP26">
            <v>0</v>
          </cell>
          <cell r="HQ26">
            <v>0</v>
          </cell>
          <cell r="HR26">
            <v>0</v>
          </cell>
          <cell r="HS26">
            <v>0</v>
          </cell>
          <cell r="HT26">
            <v>0</v>
          </cell>
          <cell r="HU26">
            <v>0</v>
          </cell>
          <cell r="HV26">
            <v>0</v>
          </cell>
          <cell r="HW26">
            <v>0</v>
          </cell>
          <cell r="HX26">
            <v>0</v>
          </cell>
          <cell r="HY26">
            <v>0</v>
          </cell>
          <cell r="HZ26">
            <v>0</v>
          </cell>
          <cell r="IA26">
            <v>0</v>
          </cell>
          <cell r="IB26">
            <v>0</v>
          </cell>
          <cell r="IC26">
            <v>0</v>
          </cell>
          <cell r="ID26">
            <v>0</v>
          </cell>
          <cell r="IE26">
            <v>0</v>
          </cell>
          <cell r="IF26">
            <v>0</v>
          </cell>
          <cell r="IG26">
            <v>0</v>
          </cell>
          <cell r="IH26">
            <v>0</v>
          </cell>
          <cell r="II26">
            <v>0</v>
          </cell>
          <cell r="IJ26">
            <v>0</v>
          </cell>
          <cell r="IK26">
            <v>0</v>
          </cell>
          <cell r="IL26">
            <v>0</v>
          </cell>
          <cell r="IM26">
            <v>0</v>
          </cell>
          <cell r="IN26">
            <v>0</v>
          </cell>
          <cell r="IO26">
            <v>0</v>
          </cell>
          <cell r="IP26">
            <v>0</v>
          </cell>
          <cell r="IQ26">
            <v>0</v>
          </cell>
        </row>
        <row r="27">
          <cell r="B27">
            <v>0</v>
          </cell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0</v>
          </cell>
          <cell r="AJ27">
            <v>0</v>
          </cell>
          <cell r="AK27">
            <v>0</v>
          </cell>
          <cell r="AL27">
            <v>0</v>
          </cell>
          <cell r="AM27">
            <v>0</v>
          </cell>
          <cell r="AN27">
            <v>0</v>
          </cell>
          <cell r="AO27">
            <v>0</v>
          </cell>
          <cell r="AP27">
            <v>0</v>
          </cell>
          <cell r="AQ27">
            <v>0</v>
          </cell>
          <cell r="AR27">
            <v>0</v>
          </cell>
          <cell r="AS27">
            <v>0</v>
          </cell>
          <cell r="AT27">
            <v>0</v>
          </cell>
          <cell r="AU27">
            <v>0</v>
          </cell>
          <cell r="AV27">
            <v>0</v>
          </cell>
          <cell r="AW27">
            <v>0</v>
          </cell>
          <cell r="AX27">
            <v>0</v>
          </cell>
          <cell r="AY27">
            <v>0</v>
          </cell>
          <cell r="AZ27">
            <v>0</v>
          </cell>
          <cell r="BA27">
            <v>0</v>
          </cell>
          <cell r="BB27">
            <v>0</v>
          </cell>
          <cell r="BC27">
            <v>0</v>
          </cell>
          <cell r="BD27">
            <v>0</v>
          </cell>
          <cell r="BE27">
            <v>0</v>
          </cell>
          <cell r="BF27">
            <v>0</v>
          </cell>
          <cell r="BG27">
            <v>0</v>
          </cell>
          <cell r="BH27">
            <v>0</v>
          </cell>
          <cell r="BI27">
            <v>0</v>
          </cell>
          <cell r="BJ27">
            <v>0</v>
          </cell>
          <cell r="BK27">
            <v>0</v>
          </cell>
          <cell r="BL27">
            <v>0</v>
          </cell>
          <cell r="BM27">
            <v>0</v>
          </cell>
          <cell r="BN27">
            <v>0</v>
          </cell>
          <cell r="BO27">
            <v>0</v>
          </cell>
          <cell r="BP27">
            <v>0</v>
          </cell>
          <cell r="BQ27">
            <v>0</v>
          </cell>
          <cell r="BR27">
            <v>0</v>
          </cell>
          <cell r="BS27">
            <v>0</v>
          </cell>
          <cell r="BT27">
            <v>0</v>
          </cell>
          <cell r="BU27">
            <v>0</v>
          </cell>
          <cell r="BV27">
            <v>0</v>
          </cell>
          <cell r="BW27">
            <v>0</v>
          </cell>
          <cell r="BX27">
            <v>0</v>
          </cell>
          <cell r="BY27">
            <v>0</v>
          </cell>
          <cell r="BZ27">
            <v>0</v>
          </cell>
          <cell r="CA27">
            <v>0</v>
          </cell>
          <cell r="CB27">
            <v>0</v>
          </cell>
          <cell r="CC27">
            <v>0</v>
          </cell>
          <cell r="CD27">
            <v>0</v>
          </cell>
          <cell r="CE27">
            <v>0</v>
          </cell>
          <cell r="CF27">
            <v>0</v>
          </cell>
          <cell r="CG27">
            <v>0</v>
          </cell>
          <cell r="CH27">
            <v>0</v>
          </cell>
          <cell r="CI27">
            <v>0</v>
          </cell>
          <cell r="CJ27">
            <v>0</v>
          </cell>
          <cell r="CK27">
            <v>0</v>
          </cell>
          <cell r="CL27">
            <v>0</v>
          </cell>
          <cell r="CM27">
            <v>0</v>
          </cell>
          <cell r="CN27">
            <v>0</v>
          </cell>
          <cell r="CO27">
            <v>0</v>
          </cell>
          <cell r="CP27">
            <v>0</v>
          </cell>
          <cell r="CQ27">
            <v>0</v>
          </cell>
          <cell r="CR27">
            <v>0</v>
          </cell>
          <cell r="CS27">
            <v>0</v>
          </cell>
          <cell r="CT27">
            <v>0</v>
          </cell>
          <cell r="CU27">
            <v>0</v>
          </cell>
          <cell r="CV27">
            <v>0</v>
          </cell>
          <cell r="CW27">
            <v>0</v>
          </cell>
          <cell r="CX27">
            <v>0</v>
          </cell>
          <cell r="CY27">
            <v>0</v>
          </cell>
          <cell r="CZ27">
            <v>0</v>
          </cell>
          <cell r="DA27">
            <v>0</v>
          </cell>
          <cell r="DB27">
            <v>0</v>
          </cell>
          <cell r="DC27">
            <v>0</v>
          </cell>
          <cell r="DD27">
            <v>0</v>
          </cell>
          <cell r="DE27">
            <v>0</v>
          </cell>
          <cell r="DF27">
            <v>0</v>
          </cell>
          <cell r="DG27">
            <v>0</v>
          </cell>
          <cell r="DH27">
            <v>0</v>
          </cell>
          <cell r="DI27">
            <v>0</v>
          </cell>
          <cell r="DJ27">
            <v>0</v>
          </cell>
          <cell r="DK27">
            <v>0</v>
          </cell>
          <cell r="DL27">
            <v>0</v>
          </cell>
          <cell r="DM27">
            <v>0</v>
          </cell>
          <cell r="DN27">
            <v>0</v>
          </cell>
          <cell r="DO27">
            <v>0</v>
          </cell>
          <cell r="DP27">
            <v>0</v>
          </cell>
          <cell r="DQ27">
            <v>0</v>
          </cell>
          <cell r="DR27">
            <v>0</v>
          </cell>
          <cell r="DS27">
            <v>0</v>
          </cell>
          <cell r="DT27">
            <v>0</v>
          </cell>
          <cell r="DU27">
            <v>0</v>
          </cell>
          <cell r="DV27">
            <v>0</v>
          </cell>
          <cell r="DW27">
            <v>0</v>
          </cell>
          <cell r="DX27">
            <v>0</v>
          </cell>
          <cell r="DY27">
            <v>0</v>
          </cell>
          <cell r="DZ27">
            <v>0</v>
          </cell>
          <cell r="EA27">
            <v>0</v>
          </cell>
          <cell r="EB27">
            <v>0</v>
          </cell>
          <cell r="EC27">
            <v>0</v>
          </cell>
          <cell r="ED27">
            <v>0</v>
          </cell>
          <cell r="EE27">
            <v>0</v>
          </cell>
          <cell r="EF27">
            <v>0</v>
          </cell>
          <cell r="EG27">
            <v>0</v>
          </cell>
          <cell r="EH27">
            <v>0</v>
          </cell>
          <cell r="EI27">
            <v>0</v>
          </cell>
          <cell r="EJ27">
            <v>0</v>
          </cell>
          <cell r="EK27">
            <v>0</v>
          </cell>
          <cell r="EL27">
            <v>0</v>
          </cell>
          <cell r="EM27">
            <v>0</v>
          </cell>
          <cell r="EN27">
            <v>0</v>
          </cell>
          <cell r="EO27">
            <v>0</v>
          </cell>
          <cell r="EP27">
            <v>0</v>
          </cell>
          <cell r="EQ27">
            <v>0</v>
          </cell>
          <cell r="ER27">
            <v>0</v>
          </cell>
          <cell r="ES27">
            <v>0</v>
          </cell>
          <cell r="ET27">
            <v>0</v>
          </cell>
          <cell r="EU27">
            <v>0</v>
          </cell>
          <cell r="EV27">
            <v>0</v>
          </cell>
          <cell r="EW27">
            <v>0</v>
          </cell>
          <cell r="EX27">
            <v>0</v>
          </cell>
          <cell r="EY27">
            <v>0</v>
          </cell>
          <cell r="EZ27">
            <v>0</v>
          </cell>
          <cell r="FA27">
            <v>0</v>
          </cell>
          <cell r="FB27">
            <v>0</v>
          </cell>
          <cell r="FC27">
            <v>0</v>
          </cell>
          <cell r="FD27">
            <v>0</v>
          </cell>
          <cell r="FE27">
            <v>0</v>
          </cell>
          <cell r="FF27">
            <v>0</v>
          </cell>
          <cell r="FG27">
            <v>0</v>
          </cell>
          <cell r="FH27">
            <v>0</v>
          </cell>
          <cell r="FI27">
            <v>0</v>
          </cell>
          <cell r="FJ27">
            <v>0</v>
          </cell>
          <cell r="FK27">
            <v>0</v>
          </cell>
          <cell r="FL27">
            <v>0</v>
          </cell>
          <cell r="FM27">
            <v>0</v>
          </cell>
          <cell r="FN27">
            <v>0</v>
          </cell>
          <cell r="FO27">
            <v>0</v>
          </cell>
          <cell r="FP27">
            <v>0</v>
          </cell>
          <cell r="FQ27">
            <v>0</v>
          </cell>
          <cell r="FR27">
            <v>0</v>
          </cell>
          <cell r="FS27">
            <v>0</v>
          </cell>
          <cell r="FT27">
            <v>0</v>
          </cell>
          <cell r="FU27">
            <v>0</v>
          </cell>
          <cell r="FV27">
            <v>0</v>
          </cell>
          <cell r="FW27">
            <v>0</v>
          </cell>
          <cell r="FX27">
            <v>0</v>
          </cell>
          <cell r="FY27">
            <v>0</v>
          </cell>
          <cell r="FZ27">
            <v>0</v>
          </cell>
          <cell r="GA27">
            <v>0</v>
          </cell>
          <cell r="GB27">
            <v>0</v>
          </cell>
          <cell r="GC27">
            <v>0</v>
          </cell>
          <cell r="GD27">
            <v>0</v>
          </cell>
          <cell r="GE27">
            <v>0</v>
          </cell>
          <cell r="GF27">
            <v>0</v>
          </cell>
          <cell r="GG27">
            <v>0</v>
          </cell>
          <cell r="GH27">
            <v>0</v>
          </cell>
          <cell r="GI27">
            <v>0</v>
          </cell>
          <cell r="GJ27">
            <v>0</v>
          </cell>
          <cell r="GK27">
            <v>0</v>
          </cell>
          <cell r="GL27">
            <v>0</v>
          </cell>
          <cell r="GM27">
            <v>0</v>
          </cell>
          <cell r="GN27">
            <v>0</v>
          </cell>
          <cell r="GO27">
            <v>0</v>
          </cell>
          <cell r="GP27">
            <v>0</v>
          </cell>
          <cell r="GQ27">
            <v>0</v>
          </cell>
          <cell r="GR27">
            <v>0</v>
          </cell>
          <cell r="GS27">
            <v>0</v>
          </cell>
          <cell r="GT27">
            <v>0</v>
          </cell>
          <cell r="GU27">
            <v>0</v>
          </cell>
          <cell r="GV27">
            <v>0</v>
          </cell>
          <cell r="GW27">
            <v>0</v>
          </cell>
          <cell r="GX27">
            <v>0</v>
          </cell>
          <cell r="GY27">
            <v>0</v>
          </cell>
          <cell r="GZ27">
            <v>0</v>
          </cell>
          <cell r="HA27">
            <v>0</v>
          </cell>
          <cell r="HB27">
            <v>0</v>
          </cell>
          <cell r="HC27">
            <v>0</v>
          </cell>
          <cell r="HD27">
            <v>0</v>
          </cell>
          <cell r="HE27">
            <v>0</v>
          </cell>
          <cell r="HF27">
            <v>0</v>
          </cell>
          <cell r="HG27">
            <v>0</v>
          </cell>
          <cell r="HH27">
            <v>0</v>
          </cell>
          <cell r="HI27">
            <v>0</v>
          </cell>
          <cell r="HJ27">
            <v>0</v>
          </cell>
          <cell r="HK27">
            <v>0</v>
          </cell>
          <cell r="HL27">
            <v>0</v>
          </cell>
          <cell r="HM27">
            <v>0</v>
          </cell>
          <cell r="HN27">
            <v>0</v>
          </cell>
          <cell r="HO27">
            <v>0</v>
          </cell>
          <cell r="HP27">
            <v>0</v>
          </cell>
          <cell r="HQ27">
            <v>0</v>
          </cell>
          <cell r="HR27">
            <v>0</v>
          </cell>
          <cell r="HS27">
            <v>0</v>
          </cell>
          <cell r="HT27">
            <v>0</v>
          </cell>
          <cell r="HU27">
            <v>0</v>
          </cell>
          <cell r="HV27">
            <v>0</v>
          </cell>
          <cell r="HW27">
            <v>0</v>
          </cell>
          <cell r="HX27">
            <v>0</v>
          </cell>
          <cell r="HY27">
            <v>0</v>
          </cell>
          <cell r="HZ27">
            <v>0</v>
          </cell>
          <cell r="IA27">
            <v>0</v>
          </cell>
          <cell r="IB27">
            <v>0</v>
          </cell>
          <cell r="IC27">
            <v>0</v>
          </cell>
          <cell r="ID27">
            <v>0</v>
          </cell>
          <cell r="IE27">
            <v>0</v>
          </cell>
          <cell r="IF27">
            <v>0</v>
          </cell>
          <cell r="IG27">
            <v>0</v>
          </cell>
          <cell r="IH27">
            <v>0</v>
          </cell>
          <cell r="II27">
            <v>0</v>
          </cell>
          <cell r="IJ27">
            <v>0</v>
          </cell>
          <cell r="IK27">
            <v>0</v>
          </cell>
          <cell r="IL27">
            <v>0</v>
          </cell>
          <cell r="IM27">
            <v>0</v>
          </cell>
          <cell r="IN27">
            <v>0</v>
          </cell>
          <cell r="IO27">
            <v>0</v>
          </cell>
          <cell r="IP27">
            <v>0</v>
          </cell>
          <cell r="IQ27">
            <v>0</v>
          </cell>
        </row>
        <row r="28">
          <cell r="B28">
            <v>0</v>
          </cell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L28">
            <v>0</v>
          </cell>
          <cell r="AM28">
            <v>0</v>
          </cell>
          <cell r="AN28">
            <v>0</v>
          </cell>
          <cell r="AO28">
            <v>0</v>
          </cell>
          <cell r="AP28">
            <v>0</v>
          </cell>
          <cell r="AQ28">
            <v>0</v>
          </cell>
          <cell r="AR28">
            <v>0</v>
          </cell>
          <cell r="AS28">
            <v>0</v>
          </cell>
          <cell r="AT28">
            <v>0</v>
          </cell>
          <cell r="AU28">
            <v>0</v>
          </cell>
          <cell r="AV28">
            <v>0</v>
          </cell>
          <cell r="AW28">
            <v>0</v>
          </cell>
          <cell r="AX28">
            <v>0</v>
          </cell>
          <cell r="AY28">
            <v>0</v>
          </cell>
          <cell r="AZ28">
            <v>0</v>
          </cell>
          <cell r="BA28">
            <v>0</v>
          </cell>
          <cell r="BB28">
            <v>0</v>
          </cell>
          <cell r="BC28">
            <v>0</v>
          </cell>
          <cell r="BD28">
            <v>0</v>
          </cell>
          <cell r="BE28">
            <v>0</v>
          </cell>
          <cell r="BF28">
            <v>0</v>
          </cell>
          <cell r="BG28">
            <v>0</v>
          </cell>
          <cell r="BH28">
            <v>0</v>
          </cell>
          <cell r="BI28">
            <v>0</v>
          </cell>
          <cell r="BJ28">
            <v>0</v>
          </cell>
          <cell r="BK28">
            <v>0</v>
          </cell>
          <cell r="BL28">
            <v>0</v>
          </cell>
          <cell r="BM28">
            <v>0</v>
          </cell>
          <cell r="BN28">
            <v>0</v>
          </cell>
          <cell r="BO28">
            <v>0</v>
          </cell>
          <cell r="BP28">
            <v>0</v>
          </cell>
          <cell r="BQ28">
            <v>0</v>
          </cell>
          <cell r="BR28">
            <v>0</v>
          </cell>
          <cell r="BS28">
            <v>0</v>
          </cell>
          <cell r="BT28">
            <v>0</v>
          </cell>
          <cell r="BU28">
            <v>0</v>
          </cell>
          <cell r="BV28">
            <v>0</v>
          </cell>
          <cell r="BW28">
            <v>0</v>
          </cell>
          <cell r="BX28">
            <v>0</v>
          </cell>
          <cell r="BY28">
            <v>0</v>
          </cell>
          <cell r="BZ28">
            <v>0</v>
          </cell>
          <cell r="CA28">
            <v>0</v>
          </cell>
          <cell r="CB28">
            <v>0</v>
          </cell>
          <cell r="CC28">
            <v>0</v>
          </cell>
          <cell r="CD28">
            <v>0</v>
          </cell>
          <cell r="CE28">
            <v>0</v>
          </cell>
          <cell r="CF28">
            <v>0</v>
          </cell>
          <cell r="CG28">
            <v>0</v>
          </cell>
          <cell r="CH28">
            <v>0</v>
          </cell>
          <cell r="CI28">
            <v>0</v>
          </cell>
          <cell r="CJ28">
            <v>0</v>
          </cell>
          <cell r="CK28">
            <v>0</v>
          </cell>
          <cell r="CL28">
            <v>0</v>
          </cell>
          <cell r="CM28">
            <v>0</v>
          </cell>
          <cell r="CN28">
            <v>0</v>
          </cell>
          <cell r="CO28">
            <v>0</v>
          </cell>
          <cell r="CP28">
            <v>0</v>
          </cell>
          <cell r="CQ28">
            <v>0</v>
          </cell>
          <cell r="CR28">
            <v>0</v>
          </cell>
          <cell r="CS28">
            <v>0</v>
          </cell>
          <cell r="CT28">
            <v>0</v>
          </cell>
          <cell r="CU28">
            <v>0</v>
          </cell>
          <cell r="CV28">
            <v>0</v>
          </cell>
          <cell r="CW28">
            <v>0</v>
          </cell>
          <cell r="CX28">
            <v>0</v>
          </cell>
          <cell r="CY28">
            <v>0</v>
          </cell>
          <cell r="CZ28">
            <v>0</v>
          </cell>
          <cell r="DA28">
            <v>0</v>
          </cell>
          <cell r="DB28">
            <v>0</v>
          </cell>
          <cell r="DC28">
            <v>0</v>
          </cell>
          <cell r="DD28">
            <v>0</v>
          </cell>
          <cell r="DE28">
            <v>0</v>
          </cell>
          <cell r="DF28">
            <v>0</v>
          </cell>
          <cell r="DG28">
            <v>0</v>
          </cell>
          <cell r="DH28">
            <v>0</v>
          </cell>
          <cell r="DI28">
            <v>0</v>
          </cell>
          <cell r="DJ28">
            <v>0</v>
          </cell>
          <cell r="DK28">
            <v>0</v>
          </cell>
          <cell r="DL28">
            <v>0</v>
          </cell>
          <cell r="DM28">
            <v>0</v>
          </cell>
          <cell r="DN28">
            <v>0</v>
          </cell>
          <cell r="DO28">
            <v>0</v>
          </cell>
          <cell r="DP28">
            <v>0</v>
          </cell>
          <cell r="DQ28">
            <v>0</v>
          </cell>
          <cell r="DR28">
            <v>0</v>
          </cell>
          <cell r="DS28">
            <v>0</v>
          </cell>
          <cell r="DT28">
            <v>0</v>
          </cell>
          <cell r="DU28">
            <v>0</v>
          </cell>
          <cell r="DV28">
            <v>0</v>
          </cell>
          <cell r="DW28">
            <v>0</v>
          </cell>
          <cell r="DX28">
            <v>0</v>
          </cell>
          <cell r="DY28">
            <v>0</v>
          </cell>
          <cell r="DZ28">
            <v>0</v>
          </cell>
          <cell r="EA28">
            <v>0</v>
          </cell>
          <cell r="EB28">
            <v>0</v>
          </cell>
          <cell r="EC28">
            <v>0</v>
          </cell>
          <cell r="ED28">
            <v>0</v>
          </cell>
          <cell r="EE28">
            <v>0</v>
          </cell>
          <cell r="EF28">
            <v>0</v>
          </cell>
          <cell r="EG28">
            <v>0</v>
          </cell>
          <cell r="EH28">
            <v>0</v>
          </cell>
          <cell r="EI28">
            <v>0</v>
          </cell>
          <cell r="EJ28">
            <v>0</v>
          </cell>
          <cell r="EK28">
            <v>0</v>
          </cell>
          <cell r="EL28">
            <v>0</v>
          </cell>
          <cell r="EM28">
            <v>0</v>
          </cell>
          <cell r="EN28">
            <v>0</v>
          </cell>
          <cell r="EO28">
            <v>0</v>
          </cell>
          <cell r="EP28">
            <v>0</v>
          </cell>
          <cell r="EQ28">
            <v>0</v>
          </cell>
          <cell r="ER28">
            <v>0</v>
          </cell>
          <cell r="ES28">
            <v>0</v>
          </cell>
          <cell r="ET28">
            <v>0</v>
          </cell>
          <cell r="EU28">
            <v>0</v>
          </cell>
          <cell r="EV28">
            <v>0</v>
          </cell>
          <cell r="EW28">
            <v>0</v>
          </cell>
          <cell r="EX28">
            <v>0</v>
          </cell>
          <cell r="EY28">
            <v>0</v>
          </cell>
          <cell r="EZ28">
            <v>0</v>
          </cell>
          <cell r="FA28">
            <v>0</v>
          </cell>
          <cell r="FB28">
            <v>0</v>
          </cell>
          <cell r="FC28">
            <v>0</v>
          </cell>
          <cell r="FD28">
            <v>0</v>
          </cell>
          <cell r="FE28">
            <v>0</v>
          </cell>
          <cell r="FF28">
            <v>0</v>
          </cell>
          <cell r="FG28">
            <v>0</v>
          </cell>
          <cell r="FH28">
            <v>0</v>
          </cell>
          <cell r="FI28">
            <v>0</v>
          </cell>
          <cell r="FJ28">
            <v>0</v>
          </cell>
          <cell r="FK28">
            <v>0</v>
          </cell>
          <cell r="FL28">
            <v>0</v>
          </cell>
          <cell r="FM28">
            <v>0</v>
          </cell>
          <cell r="FN28">
            <v>0</v>
          </cell>
          <cell r="FO28">
            <v>0</v>
          </cell>
          <cell r="FP28">
            <v>0</v>
          </cell>
          <cell r="FQ28">
            <v>0</v>
          </cell>
          <cell r="FR28">
            <v>0</v>
          </cell>
          <cell r="FS28">
            <v>0</v>
          </cell>
          <cell r="FT28">
            <v>0</v>
          </cell>
          <cell r="FU28">
            <v>0</v>
          </cell>
          <cell r="FV28">
            <v>0</v>
          </cell>
          <cell r="FW28">
            <v>0</v>
          </cell>
          <cell r="FX28">
            <v>0</v>
          </cell>
          <cell r="FY28">
            <v>0</v>
          </cell>
          <cell r="FZ28">
            <v>0</v>
          </cell>
          <cell r="GA28">
            <v>0</v>
          </cell>
          <cell r="GB28">
            <v>0</v>
          </cell>
          <cell r="GC28">
            <v>0</v>
          </cell>
          <cell r="GD28">
            <v>0</v>
          </cell>
          <cell r="GE28">
            <v>0</v>
          </cell>
          <cell r="GF28">
            <v>0</v>
          </cell>
          <cell r="GG28">
            <v>0</v>
          </cell>
          <cell r="GH28">
            <v>0</v>
          </cell>
          <cell r="GI28">
            <v>0</v>
          </cell>
          <cell r="GJ28">
            <v>0</v>
          </cell>
          <cell r="GK28">
            <v>0</v>
          </cell>
          <cell r="GL28">
            <v>0</v>
          </cell>
          <cell r="GM28">
            <v>0</v>
          </cell>
          <cell r="GN28">
            <v>0</v>
          </cell>
          <cell r="GO28">
            <v>0</v>
          </cell>
          <cell r="GP28">
            <v>0</v>
          </cell>
          <cell r="GQ28">
            <v>0</v>
          </cell>
          <cell r="GR28">
            <v>0</v>
          </cell>
          <cell r="GS28">
            <v>0</v>
          </cell>
          <cell r="GT28">
            <v>0</v>
          </cell>
          <cell r="GU28">
            <v>0</v>
          </cell>
          <cell r="GV28">
            <v>0</v>
          </cell>
          <cell r="GW28">
            <v>0</v>
          </cell>
          <cell r="GX28">
            <v>0</v>
          </cell>
          <cell r="GY28">
            <v>0</v>
          </cell>
          <cell r="GZ28">
            <v>0</v>
          </cell>
          <cell r="HA28">
            <v>0</v>
          </cell>
          <cell r="HB28">
            <v>0</v>
          </cell>
          <cell r="HC28">
            <v>0</v>
          </cell>
          <cell r="HD28">
            <v>0</v>
          </cell>
          <cell r="HE28">
            <v>0</v>
          </cell>
          <cell r="HF28">
            <v>0</v>
          </cell>
          <cell r="HG28">
            <v>0</v>
          </cell>
          <cell r="HH28">
            <v>0</v>
          </cell>
          <cell r="HI28">
            <v>0</v>
          </cell>
          <cell r="HJ28">
            <v>0</v>
          </cell>
          <cell r="HK28">
            <v>0</v>
          </cell>
          <cell r="HL28">
            <v>0</v>
          </cell>
          <cell r="HM28">
            <v>0</v>
          </cell>
          <cell r="HN28">
            <v>0</v>
          </cell>
          <cell r="HO28">
            <v>0</v>
          </cell>
          <cell r="HP28">
            <v>0</v>
          </cell>
          <cell r="HQ28">
            <v>0</v>
          </cell>
          <cell r="HR28">
            <v>0</v>
          </cell>
          <cell r="HS28">
            <v>0</v>
          </cell>
          <cell r="HT28">
            <v>0</v>
          </cell>
          <cell r="HU28">
            <v>0</v>
          </cell>
          <cell r="HV28">
            <v>0</v>
          </cell>
          <cell r="HW28">
            <v>0</v>
          </cell>
          <cell r="HX28">
            <v>0</v>
          </cell>
          <cell r="HY28">
            <v>0</v>
          </cell>
          <cell r="HZ28">
            <v>0</v>
          </cell>
          <cell r="IA28">
            <v>0</v>
          </cell>
          <cell r="IB28">
            <v>0</v>
          </cell>
          <cell r="IC28">
            <v>0</v>
          </cell>
          <cell r="ID28">
            <v>0</v>
          </cell>
          <cell r="IE28">
            <v>0</v>
          </cell>
          <cell r="IF28">
            <v>0</v>
          </cell>
          <cell r="IG28">
            <v>0</v>
          </cell>
          <cell r="IH28">
            <v>0</v>
          </cell>
          <cell r="II28">
            <v>0</v>
          </cell>
          <cell r="IJ28">
            <v>0</v>
          </cell>
          <cell r="IK28">
            <v>0</v>
          </cell>
          <cell r="IL28">
            <v>0</v>
          </cell>
          <cell r="IM28">
            <v>0</v>
          </cell>
          <cell r="IN28">
            <v>0</v>
          </cell>
          <cell r="IO28">
            <v>0</v>
          </cell>
          <cell r="IP28">
            <v>0</v>
          </cell>
          <cell r="IQ28">
            <v>0</v>
          </cell>
        </row>
        <row r="29">
          <cell r="B29">
            <v>0</v>
          </cell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0</v>
          </cell>
          <cell r="AJ29">
            <v>0</v>
          </cell>
          <cell r="AK29">
            <v>0</v>
          </cell>
          <cell r="AL29">
            <v>0</v>
          </cell>
          <cell r="AM29">
            <v>0</v>
          </cell>
          <cell r="AN29">
            <v>0</v>
          </cell>
          <cell r="AO29">
            <v>0</v>
          </cell>
          <cell r="AP29">
            <v>0</v>
          </cell>
          <cell r="AQ29">
            <v>0</v>
          </cell>
          <cell r="AR29">
            <v>0</v>
          </cell>
          <cell r="AS29">
            <v>0</v>
          </cell>
          <cell r="AT29">
            <v>0</v>
          </cell>
          <cell r="AU29">
            <v>0</v>
          </cell>
          <cell r="AV29">
            <v>0</v>
          </cell>
          <cell r="AW29">
            <v>0</v>
          </cell>
          <cell r="AX29">
            <v>0</v>
          </cell>
          <cell r="AY29">
            <v>0</v>
          </cell>
          <cell r="AZ29">
            <v>0</v>
          </cell>
          <cell r="BA29">
            <v>0</v>
          </cell>
          <cell r="BB29">
            <v>0</v>
          </cell>
          <cell r="BC29">
            <v>0</v>
          </cell>
          <cell r="BD29">
            <v>0</v>
          </cell>
          <cell r="BE29">
            <v>0</v>
          </cell>
          <cell r="BF29">
            <v>0</v>
          </cell>
          <cell r="BG29">
            <v>0</v>
          </cell>
          <cell r="BH29">
            <v>0</v>
          </cell>
          <cell r="BI29">
            <v>0</v>
          </cell>
          <cell r="BJ29">
            <v>0</v>
          </cell>
          <cell r="BK29">
            <v>0</v>
          </cell>
          <cell r="BL29">
            <v>0</v>
          </cell>
          <cell r="BM29">
            <v>0</v>
          </cell>
          <cell r="BN29">
            <v>0</v>
          </cell>
          <cell r="BO29">
            <v>0</v>
          </cell>
          <cell r="BP29">
            <v>0</v>
          </cell>
          <cell r="BQ29">
            <v>0</v>
          </cell>
          <cell r="BR29">
            <v>0</v>
          </cell>
          <cell r="BS29">
            <v>0</v>
          </cell>
          <cell r="BT29">
            <v>0</v>
          </cell>
          <cell r="BU29">
            <v>0</v>
          </cell>
          <cell r="BV29">
            <v>0</v>
          </cell>
          <cell r="BW29">
            <v>0</v>
          </cell>
          <cell r="BX29">
            <v>0</v>
          </cell>
          <cell r="BY29">
            <v>0</v>
          </cell>
          <cell r="BZ29">
            <v>0</v>
          </cell>
          <cell r="CA29">
            <v>0</v>
          </cell>
          <cell r="CB29">
            <v>0</v>
          </cell>
          <cell r="CC29">
            <v>0</v>
          </cell>
          <cell r="CD29">
            <v>0</v>
          </cell>
          <cell r="CE29">
            <v>0</v>
          </cell>
          <cell r="CF29">
            <v>0</v>
          </cell>
          <cell r="CG29">
            <v>0</v>
          </cell>
          <cell r="CH29">
            <v>0</v>
          </cell>
          <cell r="CI29">
            <v>0</v>
          </cell>
          <cell r="CJ29">
            <v>0</v>
          </cell>
          <cell r="CK29">
            <v>0</v>
          </cell>
          <cell r="CL29">
            <v>0</v>
          </cell>
          <cell r="CM29">
            <v>0</v>
          </cell>
          <cell r="CN29">
            <v>0</v>
          </cell>
          <cell r="CO29">
            <v>0</v>
          </cell>
          <cell r="CP29">
            <v>0</v>
          </cell>
          <cell r="CQ29">
            <v>0</v>
          </cell>
          <cell r="CR29">
            <v>0</v>
          </cell>
          <cell r="CS29">
            <v>0</v>
          </cell>
          <cell r="CT29">
            <v>0</v>
          </cell>
          <cell r="CU29">
            <v>0</v>
          </cell>
          <cell r="CV29">
            <v>0</v>
          </cell>
          <cell r="CW29">
            <v>0</v>
          </cell>
          <cell r="CX29">
            <v>0</v>
          </cell>
          <cell r="CY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  <cell r="DD29">
            <v>0</v>
          </cell>
          <cell r="DE29">
            <v>0</v>
          </cell>
          <cell r="DF29">
            <v>0</v>
          </cell>
          <cell r="DG29">
            <v>0</v>
          </cell>
          <cell r="DH29">
            <v>0</v>
          </cell>
          <cell r="DI29">
            <v>0</v>
          </cell>
          <cell r="DJ29">
            <v>0</v>
          </cell>
          <cell r="DK29">
            <v>0</v>
          </cell>
          <cell r="DL29">
            <v>0</v>
          </cell>
          <cell r="DM29">
            <v>0</v>
          </cell>
          <cell r="DN29">
            <v>0</v>
          </cell>
          <cell r="DO29">
            <v>0</v>
          </cell>
          <cell r="DP29">
            <v>0</v>
          </cell>
          <cell r="DQ29">
            <v>0</v>
          </cell>
          <cell r="DR29">
            <v>0</v>
          </cell>
          <cell r="DS29">
            <v>0</v>
          </cell>
          <cell r="DT29">
            <v>0</v>
          </cell>
          <cell r="DU29">
            <v>0</v>
          </cell>
          <cell r="DV29">
            <v>0</v>
          </cell>
          <cell r="DW29">
            <v>0</v>
          </cell>
          <cell r="DX29">
            <v>0</v>
          </cell>
          <cell r="DY29">
            <v>0</v>
          </cell>
          <cell r="DZ29">
            <v>0</v>
          </cell>
          <cell r="EA29">
            <v>0</v>
          </cell>
          <cell r="EB29">
            <v>0</v>
          </cell>
          <cell r="EC29">
            <v>0</v>
          </cell>
          <cell r="ED29">
            <v>0</v>
          </cell>
          <cell r="EE29">
            <v>0</v>
          </cell>
          <cell r="EF29">
            <v>0</v>
          </cell>
          <cell r="EG29">
            <v>0</v>
          </cell>
          <cell r="EH29">
            <v>0</v>
          </cell>
          <cell r="EI29">
            <v>0</v>
          </cell>
          <cell r="EJ29">
            <v>0</v>
          </cell>
          <cell r="EK29">
            <v>0</v>
          </cell>
          <cell r="EL29">
            <v>0</v>
          </cell>
          <cell r="EM29">
            <v>0</v>
          </cell>
          <cell r="EN29">
            <v>0</v>
          </cell>
          <cell r="EO29">
            <v>0</v>
          </cell>
          <cell r="EP29">
            <v>0</v>
          </cell>
          <cell r="EQ29">
            <v>0</v>
          </cell>
          <cell r="ER29">
            <v>0</v>
          </cell>
          <cell r="ES29">
            <v>0</v>
          </cell>
          <cell r="ET29">
            <v>0</v>
          </cell>
          <cell r="EU29">
            <v>0</v>
          </cell>
          <cell r="EV29">
            <v>0</v>
          </cell>
          <cell r="EW29">
            <v>0</v>
          </cell>
          <cell r="EX29">
            <v>0</v>
          </cell>
          <cell r="EY29">
            <v>0</v>
          </cell>
          <cell r="EZ29">
            <v>0</v>
          </cell>
          <cell r="FA29">
            <v>0</v>
          </cell>
          <cell r="FB29">
            <v>0</v>
          </cell>
          <cell r="FC29">
            <v>0</v>
          </cell>
          <cell r="FD29">
            <v>0</v>
          </cell>
          <cell r="FE29">
            <v>0</v>
          </cell>
          <cell r="FF29">
            <v>0</v>
          </cell>
          <cell r="FG29">
            <v>0</v>
          </cell>
          <cell r="FH29">
            <v>0</v>
          </cell>
          <cell r="FI29">
            <v>0</v>
          </cell>
          <cell r="FJ29">
            <v>0</v>
          </cell>
          <cell r="FK29">
            <v>0</v>
          </cell>
          <cell r="FL29">
            <v>0</v>
          </cell>
          <cell r="FM29">
            <v>0</v>
          </cell>
          <cell r="FN29">
            <v>0</v>
          </cell>
          <cell r="FO29">
            <v>0</v>
          </cell>
          <cell r="FP29">
            <v>0</v>
          </cell>
          <cell r="FQ29">
            <v>0</v>
          </cell>
          <cell r="FR29">
            <v>0</v>
          </cell>
          <cell r="FS29">
            <v>0</v>
          </cell>
          <cell r="FT29">
            <v>0</v>
          </cell>
          <cell r="FU29">
            <v>0</v>
          </cell>
          <cell r="FV29">
            <v>0</v>
          </cell>
          <cell r="FW29">
            <v>0</v>
          </cell>
          <cell r="FX29">
            <v>0</v>
          </cell>
          <cell r="FY29">
            <v>0</v>
          </cell>
          <cell r="FZ29">
            <v>0</v>
          </cell>
          <cell r="GA29">
            <v>0</v>
          </cell>
          <cell r="GB29">
            <v>0</v>
          </cell>
          <cell r="GC29">
            <v>0</v>
          </cell>
          <cell r="GD29">
            <v>0</v>
          </cell>
          <cell r="GE29">
            <v>0</v>
          </cell>
          <cell r="GF29">
            <v>0</v>
          </cell>
          <cell r="GG29">
            <v>0</v>
          </cell>
          <cell r="GH29">
            <v>0</v>
          </cell>
          <cell r="GI29">
            <v>0</v>
          </cell>
          <cell r="GJ29">
            <v>0</v>
          </cell>
          <cell r="GK29">
            <v>0</v>
          </cell>
          <cell r="GL29">
            <v>0</v>
          </cell>
          <cell r="GM29">
            <v>0</v>
          </cell>
          <cell r="GN29">
            <v>0</v>
          </cell>
          <cell r="GO29">
            <v>0</v>
          </cell>
          <cell r="GP29">
            <v>0</v>
          </cell>
          <cell r="GQ29">
            <v>0</v>
          </cell>
          <cell r="GR29">
            <v>0</v>
          </cell>
          <cell r="GS29">
            <v>0</v>
          </cell>
          <cell r="GT29">
            <v>0</v>
          </cell>
          <cell r="GU29">
            <v>0</v>
          </cell>
          <cell r="GV29">
            <v>0</v>
          </cell>
          <cell r="GW29">
            <v>0</v>
          </cell>
          <cell r="GX29">
            <v>0</v>
          </cell>
          <cell r="GY29">
            <v>0</v>
          </cell>
          <cell r="GZ29">
            <v>0</v>
          </cell>
          <cell r="HA29">
            <v>0</v>
          </cell>
          <cell r="HB29">
            <v>0</v>
          </cell>
          <cell r="HC29">
            <v>0</v>
          </cell>
          <cell r="HD29">
            <v>0</v>
          </cell>
          <cell r="HE29">
            <v>0</v>
          </cell>
          <cell r="HF29">
            <v>0</v>
          </cell>
          <cell r="HG29">
            <v>0</v>
          </cell>
          <cell r="HH29">
            <v>0</v>
          </cell>
          <cell r="HI29">
            <v>0</v>
          </cell>
          <cell r="HJ29">
            <v>0</v>
          </cell>
          <cell r="HK29">
            <v>0</v>
          </cell>
          <cell r="HL29">
            <v>0</v>
          </cell>
          <cell r="HM29">
            <v>0</v>
          </cell>
          <cell r="HN29">
            <v>0</v>
          </cell>
          <cell r="HO29">
            <v>0</v>
          </cell>
          <cell r="HP29">
            <v>0</v>
          </cell>
          <cell r="HQ29">
            <v>0</v>
          </cell>
          <cell r="HR29">
            <v>0</v>
          </cell>
          <cell r="HS29">
            <v>0</v>
          </cell>
          <cell r="HT29">
            <v>0</v>
          </cell>
          <cell r="HU29">
            <v>0</v>
          </cell>
          <cell r="HV29">
            <v>0</v>
          </cell>
          <cell r="HW29">
            <v>0</v>
          </cell>
          <cell r="HX29">
            <v>0</v>
          </cell>
          <cell r="HY29">
            <v>0</v>
          </cell>
          <cell r="HZ29">
            <v>0</v>
          </cell>
          <cell r="IA29">
            <v>0</v>
          </cell>
          <cell r="IB29">
            <v>0</v>
          </cell>
          <cell r="IC29">
            <v>0</v>
          </cell>
          <cell r="ID29">
            <v>0</v>
          </cell>
          <cell r="IE29">
            <v>0</v>
          </cell>
          <cell r="IF29">
            <v>0</v>
          </cell>
          <cell r="IG29">
            <v>0</v>
          </cell>
          <cell r="IH29">
            <v>0</v>
          </cell>
          <cell r="II29">
            <v>0</v>
          </cell>
          <cell r="IJ29">
            <v>0</v>
          </cell>
          <cell r="IK29">
            <v>0</v>
          </cell>
          <cell r="IL29">
            <v>0</v>
          </cell>
          <cell r="IM29">
            <v>0</v>
          </cell>
          <cell r="IN29">
            <v>0</v>
          </cell>
          <cell r="IO29">
            <v>0</v>
          </cell>
          <cell r="IP29">
            <v>0</v>
          </cell>
          <cell r="IQ29">
            <v>0</v>
          </cell>
        </row>
        <row r="30">
          <cell r="B30">
            <v>0</v>
          </cell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0</v>
          </cell>
          <cell r="AC30">
            <v>0</v>
          </cell>
          <cell r="AD30">
            <v>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  <cell r="AS30">
            <v>0</v>
          </cell>
          <cell r="AT30">
            <v>0</v>
          </cell>
          <cell r="AU30">
            <v>0</v>
          </cell>
          <cell r="AV30">
            <v>0</v>
          </cell>
          <cell r="AW30">
            <v>0</v>
          </cell>
          <cell r="AX30">
            <v>0</v>
          </cell>
          <cell r="AY30">
            <v>0</v>
          </cell>
          <cell r="AZ30">
            <v>0</v>
          </cell>
          <cell r="BA30">
            <v>0</v>
          </cell>
          <cell r="BB30">
            <v>0</v>
          </cell>
          <cell r="BC30">
            <v>0</v>
          </cell>
          <cell r="BD30">
            <v>0</v>
          </cell>
          <cell r="BE30">
            <v>0</v>
          </cell>
          <cell r="BF30">
            <v>0</v>
          </cell>
          <cell r="BG30">
            <v>0</v>
          </cell>
          <cell r="BH30">
            <v>0</v>
          </cell>
          <cell r="BI30">
            <v>0</v>
          </cell>
          <cell r="BJ30">
            <v>0</v>
          </cell>
          <cell r="BK30">
            <v>0</v>
          </cell>
          <cell r="BL30">
            <v>0</v>
          </cell>
          <cell r="BM30">
            <v>0</v>
          </cell>
          <cell r="BN30">
            <v>0</v>
          </cell>
          <cell r="BO30">
            <v>0</v>
          </cell>
          <cell r="BP30">
            <v>0</v>
          </cell>
          <cell r="BQ30">
            <v>0</v>
          </cell>
          <cell r="BR30">
            <v>0</v>
          </cell>
          <cell r="BS30">
            <v>0</v>
          </cell>
          <cell r="BT30">
            <v>0</v>
          </cell>
          <cell r="BU30">
            <v>0</v>
          </cell>
          <cell r="BV30">
            <v>0</v>
          </cell>
          <cell r="BW30">
            <v>0</v>
          </cell>
          <cell r="BX30">
            <v>0</v>
          </cell>
          <cell r="BY30">
            <v>0</v>
          </cell>
          <cell r="BZ30">
            <v>0</v>
          </cell>
          <cell r="CA30">
            <v>0</v>
          </cell>
          <cell r="CB30">
            <v>0</v>
          </cell>
          <cell r="CC30">
            <v>0</v>
          </cell>
          <cell r="CD30">
            <v>0</v>
          </cell>
          <cell r="CE30">
            <v>0</v>
          </cell>
          <cell r="CF30">
            <v>0</v>
          </cell>
          <cell r="CG30">
            <v>0</v>
          </cell>
          <cell r="CH30">
            <v>0</v>
          </cell>
          <cell r="CI30">
            <v>0</v>
          </cell>
          <cell r="CJ30">
            <v>0</v>
          </cell>
          <cell r="CK30">
            <v>0</v>
          </cell>
          <cell r="CL30">
            <v>0</v>
          </cell>
          <cell r="CM30">
            <v>0</v>
          </cell>
          <cell r="CN30">
            <v>0</v>
          </cell>
          <cell r="CO30">
            <v>0</v>
          </cell>
          <cell r="CP30">
            <v>0</v>
          </cell>
          <cell r="CQ30">
            <v>0</v>
          </cell>
          <cell r="CR30">
            <v>0</v>
          </cell>
          <cell r="CS30">
            <v>0</v>
          </cell>
          <cell r="CT30">
            <v>0</v>
          </cell>
          <cell r="CU30">
            <v>0</v>
          </cell>
          <cell r="CV30">
            <v>0</v>
          </cell>
          <cell r="CW30">
            <v>0</v>
          </cell>
          <cell r="CX30">
            <v>0</v>
          </cell>
          <cell r="CY30">
            <v>0</v>
          </cell>
          <cell r="CZ30">
            <v>0</v>
          </cell>
          <cell r="DA30">
            <v>0</v>
          </cell>
          <cell r="DB30">
            <v>0</v>
          </cell>
          <cell r="DC30">
            <v>0</v>
          </cell>
          <cell r="DD30">
            <v>0</v>
          </cell>
          <cell r="DE30">
            <v>0</v>
          </cell>
          <cell r="DF30">
            <v>0</v>
          </cell>
          <cell r="DG30">
            <v>0</v>
          </cell>
          <cell r="DH30">
            <v>0</v>
          </cell>
          <cell r="DI30">
            <v>0</v>
          </cell>
          <cell r="DJ30">
            <v>0</v>
          </cell>
          <cell r="DK30">
            <v>0</v>
          </cell>
          <cell r="DL30">
            <v>0</v>
          </cell>
          <cell r="DM30">
            <v>0</v>
          </cell>
          <cell r="DN30">
            <v>0</v>
          </cell>
          <cell r="DO30">
            <v>0</v>
          </cell>
          <cell r="DP30">
            <v>0</v>
          </cell>
          <cell r="DQ30">
            <v>0</v>
          </cell>
          <cell r="DR30">
            <v>0</v>
          </cell>
          <cell r="DS30">
            <v>0</v>
          </cell>
          <cell r="DT30">
            <v>0</v>
          </cell>
          <cell r="DU30">
            <v>0</v>
          </cell>
          <cell r="DV30">
            <v>0</v>
          </cell>
          <cell r="DW30">
            <v>0</v>
          </cell>
          <cell r="DX30">
            <v>0</v>
          </cell>
          <cell r="DY30">
            <v>0</v>
          </cell>
          <cell r="DZ30">
            <v>0</v>
          </cell>
          <cell r="EA30">
            <v>0</v>
          </cell>
          <cell r="EB30">
            <v>0</v>
          </cell>
          <cell r="EC30">
            <v>0</v>
          </cell>
          <cell r="ED30">
            <v>0</v>
          </cell>
          <cell r="EE30">
            <v>0</v>
          </cell>
          <cell r="EF30">
            <v>0</v>
          </cell>
          <cell r="EG30">
            <v>0</v>
          </cell>
          <cell r="EH30">
            <v>0</v>
          </cell>
          <cell r="EI30">
            <v>0</v>
          </cell>
          <cell r="EJ30">
            <v>0</v>
          </cell>
          <cell r="EK30">
            <v>0</v>
          </cell>
          <cell r="EL30">
            <v>0</v>
          </cell>
          <cell r="EM30">
            <v>0</v>
          </cell>
          <cell r="EN30">
            <v>0</v>
          </cell>
          <cell r="EO30">
            <v>0</v>
          </cell>
          <cell r="EP30">
            <v>0</v>
          </cell>
          <cell r="EQ30">
            <v>0</v>
          </cell>
          <cell r="ER30">
            <v>0</v>
          </cell>
          <cell r="ES30">
            <v>0</v>
          </cell>
          <cell r="ET30">
            <v>0</v>
          </cell>
          <cell r="EU30">
            <v>0</v>
          </cell>
          <cell r="EV30">
            <v>0</v>
          </cell>
          <cell r="EW30">
            <v>0</v>
          </cell>
          <cell r="EX30">
            <v>0</v>
          </cell>
          <cell r="EY30">
            <v>0</v>
          </cell>
          <cell r="EZ30">
            <v>0</v>
          </cell>
          <cell r="FA30">
            <v>0</v>
          </cell>
          <cell r="FB30">
            <v>0</v>
          </cell>
          <cell r="FC30">
            <v>0</v>
          </cell>
          <cell r="FD30">
            <v>0</v>
          </cell>
          <cell r="FE30">
            <v>0</v>
          </cell>
          <cell r="FF30">
            <v>0</v>
          </cell>
          <cell r="FG30">
            <v>0</v>
          </cell>
          <cell r="FH30">
            <v>0</v>
          </cell>
          <cell r="FI30">
            <v>0</v>
          </cell>
          <cell r="FJ30">
            <v>0</v>
          </cell>
          <cell r="FK30">
            <v>0</v>
          </cell>
          <cell r="FL30">
            <v>0</v>
          </cell>
          <cell r="FM30">
            <v>0</v>
          </cell>
          <cell r="FN30">
            <v>0</v>
          </cell>
          <cell r="FO30">
            <v>0</v>
          </cell>
          <cell r="FP30">
            <v>0</v>
          </cell>
          <cell r="FQ30">
            <v>0</v>
          </cell>
          <cell r="FR30">
            <v>0</v>
          </cell>
          <cell r="FS30">
            <v>0</v>
          </cell>
          <cell r="FT30">
            <v>0</v>
          </cell>
          <cell r="FU30">
            <v>0</v>
          </cell>
          <cell r="FV30">
            <v>0</v>
          </cell>
          <cell r="FW30">
            <v>0</v>
          </cell>
          <cell r="FX30">
            <v>0</v>
          </cell>
          <cell r="FY30">
            <v>0</v>
          </cell>
          <cell r="FZ30">
            <v>0</v>
          </cell>
          <cell r="GA30">
            <v>0</v>
          </cell>
          <cell r="GB30">
            <v>0</v>
          </cell>
          <cell r="GC30">
            <v>0</v>
          </cell>
          <cell r="GD30">
            <v>0</v>
          </cell>
          <cell r="GE30">
            <v>0</v>
          </cell>
          <cell r="GF30">
            <v>0</v>
          </cell>
          <cell r="GG30">
            <v>0</v>
          </cell>
          <cell r="GH30">
            <v>0</v>
          </cell>
          <cell r="GI30">
            <v>0</v>
          </cell>
          <cell r="GJ30">
            <v>0</v>
          </cell>
          <cell r="GK30">
            <v>0</v>
          </cell>
          <cell r="GL30">
            <v>0</v>
          </cell>
          <cell r="GM30">
            <v>0</v>
          </cell>
          <cell r="GN30">
            <v>0</v>
          </cell>
          <cell r="GO30">
            <v>0</v>
          </cell>
          <cell r="GP30">
            <v>0</v>
          </cell>
          <cell r="GQ30">
            <v>0</v>
          </cell>
          <cell r="GR30">
            <v>0</v>
          </cell>
          <cell r="GS30">
            <v>0</v>
          </cell>
          <cell r="GT30">
            <v>0</v>
          </cell>
          <cell r="GU30">
            <v>0</v>
          </cell>
          <cell r="GV30">
            <v>0</v>
          </cell>
          <cell r="GW30">
            <v>0</v>
          </cell>
          <cell r="GX30">
            <v>0</v>
          </cell>
          <cell r="GY30">
            <v>0</v>
          </cell>
          <cell r="GZ30">
            <v>0</v>
          </cell>
          <cell r="HA30">
            <v>0</v>
          </cell>
          <cell r="HB30">
            <v>0</v>
          </cell>
          <cell r="HC30">
            <v>0</v>
          </cell>
          <cell r="HD30">
            <v>0</v>
          </cell>
          <cell r="HE30">
            <v>0</v>
          </cell>
          <cell r="HF30">
            <v>0</v>
          </cell>
          <cell r="HG30">
            <v>0</v>
          </cell>
          <cell r="HH30">
            <v>0</v>
          </cell>
          <cell r="HI30">
            <v>0</v>
          </cell>
          <cell r="HJ30">
            <v>0</v>
          </cell>
          <cell r="HK30">
            <v>0</v>
          </cell>
          <cell r="HL30">
            <v>0</v>
          </cell>
          <cell r="HM30">
            <v>0</v>
          </cell>
          <cell r="HN30">
            <v>0</v>
          </cell>
          <cell r="HO30">
            <v>0</v>
          </cell>
          <cell r="HP30">
            <v>0</v>
          </cell>
          <cell r="HQ30">
            <v>0</v>
          </cell>
          <cell r="HR30">
            <v>0</v>
          </cell>
          <cell r="HS30">
            <v>0</v>
          </cell>
          <cell r="HT30">
            <v>0</v>
          </cell>
          <cell r="HU30">
            <v>0</v>
          </cell>
          <cell r="HV30">
            <v>0</v>
          </cell>
          <cell r="HW30">
            <v>0</v>
          </cell>
          <cell r="HX30">
            <v>0</v>
          </cell>
          <cell r="HY30">
            <v>0</v>
          </cell>
          <cell r="HZ30">
            <v>0</v>
          </cell>
          <cell r="IA30">
            <v>0</v>
          </cell>
          <cell r="IB30">
            <v>0</v>
          </cell>
          <cell r="IC30">
            <v>0</v>
          </cell>
          <cell r="ID30">
            <v>0</v>
          </cell>
          <cell r="IE30">
            <v>0</v>
          </cell>
          <cell r="IF30">
            <v>0</v>
          </cell>
          <cell r="IG30">
            <v>0</v>
          </cell>
          <cell r="IH30">
            <v>0</v>
          </cell>
          <cell r="II30">
            <v>0</v>
          </cell>
          <cell r="IJ30">
            <v>0</v>
          </cell>
          <cell r="IK30">
            <v>0</v>
          </cell>
          <cell r="IL30">
            <v>0</v>
          </cell>
          <cell r="IM30">
            <v>0</v>
          </cell>
          <cell r="IN30">
            <v>0</v>
          </cell>
          <cell r="IO30">
            <v>0</v>
          </cell>
          <cell r="IP30">
            <v>0</v>
          </cell>
          <cell r="IQ30">
            <v>0</v>
          </cell>
        </row>
        <row r="31">
          <cell r="B31">
            <v>0</v>
          </cell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0</v>
          </cell>
          <cell r="AJ31">
            <v>0</v>
          </cell>
          <cell r="AK31">
            <v>0</v>
          </cell>
          <cell r="AL31">
            <v>0</v>
          </cell>
          <cell r="AM31">
            <v>0</v>
          </cell>
          <cell r="AN31">
            <v>0</v>
          </cell>
          <cell r="AO31">
            <v>0</v>
          </cell>
          <cell r="AP31">
            <v>0</v>
          </cell>
          <cell r="AQ31">
            <v>0</v>
          </cell>
          <cell r="AR31">
            <v>0</v>
          </cell>
          <cell r="AS31">
            <v>0</v>
          </cell>
          <cell r="AT31">
            <v>0</v>
          </cell>
          <cell r="AU31">
            <v>0</v>
          </cell>
          <cell r="AV31">
            <v>0</v>
          </cell>
          <cell r="AW31">
            <v>0</v>
          </cell>
          <cell r="AX31">
            <v>0</v>
          </cell>
          <cell r="AY31">
            <v>0</v>
          </cell>
          <cell r="AZ31">
            <v>0</v>
          </cell>
          <cell r="BA31">
            <v>0</v>
          </cell>
          <cell r="BB31">
            <v>0</v>
          </cell>
          <cell r="BC31">
            <v>0</v>
          </cell>
          <cell r="BD31">
            <v>0</v>
          </cell>
          <cell r="BE31">
            <v>0</v>
          </cell>
          <cell r="BF31">
            <v>0</v>
          </cell>
          <cell r="BG31">
            <v>0</v>
          </cell>
          <cell r="BH31">
            <v>0</v>
          </cell>
          <cell r="BI31">
            <v>0</v>
          </cell>
          <cell r="BJ31">
            <v>0</v>
          </cell>
          <cell r="BK31">
            <v>0</v>
          </cell>
          <cell r="BL31">
            <v>0</v>
          </cell>
          <cell r="BM31">
            <v>0</v>
          </cell>
          <cell r="BN31">
            <v>0</v>
          </cell>
          <cell r="BO31">
            <v>0</v>
          </cell>
          <cell r="BP31">
            <v>0</v>
          </cell>
          <cell r="BQ31">
            <v>0</v>
          </cell>
          <cell r="BR31">
            <v>0</v>
          </cell>
          <cell r="BS31">
            <v>0</v>
          </cell>
          <cell r="BT31">
            <v>0</v>
          </cell>
          <cell r="BU31">
            <v>0</v>
          </cell>
          <cell r="BV31">
            <v>0</v>
          </cell>
          <cell r="BW31">
            <v>0</v>
          </cell>
          <cell r="BX31">
            <v>0</v>
          </cell>
          <cell r="BY31">
            <v>0</v>
          </cell>
          <cell r="BZ31">
            <v>0</v>
          </cell>
          <cell r="CA31">
            <v>0</v>
          </cell>
          <cell r="CB31">
            <v>0</v>
          </cell>
          <cell r="CC31">
            <v>0</v>
          </cell>
          <cell r="CD31">
            <v>0</v>
          </cell>
          <cell r="CE31">
            <v>0</v>
          </cell>
          <cell r="CF31">
            <v>0</v>
          </cell>
          <cell r="CG31">
            <v>0</v>
          </cell>
          <cell r="CH31">
            <v>0</v>
          </cell>
          <cell r="CI31">
            <v>0</v>
          </cell>
          <cell r="CJ31">
            <v>0</v>
          </cell>
          <cell r="CK31">
            <v>0</v>
          </cell>
          <cell r="CL31">
            <v>0</v>
          </cell>
          <cell r="CM31">
            <v>0</v>
          </cell>
          <cell r="CN31">
            <v>0</v>
          </cell>
          <cell r="CO31">
            <v>0</v>
          </cell>
          <cell r="CP31">
            <v>0</v>
          </cell>
          <cell r="CQ31">
            <v>0</v>
          </cell>
          <cell r="CR31">
            <v>0</v>
          </cell>
          <cell r="CS31">
            <v>0</v>
          </cell>
          <cell r="CT31">
            <v>0</v>
          </cell>
          <cell r="CU31">
            <v>0</v>
          </cell>
          <cell r="CV31">
            <v>0</v>
          </cell>
          <cell r="CW31">
            <v>0</v>
          </cell>
          <cell r="CX31">
            <v>0</v>
          </cell>
          <cell r="CY31">
            <v>0</v>
          </cell>
          <cell r="CZ31">
            <v>0</v>
          </cell>
          <cell r="DA31">
            <v>0</v>
          </cell>
          <cell r="DB31">
            <v>0</v>
          </cell>
          <cell r="DC31">
            <v>0</v>
          </cell>
          <cell r="DD31">
            <v>0</v>
          </cell>
          <cell r="DE31">
            <v>0</v>
          </cell>
          <cell r="DF31">
            <v>0</v>
          </cell>
          <cell r="DG31">
            <v>0</v>
          </cell>
          <cell r="DH31">
            <v>0</v>
          </cell>
          <cell r="DI31">
            <v>0</v>
          </cell>
          <cell r="DJ31">
            <v>0</v>
          </cell>
          <cell r="DK31">
            <v>0</v>
          </cell>
          <cell r="DL31">
            <v>0</v>
          </cell>
          <cell r="DM31">
            <v>0</v>
          </cell>
          <cell r="DN31">
            <v>0</v>
          </cell>
          <cell r="DO31">
            <v>0</v>
          </cell>
          <cell r="DP31">
            <v>0</v>
          </cell>
          <cell r="DQ31">
            <v>0</v>
          </cell>
          <cell r="DR31">
            <v>0</v>
          </cell>
          <cell r="DS31">
            <v>0</v>
          </cell>
          <cell r="DT31">
            <v>0</v>
          </cell>
          <cell r="DU31">
            <v>0</v>
          </cell>
          <cell r="DV31">
            <v>0</v>
          </cell>
          <cell r="DW31">
            <v>0</v>
          </cell>
          <cell r="DX31">
            <v>0</v>
          </cell>
          <cell r="DY31">
            <v>0</v>
          </cell>
          <cell r="DZ31">
            <v>0</v>
          </cell>
          <cell r="EA31">
            <v>0</v>
          </cell>
          <cell r="EB31">
            <v>0</v>
          </cell>
          <cell r="EC31">
            <v>0</v>
          </cell>
          <cell r="ED31">
            <v>0</v>
          </cell>
          <cell r="EE31">
            <v>0</v>
          </cell>
          <cell r="EF31">
            <v>0</v>
          </cell>
          <cell r="EG31">
            <v>0</v>
          </cell>
          <cell r="EH31">
            <v>0</v>
          </cell>
          <cell r="EI31">
            <v>0</v>
          </cell>
          <cell r="EJ31">
            <v>0</v>
          </cell>
          <cell r="EK31">
            <v>0</v>
          </cell>
          <cell r="EL31">
            <v>0</v>
          </cell>
          <cell r="EM31">
            <v>0</v>
          </cell>
          <cell r="EN31">
            <v>0</v>
          </cell>
          <cell r="EO31">
            <v>0</v>
          </cell>
          <cell r="EP31">
            <v>0</v>
          </cell>
          <cell r="EQ31">
            <v>0</v>
          </cell>
          <cell r="ER31">
            <v>0</v>
          </cell>
          <cell r="ES31">
            <v>0</v>
          </cell>
          <cell r="ET31">
            <v>0</v>
          </cell>
          <cell r="EU31">
            <v>0</v>
          </cell>
          <cell r="EV31">
            <v>0</v>
          </cell>
          <cell r="EW31">
            <v>0</v>
          </cell>
          <cell r="EX31">
            <v>0</v>
          </cell>
          <cell r="EY31">
            <v>0</v>
          </cell>
          <cell r="EZ31">
            <v>0</v>
          </cell>
          <cell r="FA31">
            <v>0</v>
          </cell>
          <cell r="FB31">
            <v>0</v>
          </cell>
          <cell r="FC31">
            <v>0</v>
          </cell>
          <cell r="FD31">
            <v>0</v>
          </cell>
          <cell r="FE31">
            <v>0</v>
          </cell>
          <cell r="FF31">
            <v>0</v>
          </cell>
          <cell r="FG31">
            <v>0</v>
          </cell>
          <cell r="FH31">
            <v>0</v>
          </cell>
          <cell r="FI31">
            <v>0</v>
          </cell>
          <cell r="FJ31">
            <v>0</v>
          </cell>
          <cell r="FK31">
            <v>0</v>
          </cell>
          <cell r="FL31">
            <v>0</v>
          </cell>
          <cell r="FM31">
            <v>0</v>
          </cell>
          <cell r="FN31">
            <v>0</v>
          </cell>
          <cell r="FO31">
            <v>0</v>
          </cell>
          <cell r="FP31">
            <v>0</v>
          </cell>
          <cell r="FQ31">
            <v>0</v>
          </cell>
          <cell r="FR31">
            <v>0</v>
          </cell>
          <cell r="FS31">
            <v>0</v>
          </cell>
          <cell r="FT31">
            <v>0</v>
          </cell>
          <cell r="FU31">
            <v>0</v>
          </cell>
          <cell r="FV31">
            <v>0</v>
          </cell>
          <cell r="FW31">
            <v>0</v>
          </cell>
          <cell r="FX31">
            <v>0</v>
          </cell>
          <cell r="FY31">
            <v>0</v>
          </cell>
          <cell r="FZ31">
            <v>0</v>
          </cell>
          <cell r="GA31">
            <v>0</v>
          </cell>
          <cell r="GB31">
            <v>0</v>
          </cell>
          <cell r="GC31">
            <v>0</v>
          </cell>
          <cell r="GD31">
            <v>0</v>
          </cell>
          <cell r="GE31">
            <v>0</v>
          </cell>
          <cell r="GF31">
            <v>0</v>
          </cell>
          <cell r="GG31">
            <v>0</v>
          </cell>
          <cell r="GH31">
            <v>0</v>
          </cell>
          <cell r="GI31">
            <v>0</v>
          </cell>
          <cell r="GJ31">
            <v>0</v>
          </cell>
          <cell r="GK31">
            <v>0</v>
          </cell>
          <cell r="GL31">
            <v>0</v>
          </cell>
          <cell r="GM31">
            <v>0</v>
          </cell>
          <cell r="GN31">
            <v>0</v>
          </cell>
          <cell r="GO31">
            <v>0</v>
          </cell>
          <cell r="GP31">
            <v>0</v>
          </cell>
          <cell r="GQ31">
            <v>0</v>
          </cell>
          <cell r="GR31">
            <v>0</v>
          </cell>
          <cell r="GS31">
            <v>0</v>
          </cell>
          <cell r="GT31">
            <v>0</v>
          </cell>
          <cell r="GU31">
            <v>0</v>
          </cell>
          <cell r="GV31">
            <v>0</v>
          </cell>
          <cell r="GW31">
            <v>0</v>
          </cell>
          <cell r="GX31">
            <v>0</v>
          </cell>
          <cell r="GY31">
            <v>0</v>
          </cell>
          <cell r="GZ31">
            <v>0</v>
          </cell>
          <cell r="HA31">
            <v>0</v>
          </cell>
          <cell r="HB31">
            <v>0</v>
          </cell>
          <cell r="HC31">
            <v>0</v>
          </cell>
          <cell r="HD31">
            <v>0</v>
          </cell>
          <cell r="HE31">
            <v>0</v>
          </cell>
          <cell r="HF31">
            <v>0</v>
          </cell>
          <cell r="HG31">
            <v>0</v>
          </cell>
          <cell r="HH31">
            <v>0</v>
          </cell>
          <cell r="HI31">
            <v>0</v>
          </cell>
          <cell r="HJ31">
            <v>0</v>
          </cell>
          <cell r="HK31">
            <v>0</v>
          </cell>
          <cell r="HL31">
            <v>0</v>
          </cell>
          <cell r="HM31">
            <v>0</v>
          </cell>
          <cell r="HN31">
            <v>0</v>
          </cell>
          <cell r="HO31">
            <v>0</v>
          </cell>
          <cell r="HP31">
            <v>0</v>
          </cell>
          <cell r="HQ31">
            <v>0</v>
          </cell>
          <cell r="HR31">
            <v>0</v>
          </cell>
          <cell r="HS31">
            <v>0</v>
          </cell>
          <cell r="HT31">
            <v>0</v>
          </cell>
          <cell r="HU31">
            <v>0</v>
          </cell>
          <cell r="HV31">
            <v>0</v>
          </cell>
          <cell r="HW31">
            <v>0</v>
          </cell>
          <cell r="HX31">
            <v>0</v>
          </cell>
          <cell r="HY31">
            <v>0</v>
          </cell>
          <cell r="HZ31">
            <v>0</v>
          </cell>
          <cell r="IA31">
            <v>0</v>
          </cell>
          <cell r="IB31">
            <v>0</v>
          </cell>
          <cell r="IC31">
            <v>0</v>
          </cell>
          <cell r="ID31">
            <v>0</v>
          </cell>
          <cell r="IE31">
            <v>0</v>
          </cell>
          <cell r="IF31">
            <v>0</v>
          </cell>
          <cell r="IG31">
            <v>0</v>
          </cell>
          <cell r="IH31">
            <v>0</v>
          </cell>
          <cell r="II31">
            <v>0</v>
          </cell>
          <cell r="IJ31">
            <v>0</v>
          </cell>
          <cell r="IK31">
            <v>0</v>
          </cell>
          <cell r="IL31">
            <v>0</v>
          </cell>
          <cell r="IM31">
            <v>0</v>
          </cell>
          <cell r="IN31">
            <v>0</v>
          </cell>
          <cell r="IO31">
            <v>0</v>
          </cell>
          <cell r="IP31">
            <v>0</v>
          </cell>
          <cell r="IQ31">
            <v>0</v>
          </cell>
        </row>
        <row r="32">
          <cell r="B32">
            <v>0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0</v>
          </cell>
          <cell r="AQ32">
            <v>0</v>
          </cell>
          <cell r="AR32">
            <v>0</v>
          </cell>
          <cell r="AS32">
            <v>0</v>
          </cell>
          <cell r="AT32">
            <v>0</v>
          </cell>
          <cell r="AU32">
            <v>0</v>
          </cell>
          <cell r="AV32">
            <v>0</v>
          </cell>
          <cell r="AW32">
            <v>0</v>
          </cell>
          <cell r="AX32">
            <v>0</v>
          </cell>
          <cell r="AY32">
            <v>0</v>
          </cell>
          <cell r="AZ32">
            <v>0</v>
          </cell>
          <cell r="BA32">
            <v>0</v>
          </cell>
          <cell r="BB32">
            <v>0</v>
          </cell>
          <cell r="BC32">
            <v>0</v>
          </cell>
          <cell r="BD32">
            <v>0</v>
          </cell>
          <cell r="BE32">
            <v>0</v>
          </cell>
          <cell r="BF32">
            <v>0</v>
          </cell>
          <cell r="BG32">
            <v>0</v>
          </cell>
          <cell r="BH32">
            <v>0</v>
          </cell>
          <cell r="BI32">
            <v>0</v>
          </cell>
          <cell r="BJ32">
            <v>0</v>
          </cell>
          <cell r="BK32">
            <v>0</v>
          </cell>
          <cell r="BL32">
            <v>0</v>
          </cell>
          <cell r="BM32">
            <v>0</v>
          </cell>
          <cell r="BN32">
            <v>0</v>
          </cell>
          <cell r="BO32">
            <v>0</v>
          </cell>
          <cell r="BP32">
            <v>0</v>
          </cell>
          <cell r="BQ32">
            <v>0</v>
          </cell>
          <cell r="BR32">
            <v>0</v>
          </cell>
          <cell r="BS32">
            <v>0</v>
          </cell>
          <cell r="BT32">
            <v>0</v>
          </cell>
          <cell r="BU32">
            <v>0</v>
          </cell>
          <cell r="BV32">
            <v>0</v>
          </cell>
          <cell r="BW32">
            <v>0</v>
          </cell>
          <cell r="BX32">
            <v>0</v>
          </cell>
          <cell r="BY32">
            <v>0</v>
          </cell>
          <cell r="BZ32">
            <v>0</v>
          </cell>
          <cell r="CA32">
            <v>0</v>
          </cell>
          <cell r="CB32">
            <v>0</v>
          </cell>
          <cell r="CC32">
            <v>0</v>
          </cell>
          <cell r="CD32">
            <v>0</v>
          </cell>
          <cell r="CE32">
            <v>0</v>
          </cell>
          <cell r="CF32">
            <v>0</v>
          </cell>
          <cell r="CG32">
            <v>0</v>
          </cell>
          <cell r="CH32">
            <v>0</v>
          </cell>
          <cell r="CI32">
            <v>0</v>
          </cell>
          <cell r="CJ32">
            <v>0</v>
          </cell>
          <cell r="CK32">
            <v>0</v>
          </cell>
          <cell r="CL32">
            <v>0</v>
          </cell>
          <cell r="CM32">
            <v>0</v>
          </cell>
          <cell r="CN32">
            <v>0</v>
          </cell>
          <cell r="CO32">
            <v>0</v>
          </cell>
          <cell r="CP32">
            <v>0</v>
          </cell>
          <cell r="CQ32">
            <v>0</v>
          </cell>
          <cell r="CR32">
            <v>0</v>
          </cell>
          <cell r="CS32">
            <v>0</v>
          </cell>
          <cell r="CT32">
            <v>0</v>
          </cell>
          <cell r="CU32">
            <v>0</v>
          </cell>
          <cell r="CV32">
            <v>0</v>
          </cell>
          <cell r="CW32">
            <v>0</v>
          </cell>
          <cell r="CX32">
            <v>0</v>
          </cell>
          <cell r="CY32">
            <v>0</v>
          </cell>
          <cell r="CZ32">
            <v>0</v>
          </cell>
          <cell r="DA32">
            <v>0</v>
          </cell>
          <cell r="DB32">
            <v>0</v>
          </cell>
          <cell r="DC32">
            <v>0</v>
          </cell>
          <cell r="DD32">
            <v>0</v>
          </cell>
          <cell r="DE32">
            <v>0</v>
          </cell>
          <cell r="DF32">
            <v>0</v>
          </cell>
          <cell r="DG32">
            <v>0</v>
          </cell>
          <cell r="DH32">
            <v>0</v>
          </cell>
          <cell r="DI32">
            <v>0</v>
          </cell>
          <cell r="DJ32">
            <v>0</v>
          </cell>
          <cell r="DK32">
            <v>0</v>
          </cell>
          <cell r="DL32">
            <v>0</v>
          </cell>
          <cell r="DM32">
            <v>0</v>
          </cell>
          <cell r="DN32">
            <v>0</v>
          </cell>
          <cell r="DO32">
            <v>0</v>
          </cell>
          <cell r="DP32">
            <v>0</v>
          </cell>
          <cell r="DQ32">
            <v>0</v>
          </cell>
          <cell r="DR32">
            <v>0</v>
          </cell>
          <cell r="DS32">
            <v>0</v>
          </cell>
          <cell r="DT32">
            <v>0</v>
          </cell>
          <cell r="DU32">
            <v>0</v>
          </cell>
          <cell r="DV32">
            <v>0</v>
          </cell>
          <cell r="DW32">
            <v>0</v>
          </cell>
          <cell r="DX32">
            <v>0</v>
          </cell>
          <cell r="DY32">
            <v>0</v>
          </cell>
          <cell r="DZ32">
            <v>0</v>
          </cell>
          <cell r="EA32">
            <v>0</v>
          </cell>
          <cell r="EB32">
            <v>0</v>
          </cell>
          <cell r="EC32">
            <v>0</v>
          </cell>
          <cell r="ED32">
            <v>0</v>
          </cell>
          <cell r="EE32">
            <v>0</v>
          </cell>
          <cell r="EF32">
            <v>0</v>
          </cell>
          <cell r="EG32">
            <v>0</v>
          </cell>
          <cell r="EH32">
            <v>0</v>
          </cell>
          <cell r="EI32">
            <v>0</v>
          </cell>
          <cell r="EJ32">
            <v>0</v>
          </cell>
          <cell r="EK32">
            <v>0</v>
          </cell>
          <cell r="EL32">
            <v>0</v>
          </cell>
          <cell r="EM32">
            <v>0</v>
          </cell>
          <cell r="EN32">
            <v>0</v>
          </cell>
          <cell r="EO32">
            <v>0</v>
          </cell>
          <cell r="EP32">
            <v>0</v>
          </cell>
          <cell r="EQ32">
            <v>0</v>
          </cell>
          <cell r="ER32">
            <v>0</v>
          </cell>
          <cell r="ES32">
            <v>0</v>
          </cell>
          <cell r="ET32">
            <v>0</v>
          </cell>
          <cell r="EU32">
            <v>0</v>
          </cell>
          <cell r="EV32">
            <v>0</v>
          </cell>
          <cell r="EW32">
            <v>0</v>
          </cell>
          <cell r="EX32">
            <v>0</v>
          </cell>
          <cell r="EY32">
            <v>0</v>
          </cell>
          <cell r="EZ32">
            <v>0</v>
          </cell>
          <cell r="FA32">
            <v>0</v>
          </cell>
          <cell r="FB32">
            <v>0</v>
          </cell>
          <cell r="FC32">
            <v>0</v>
          </cell>
          <cell r="FD32">
            <v>0</v>
          </cell>
          <cell r="FE32">
            <v>0</v>
          </cell>
          <cell r="FF32">
            <v>0</v>
          </cell>
          <cell r="FG32">
            <v>0</v>
          </cell>
          <cell r="FH32">
            <v>0</v>
          </cell>
          <cell r="FI32">
            <v>0</v>
          </cell>
          <cell r="FJ32">
            <v>0</v>
          </cell>
          <cell r="FK32">
            <v>0</v>
          </cell>
          <cell r="FL32">
            <v>0</v>
          </cell>
          <cell r="FM32">
            <v>0</v>
          </cell>
          <cell r="FN32">
            <v>0</v>
          </cell>
          <cell r="FO32">
            <v>0</v>
          </cell>
          <cell r="FP32">
            <v>0</v>
          </cell>
          <cell r="FQ32">
            <v>0</v>
          </cell>
          <cell r="FR32">
            <v>0</v>
          </cell>
          <cell r="FS32">
            <v>0</v>
          </cell>
          <cell r="FT32">
            <v>0</v>
          </cell>
          <cell r="FU32">
            <v>0</v>
          </cell>
          <cell r="FV32">
            <v>0</v>
          </cell>
          <cell r="FW32">
            <v>0</v>
          </cell>
          <cell r="FX32">
            <v>0</v>
          </cell>
          <cell r="FY32">
            <v>0</v>
          </cell>
          <cell r="FZ32">
            <v>0</v>
          </cell>
          <cell r="GA32">
            <v>0</v>
          </cell>
          <cell r="GB32">
            <v>0</v>
          </cell>
          <cell r="GC32">
            <v>0</v>
          </cell>
          <cell r="GD32">
            <v>0</v>
          </cell>
          <cell r="GE32">
            <v>0</v>
          </cell>
          <cell r="GF32">
            <v>0</v>
          </cell>
          <cell r="GG32">
            <v>0</v>
          </cell>
          <cell r="GH32">
            <v>0</v>
          </cell>
          <cell r="GI32">
            <v>0</v>
          </cell>
          <cell r="GJ32">
            <v>0</v>
          </cell>
          <cell r="GK32">
            <v>0</v>
          </cell>
          <cell r="GL32">
            <v>0</v>
          </cell>
          <cell r="GM32">
            <v>0</v>
          </cell>
          <cell r="GN32">
            <v>0</v>
          </cell>
          <cell r="GO32">
            <v>0</v>
          </cell>
          <cell r="GP32">
            <v>0</v>
          </cell>
          <cell r="GQ32">
            <v>0</v>
          </cell>
          <cell r="GR32">
            <v>0</v>
          </cell>
          <cell r="GS32">
            <v>0</v>
          </cell>
          <cell r="GT32">
            <v>0</v>
          </cell>
          <cell r="GU32">
            <v>0</v>
          </cell>
          <cell r="GV32">
            <v>0</v>
          </cell>
          <cell r="GW32">
            <v>0</v>
          </cell>
          <cell r="GX32">
            <v>0</v>
          </cell>
          <cell r="GY32">
            <v>0</v>
          </cell>
          <cell r="GZ32">
            <v>0</v>
          </cell>
          <cell r="HA32">
            <v>0</v>
          </cell>
          <cell r="HB32">
            <v>0</v>
          </cell>
          <cell r="HC32">
            <v>0</v>
          </cell>
          <cell r="HD32">
            <v>0</v>
          </cell>
          <cell r="HE32">
            <v>0</v>
          </cell>
          <cell r="HF32">
            <v>0</v>
          </cell>
          <cell r="HG32">
            <v>0</v>
          </cell>
          <cell r="HH32">
            <v>0</v>
          </cell>
          <cell r="HI32">
            <v>0</v>
          </cell>
          <cell r="HJ32">
            <v>0</v>
          </cell>
          <cell r="HK32">
            <v>0</v>
          </cell>
          <cell r="HL32">
            <v>0</v>
          </cell>
          <cell r="HM32">
            <v>0</v>
          </cell>
          <cell r="HN32">
            <v>0</v>
          </cell>
          <cell r="HO32">
            <v>0</v>
          </cell>
          <cell r="HP32">
            <v>0</v>
          </cell>
          <cell r="HQ32">
            <v>0</v>
          </cell>
          <cell r="HR32">
            <v>0</v>
          </cell>
          <cell r="HS32">
            <v>0</v>
          </cell>
          <cell r="HT32">
            <v>0</v>
          </cell>
          <cell r="HU32">
            <v>0</v>
          </cell>
          <cell r="HV32">
            <v>0</v>
          </cell>
          <cell r="HW32">
            <v>0</v>
          </cell>
          <cell r="HX32">
            <v>0</v>
          </cell>
          <cell r="HY32">
            <v>0</v>
          </cell>
          <cell r="HZ32">
            <v>0</v>
          </cell>
          <cell r="IA32">
            <v>0</v>
          </cell>
          <cell r="IB32">
            <v>0</v>
          </cell>
          <cell r="IC32">
            <v>0</v>
          </cell>
          <cell r="ID32">
            <v>0</v>
          </cell>
          <cell r="IE32">
            <v>0</v>
          </cell>
          <cell r="IF32">
            <v>0</v>
          </cell>
          <cell r="IG32">
            <v>0</v>
          </cell>
          <cell r="IH32">
            <v>0</v>
          </cell>
          <cell r="II32">
            <v>0</v>
          </cell>
          <cell r="IJ32">
            <v>0</v>
          </cell>
          <cell r="IK32">
            <v>0</v>
          </cell>
          <cell r="IL32">
            <v>0</v>
          </cell>
          <cell r="IM32">
            <v>0</v>
          </cell>
          <cell r="IN32">
            <v>0</v>
          </cell>
          <cell r="IO32">
            <v>0</v>
          </cell>
          <cell r="IP32">
            <v>0</v>
          </cell>
          <cell r="IQ32">
            <v>0</v>
          </cell>
        </row>
        <row r="33">
          <cell r="B33">
            <v>0</v>
          </cell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0</v>
          </cell>
          <cell r="AJ33">
            <v>0</v>
          </cell>
          <cell r="AK33">
            <v>0</v>
          </cell>
          <cell r="AL33">
            <v>0</v>
          </cell>
          <cell r="AM33">
            <v>0</v>
          </cell>
          <cell r="AN33">
            <v>0</v>
          </cell>
          <cell r="AO33">
            <v>0</v>
          </cell>
          <cell r="AP33">
            <v>0</v>
          </cell>
          <cell r="AQ33">
            <v>0</v>
          </cell>
          <cell r="AR33">
            <v>0</v>
          </cell>
          <cell r="AS33">
            <v>0</v>
          </cell>
          <cell r="AT33">
            <v>0</v>
          </cell>
          <cell r="AU33">
            <v>0</v>
          </cell>
          <cell r="AV33">
            <v>0</v>
          </cell>
          <cell r="AW33">
            <v>0</v>
          </cell>
          <cell r="AX33">
            <v>0</v>
          </cell>
          <cell r="AY33">
            <v>0</v>
          </cell>
          <cell r="AZ33">
            <v>0</v>
          </cell>
          <cell r="BA33">
            <v>0</v>
          </cell>
          <cell r="BB33">
            <v>0</v>
          </cell>
          <cell r="BC33">
            <v>0</v>
          </cell>
          <cell r="BD33">
            <v>0</v>
          </cell>
          <cell r="BE33">
            <v>0</v>
          </cell>
          <cell r="BF33">
            <v>0</v>
          </cell>
          <cell r="BG33">
            <v>0</v>
          </cell>
          <cell r="BH33">
            <v>0</v>
          </cell>
          <cell r="BI33">
            <v>0</v>
          </cell>
          <cell r="BJ33">
            <v>0</v>
          </cell>
          <cell r="BK33">
            <v>0</v>
          </cell>
          <cell r="BL33">
            <v>0</v>
          </cell>
          <cell r="BM33">
            <v>0</v>
          </cell>
          <cell r="BN33">
            <v>0</v>
          </cell>
          <cell r="BO33">
            <v>0</v>
          </cell>
          <cell r="BP33">
            <v>0</v>
          </cell>
          <cell r="BQ33">
            <v>0</v>
          </cell>
          <cell r="BR33">
            <v>0</v>
          </cell>
          <cell r="BS33">
            <v>0</v>
          </cell>
          <cell r="BT33">
            <v>0</v>
          </cell>
          <cell r="BU33">
            <v>0</v>
          </cell>
          <cell r="BV33">
            <v>0</v>
          </cell>
          <cell r="BW33">
            <v>0</v>
          </cell>
          <cell r="BX33">
            <v>0</v>
          </cell>
          <cell r="BY33">
            <v>0</v>
          </cell>
          <cell r="BZ33">
            <v>0</v>
          </cell>
          <cell r="CA33">
            <v>0</v>
          </cell>
          <cell r="CB33">
            <v>0</v>
          </cell>
          <cell r="CC33">
            <v>0</v>
          </cell>
          <cell r="CD33">
            <v>0</v>
          </cell>
          <cell r="CE33">
            <v>0</v>
          </cell>
          <cell r="CF33">
            <v>0</v>
          </cell>
          <cell r="CG33">
            <v>0</v>
          </cell>
          <cell r="CH33">
            <v>0</v>
          </cell>
          <cell r="CI33">
            <v>0</v>
          </cell>
          <cell r="CJ33">
            <v>0</v>
          </cell>
          <cell r="CK33">
            <v>0</v>
          </cell>
          <cell r="CL33">
            <v>0</v>
          </cell>
          <cell r="CM33">
            <v>0</v>
          </cell>
          <cell r="CN33">
            <v>0</v>
          </cell>
          <cell r="CO33">
            <v>0</v>
          </cell>
          <cell r="CP33">
            <v>0</v>
          </cell>
          <cell r="CQ33">
            <v>0</v>
          </cell>
          <cell r="CR33">
            <v>0</v>
          </cell>
          <cell r="CS33">
            <v>0</v>
          </cell>
          <cell r="CT33">
            <v>0</v>
          </cell>
          <cell r="CU33">
            <v>0</v>
          </cell>
          <cell r="CV33">
            <v>0</v>
          </cell>
          <cell r="CW33">
            <v>0</v>
          </cell>
          <cell r="CX33">
            <v>0</v>
          </cell>
          <cell r="CY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  <cell r="DD33">
            <v>0</v>
          </cell>
          <cell r="DE33">
            <v>0</v>
          </cell>
          <cell r="DF33">
            <v>0</v>
          </cell>
          <cell r="DG33">
            <v>0</v>
          </cell>
          <cell r="DH33">
            <v>0</v>
          </cell>
          <cell r="DI33">
            <v>0</v>
          </cell>
          <cell r="DJ33">
            <v>0</v>
          </cell>
          <cell r="DK33">
            <v>0</v>
          </cell>
          <cell r="DL33">
            <v>0</v>
          </cell>
          <cell r="DM33">
            <v>0</v>
          </cell>
          <cell r="DN33">
            <v>0</v>
          </cell>
          <cell r="DO33">
            <v>0</v>
          </cell>
          <cell r="DP33">
            <v>0</v>
          </cell>
          <cell r="DQ33">
            <v>0</v>
          </cell>
          <cell r="DR33">
            <v>0</v>
          </cell>
          <cell r="DS33">
            <v>0</v>
          </cell>
          <cell r="DT33">
            <v>0</v>
          </cell>
          <cell r="DU33">
            <v>0</v>
          </cell>
          <cell r="DV33">
            <v>0</v>
          </cell>
          <cell r="DW33">
            <v>0</v>
          </cell>
          <cell r="DX33">
            <v>0</v>
          </cell>
          <cell r="DY33">
            <v>0</v>
          </cell>
          <cell r="DZ33">
            <v>0</v>
          </cell>
          <cell r="EA33">
            <v>0</v>
          </cell>
          <cell r="EB33">
            <v>0</v>
          </cell>
          <cell r="EC33">
            <v>0</v>
          </cell>
          <cell r="ED33">
            <v>0</v>
          </cell>
          <cell r="EE33">
            <v>0</v>
          </cell>
          <cell r="EF33">
            <v>0</v>
          </cell>
          <cell r="EG33">
            <v>0</v>
          </cell>
          <cell r="EH33">
            <v>0</v>
          </cell>
          <cell r="EI33">
            <v>0</v>
          </cell>
          <cell r="EJ33">
            <v>0</v>
          </cell>
          <cell r="EK33">
            <v>0</v>
          </cell>
          <cell r="EL33">
            <v>0</v>
          </cell>
          <cell r="EM33">
            <v>0</v>
          </cell>
          <cell r="EN33">
            <v>0</v>
          </cell>
          <cell r="EO33">
            <v>0</v>
          </cell>
          <cell r="EP33">
            <v>0</v>
          </cell>
          <cell r="EQ33">
            <v>0</v>
          </cell>
          <cell r="ER33">
            <v>0</v>
          </cell>
          <cell r="ES33">
            <v>0</v>
          </cell>
          <cell r="ET33">
            <v>0</v>
          </cell>
          <cell r="EU33">
            <v>0</v>
          </cell>
          <cell r="EV33">
            <v>0</v>
          </cell>
          <cell r="EW33">
            <v>0</v>
          </cell>
          <cell r="EX33">
            <v>0</v>
          </cell>
          <cell r="EY33">
            <v>0</v>
          </cell>
          <cell r="EZ33">
            <v>0</v>
          </cell>
          <cell r="FA33">
            <v>0</v>
          </cell>
          <cell r="FB33">
            <v>0</v>
          </cell>
          <cell r="FC33">
            <v>0</v>
          </cell>
          <cell r="FD33">
            <v>0</v>
          </cell>
          <cell r="FE33">
            <v>0</v>
          </cell>
          <cell r="FF33">
            <v>0</v>
          </cell>
          <cell r="FG33">
            <v>0</v>
          </cell>
          <cell r="FH33">
            <v>0</v>
          </cell>
          <cell r="FI33">
            <v>0</v>
          </cell>
          <cell r="FJ33">
            <v>0</v>
          </cell>
          <cell r="FK33">
            <v>0</v>
          </cell>
          <cell r="FL33">
            <v>0</v>
          </cell>
          <cell r="FM33">
            <v>0</v>
          </cell>
          <cell r="FN33">
            <v>0</v>
          </cell>
          <cell r="FO33">
            <v>0</v>
          </cell>
          <cell r="FP33">
            <v>0</v>
          </cell>
          <cell r="FQ33">
            <v>0</v>
          </cell>
          <cell r="FR33">
            <v>0</v>
          </cell>
          <cell r="FS33">
            <v>0</v>
          </cell>
          <cell r="FT33">
            <v>0</v>
          </cell>
          <cell r="FU33">
            <v>0</v>
          </cell>
          <cell r="FV33">
            <v>0</v>
          </cell>
          <cell r="FW33">
            <v>0</v>
          </cell>
          <cell r="FX33">
            <v>0</v>
          </cell>
          <cell r="FY33">
            <v>0</v>
          </cell>
          <cell r="FZ33">
            <v>0</v>
          </cell>
          <cell r="GA33">
            <v>0</v>
          </cell>
          <cell r="GB33">
            <v>0</v>
          </cell>
          <cell r="GC33">
            <v>0</v>
          </cell>
          <cell r="GD33">
            <v>0</v>
          </cell>
          <cell r="GE33">
            <v>0</v>
          </cell>
          <cell r="GF33">
            <v>0</v>
          </cell>
          <cell r="GG33">
            <v>0</v>
          </cell>
          <cell r="GH33">
            <v>0</v>
          </cell>
          <cell r="GI33">
            <v>0</v>
          </cell>
          <cell r="GJ33">
            <v>0</v>
          </cell>
          <cell r="GK33">
            <v>0</v>
          </cell>
          <cell r="GL33">
            <v>0</v>
          </cell>
          <cell r="GM33">
            <v>0</v>
          </cell>
          <cell r="GN33">
            <v>0</v>
          </cell>
          <cell r="GO33">
            <v>0</v>
          </cell>
          <cell r="GP33">
            <v>0</v>
          </cell>
          <cell r="GQ33">
            <v>0</v>
          </cell>
          <cell r="GR33">
            <v>0</v>
          </cell>
          <cell r="GS33">
            <v>0</v>
          </cell>
          <cell r="GT33">
            <v>0</v>
          </cell>
          <cell r="GU33">
            <v>0</v>
          </cell>
          <cell r="GV33">
            <v>0</v>
          </cell>
          <cell r="GW33">
            <v>0</v>
          </cell>
          <cell r="GX33">
            <v>0</v>
          </cell>
          <cell r="GY33">
            <v>0</v>
          </cell>
          <cell r="GZ33">
            <v>0</v>
          </cell>
          <cell r="HA33">
            <v>0</v>
          </cell>
          <cell r="HB33">
            <v>0</v>
          </cell>
          <cell r="HC33">
            <v>0</v>
          </cell>
          <cell r="HD33">
            <v>0</v>
          </cell>
          <cell r="HE33">
            <v>0</v>
          </cell>
          <cell r="HF33">
            <v>0</v>
          </cell>
          <cell r="HG33">
            <v>0</v>
          </cell>
          <cell r="HH33">
            <v>0</v>
          </cell>
          <cell r="HI33">
            <v>0</v>
          </cell>
          <cell r="HJ33">
            <v>0</v>
          </cell>
          <cell r="HK33">
            <v>0</v>
          </cell>
          <cell r="HL33">
            <v>0</v>
          </cell>
          <cell r="HM33">
            <v>0</v>
          </cell>
          <cell r="HN33">
            <v>0</v>
          </cell>
          <cell r="HO33">
            <v>0</v>
          </cell>
          <cell r="HP33">
            <v>0</v>
          </cell>
          <cell r="HQ33">
            <v>0</v>
          </cell>
          <cell r="HR33">
            <v>0</v>
          </cell>
          <cell r="HS33">
            <v>0</v>
          </cell>
          <cell r="HT33">
            <v>0</v>
          </cell>
          <cell r="HU33">
            <v>0</v>
          </cell>
          <cell r="HV33">
            <v>0</v>
          </cell>
          <cell r="HW33">
            <v>0</v>
          </cell>
          <cell r="HX33">
            <v>0</v>
          </cell>
          <cell r="HY33">
            <v>0</v>
          </cell>
          <cell r="HZ33">
            <v>0</v>
          </cell>
          <cell r="IA33">
            <v>0</v>
          </cell>
          <cell r="IB33">
            <v>0</v>
          </cell>
          <cell r="IC33">
            <v>0</v>
          </cell>
          <cell r="ID33">
            <v>0</v>
          </cell>
          <cell r="IE33">
            <v>0</v>
          </cell>
          <cell r="IF33">
            <v>0</v>
          </cell>
          <cell r="IG33">
            <v>0</v>
          </cell>
          <cell r="IH33">
            <v>0</v>
          </cell>
          <cell r="II33">
            <v>0</v>
          </cell>
          <cell r="IJ33">
            <v>0</v>
          </cell>
          <cell r="IK33">
            <v>0</v>
          </cell>
          <cell r="IL33">
            <v>0</v>
          </cell>
          <cell r="IM33">
            <v>0</v>
          </cell>
          <cell r="IN33">
            <v>0</v>
          </cell>
          <cell r="IO33">
            <v>0</v>
          </cell>
          <cell r="IP33">
            <v>0</v>
          </cell>
          <cell r="IQ33">
            <v>0</v>
          </cell>
        </row>
        <row r="34">
          <cell r="B34">
            <v>0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0</v>
          </cell>
          <cell r="AJ34">
            <v>0</v>
          </cell>
          <cell r="AK34">
            <v>0</v>
          </cell>
          <cell r="AL34">
            <v>0</v>
          </cell>
          <cell r="AM34">
            <v>0</v>
          </cell>
          <cell r="AN34">
            <v>0</v>
          </cell>
          <cell r="AO34">
            <v>0</v>
          </cell>
          <cell r="AP34">
            <v>0</v>
          </cell>
          <cell r="AQ34">
            <v>0</v>
          </cell>
          <cell r="AR34">
            <v>0</v>
          </cell>
          <cell r="AS34">
            <v>0</v>
          </cell>
          <cell r="AT34">
            <v>0</v>
          </cell>
          <cell r="AU34">
            <v>0</v>
          </cell>
          <cell r="AV34">
            <v>0</v>
          </cell>
          <cell r="AW34">
            <v>0</v>
          </cell>
          <cell r="AX34">
            <v>0</v>
          </cell>
          <cell r="AY34">
            <v>0</v>
          </cell>
          <cell r="AZ34">
            <v>0</v>
          </cell>
          <cell r="BA34">
            <v>0</v>
          </cell>
          <cell r="BB34">
            <v>0</v>
          </cell>
          <cell r="BC34">
            <v>0</v>
          </cell>
          <cell r="BD34">
            <v>0</v>
          </cell>
          <cell r="BE34">
            <v>0</v>
          </cell>
          <cell r="BF34">
            <v>0</v>
          </cell>
          <cell r="BG34">
            <v>0</v>
          </cell>
          <cell r="BH34">
            <v>0</v>
          </cell>
          <cell r="BI34">
            <v>0</v>
          </cell>
          <cell r="BJ34">
            <v>0</v>
          </cell>
          <cell r="BK34">
            <v>0</v>
          </cell>
          <cell r="BL34">
            <v>0</v>
          </cell>
          <cell r="BM34">
            <v>0</v>
          </cell>
          <cell r="BN34">
            <v>0</v>
          </cell>
          <cell r="BO34">
            <v>0</v>
          </cell>
          <cell r="BP34">
            <v>0</v>
          </cell>
          <cell r="BQ34">
            <v>0</v>
          </cell>
          <cell r="BR34">
            <v>0</v>
          </cell>
          <cell r="BS34">
            <v>0</v>
          </cell>
          <cell r="BT34">
            <v>0</v>
          </cell>
          <cell r="BU34">
            <v>0</v>
          </cell>
          <cell r="BV34">
            <v>0</v>
          </cell>
          <cell r="BW34">
            <v>0</v>
          </cell>
          <cell r="BX34">
            <v>0</v>
          </cell>
          <cell r="BY34">
            <v>0</v>
          </cell>
          <cell r="BZ34">
            <v>0</v>
          </cell>
          <cell r="CA34">
            <v>0</v>
          </cell>
          <cell r="CB34">
            <v>0</v>
          </cell>
          <cell r="CC34">
            <v>0</v>
          </cell>
          <cell r="CD34">
            <v>0</v>
          </cell>
          <cell r="CE34">
            <v>0</v>
          </cell>
          <cell r="CF34">
            <v>0</v>
          </cell>
          <cell r="CG34">
            <v>0</v>
          </cell>
          <cell r="CH34">
            <v>0</v>
          </cell>
          <cell r="CI34">
            <v>0</v>
          </cell>
          <cell r="CJ34">
            <v>0</v>
          </cell>
          <cell r="CK34">
            <v>0</v>
          </cell>
          <cell r="CL34">
            <v>0</v>
          </cell>
          <cell r="CM34">
            <v>0</v>
          </cell>
          <cell r="CN34">
            <v>0</v>
          </cell>
          <cell r="CO34">
            <v>0</v>
          </cell>
          <cell r="CP34">
            <v>0</v>
          </cell>
          <cell r="CQ34">
            <v>0</v>
          </cell>
          <cell r="CR34">
            <v>0</v>
          </cell>
          <cell r="CS34">
            <v>0</v>
          </cell>
          <cell r="CT34">
            <v>0</v>
          </cell>
          <cell r="CU34">
            <v>0</v>
          </cell>
          <cell r="CV34">
            <v>0</v>
          </cell>
          <cell r="CW34">
            <v>0</v>
          </cell>
          <cell r="CX34">
            <v>0</v>
          </cell>
          <cell r="CY34">
            <v>0</v>
          </cell>
          <cell r="CZ34">
            <v>0</v>
          </cell>
          <cell r="DA34">
            <v>0</v>
          </cell>
          <cell r="DB34">
            <v>0</v>
          </cell>
          <cell r="DC34">
            <v>0</v>
          </cell>
          <cell r="DD34">
            <v>0</v>
          </cell>
          <cell r="DE34">
            <v>0</v>
          </cell>
          <cell r="DF34">
            <v>0</v>
          </cell>
          <cell r="DG34">
            <v>0</v>
          </cell>
          <cell r="DH34">
            <v>0</v>
          </cell>
          <cell r="DI34">
            <v>0</v>
          </cell>
          <cell r="DJ34">
            <v>0</v>
          </cell>
          <cell r="DK34">
            <v>0</v>
          </cell>
          <cell r="DL34">
            <v>0</v>
          </cell>
          <cell r="DM34">
            <v>0</v>
          </cell>
          <cell r="DN34">
            <v>0</v>
          </cell>
          <cell r="DO34">
            <v>0</v>
          </cell>
          <cell r="DP34">
            <v>0</v>
          </cell>
          <cell r="DQ34">
            <v>0</v>
          </cell>
          <cell r="DR34">
            <v>0</v>
          </cell>
          <cell r="DS34">
            <v>0</v>
          </cell>
          <cell r="DT34">
            <v>0</v>
          </cell>
          <cell r="DU34">
            <v>0</v>
          </cell>
          <cell r="DV34">
            <v>0</v>
          </cell>
          <cell r="DW34">
            <v>0</v>
          </cell>
          <cell r="DX34">
            <v>0</v>
          </cell>
          <cell r="DY34">
            <v>0</v>
          </cell>
          <cell r="DZ34">
            <v>0</v>
          </cell>
          <cell r="EA34">
            <v>0</v>
          </cell>
          <cell r="EB34">
            <v>0</v>
          </cell>
          <cell r="EC34">
            <v>0</v>
          </cell>
          <cell r="ED34">
            <v>0</v>
          </cell>
          <cell r="EE34">
            <v>0</v>
          </cell>
          <cell r="EF34">
            <v>0</v>
          </cell>
          <cell r="EG34">
            <v>0</v>
          </cell>
          <cell r="EH34">
            <v>0</v>
          </cell>
          <cell r="EI34">
            <v>0</v>
          </cell>
          <cell r="EJ34">
            <v>0</v>
          </cell>
          <cell r="EK34">
            <v>0</v>
          </cell>
          <cell r="EL34">
            <v>0</v>
          </cell>
          <cell r="EM34">
            <v>0</v>
          </cell>
          <cell r="EN34">
            <v>0</v>
          </cell>
          <cell r="EO34">
            <v>0</v>
          </cell>
          <cell r="EP34">
            <v>0</v>
          </cell>
          <cell r="EQ34">
            <v>0</v>
          </cell>
          <cell r="ER34">
            <v>0</v>
          </cell>
          <cell r="ES34">
            <v>0</v>
          </cell>
          <cell r="ET34">
            <v>0</v>
          </cell>
          <cell r="EU34">
            <v>0</v>
          </cell>
          <cell r="EV34">
            <v>0</v>
          </cell>
          <cell r="EW34">
            <v>0</v>
          </cell>
          <cell r="EX34">
            <v>0</v>
          </cell>
          <cell r="EY34">
            <v>0</v>
          </cell>
          <cell r="EZ34">
            <v>0</v>
          </cell>
          <cell r="FA34">
            <v>0</v>
          </cell>
          <cell r="FB34">
            <v>0</v>
          </cell>
          <cell r="FC34">
            <v>0</v>
          </cell>
          <cell r="FD34">
            <v>0</v>
          </cell>
          <cell r="FE34">
            <v>0</v>
          </cell>
          <cell r="FF34">
            <v>0</v>
          </cell>
          <cell r="FG34">
            <v>0</v>
          </cell>
          <cell r="FH34">
            <v>0</v>
          </cell>
          <cell r="FI34">
            <v>0</v>
          </cell>
          <cell r="FJ34">
            <v>0</v>
          </cell>
          <cell r="FK34">
            <v>0</v>
          </cell>
          <cell r="FL34">
            <v>0</v>
          </cell>
          <cell r="FM34">
            <v>0</v>
          </cell>
          <cell r="FN34">
            <v>0</v>
          </cell>
          <cell r="FO34">
            <v>0</v>
          </cell>
          <cell r="FP34">
            <v>0</v>
          </cell>
          <cell r="FQ34">
            <v>0</v>
          </cell>
          <cell r="FR34">
            <v>0</v>
          </cell>
          <cell r="FS34">
            <v>0</v>
          </cell>
          <cell r="FT34">
            <v>0</v>
          </cell>
          <cell r="FU34">
            <v>0</v>
          </cell>
          <cell r="FV34">
            <v>0</v>
          </cell>
          <cell r="FW34">
            <v>0</v>
          </cell>
          <cell r="FX34">
            <v>0</v>
          </cell>
          <cell r="FY34">
            <v>0</v>
          </cell>
          <cell r="FZ34">
            <v>0</v>
          </cell>
          <cell r="GA34">
            <v>0</v>
          </cell>
          <cell r="GB34">
            <v>0</v>
          </cell>
          <cell r="GC34">
            <v>0</v>
          </cell>
          <cell r="GD34">
            <v>0</v>
          </cell>
          <cell r="GE34">
            <v>0</v>
          </cell>
          <cell r="GF34">
            <v>0</v>
          </cell>
          <cell r="GG34">
            <v>0</v>
          </cell>
          <cell r="GH34">
            <v>0</v>
          </cell>
          <cell r="GI34">
            <v>0</v>
          </cell>
          <cell r="GJ34">
            <v>0</v>
          </cell>
          <cell r="GK34">
            <v>0</v>
          </cell>
          <cell r="GL34">
            <v>0</v>
          </cell>
          <cell r="GM34">
            <v>0</v>
          </cell>
          <cell r="GN34">
            <v>0</v>
          </cell>
          <cell r="GO34">
            <v>0</v>
          </cell>
          <cell r="GP34">
            <v>0</v>
          </cell>
          <cell r="GQ34">
            <v>0</v>
          </cell>
          <cell r="GR34">
            <v>0</v>
          </cell>
          <cell r="GS34">
            <v>0</v>
          </cell>
          <cell r="GT34">
            <v>0</v>
          </cell>
          <cell r="GU34">
            <v>0</v>
          </cell>
          <cell r="GV34">
            <v>0</v>
          </cell>
          <cell r="GW34">
            <v>0</v>
          </cell>
          <cell r="GX34">
            <v>0</v>
          </cell>
          <cell r="GY34">
            <v>0</v>
          </cell>
          <cell r="GZ34">
            <v>0</v>
          </cell>
          <cell r="HA34">
            <v>0</v>
          </cell>
          <cell r="HB34">
            <v>0</v>
          </cell>
          <cell r="HC34">
            <v>0</v>
          </cell>
          <cell r="HD34">
            <v>0</v>
          </cell>
          <cell r="HE34">
            <v>0</v>
          </cell>
          <cell r="HF34">
            <v>0</v>
          </cell>
          <cell r="HG34">
            <v>0</v>
          </cell>
          <cell r="HH34">
            <v>0</v>
          </cell>
          <cell r="HI34">
            <v>0</v>
          </cell>
          <cell r="HJ34">
            <v>0</v>
          </cell>
          <cell r="HK34">
            <v>0</v>
          </cell>
          <cell r="HL34">
            <v>0</v>
          </cell>
          <cell r="HM34">
            <v>0</v>
          </cell>
          <cell r="HN34">
            <v>0</v>
          </cell>
          <cell r="HO34">
            <v>0</v>
          </cell>
          <cell r="HP34">
            <v>0</v>
          </cell>
          <cell r="HQ34">
            <v>0</v>
          </cell>
          <cell r="HR34">
            <v>0</v>
          </cell>
          <cell r="HS34">
            <v>0</v>
          </cell>
          <cell r="HT34">
            <v>0</v>
          </cell>
          <cell r="HU34">
            <v>0</v>
          </cell>
          <cell r="HV34">
            <v>0</v>
          </cell>
          <cell r="HW34">
            <v>0</v>
          </cell>
          <cell r="HX34">
            <v>0</v>
          </cell>
          <cell r="HY34">
            <v>0</v>
          </cell>
          <cell r="HZ34">
            <v>0</v>
          </cell>
          <cell r="IA34">
            <v>0</v>
          </cell>
          <cell r="IB34">
            <v>0</v>
          </cell>
          <cell r="IC34">
            <v>0</v>
          </cell>
          <cell r="ID34">
            <v>0</v>
          </cell>
          <cell r="IE34">
            <v>0</v>
          </cell>
          <cell r="IF34">
            <v>0</v>
          </cell>
          <cell r="IG34">
            <v>0</v>
          </cell>
          <cell r="IH34">
            <v>0</v>
          </cell>
          <cell r="II34">
            <v>0</v>
          </cell>
          <cell r="IJ34">
            <v>0</v>
          </cell>
          <cell r="IK34">
            <v>0</v>
          </cell>
          <cell r="IL34">
            <v>0</v>
          </cell>
          <cell r="IM34">
            <v>0</v>
          </cell>
          <cell r="IN34">
            <v>0</v>
          </cell>
          <cell r="IO34">
            <v>0</v>
          </cell>
          <cell r="IP34">
            <v>0</v>
          </cell>
          <cell r="IQ34">
            <v>0</v>
          </cell>
        </row>
        <row r="35">
          <cell r="B35">
            <v>838.88199999999995</v>
          </cell>
          <cell r="C35">
            <v>477.28</v>
          </cell>
          <cell r="D35">
            <v>361.60199999999998</v>
          </cell>
          <cell r="E35">
            <v>506.17599999999999</v>
          </cell>
          <cell r="F35">
            <v>271.51400000000001</v>
          </cell>
          <cell r="G35">
            <v>234.66200000000001</v>
          </cell>
          <cell r="H35">
            <v>332.70499999999998</v>
          </cell>
          <cell r="I35">
            <v>205.76599999999999</v>
          </cell>
          <cell r="J35">
            <v>126.93899999999999</v>
          </cell>
          <cell r="K35">
            <v>246.81899999999999</v>
          </cell>
          <cell r="L35">
            <v>144.596</v>
          </cell>
          <cell r="M35">
            <v>102.223</v>
          </cell>
          <cell r="N35">
            <v>2918.866</v>
          </cell>
          <cell r="O35">
            <v>1555.027</v>
          </cell>
          <cell r="P35">
            <v>1363.8389999999999</v>
          </cell>
          <cell r="Q35">
            <v>5055.3040000000001</v>
          </cell>
          <cell r="R35">
            <v>2475.3009999999999</v>
          </cell>
          <cell r="S35">
            <v>2580.0030000000002</v>
          </cell>
          <cell r="T35">
            <v>813.96299999999997</v>
          </cell>
          <cell r="U35">
            <v>394.05099999999999</v>
          </cell>
          <cell r="V35">
            <v>419.91199999999998</v>
          </cell>
          <cell r="W35">
            <v>548.33299999999997</v>
          </cell>
          <cell r="X35">
            <v>279.45400000000001</v>
          </cell>
          <cell r="Y35">
            <v>268.87799999999999</v>
          </cell>
          <cell r="Z35">
            <v>359.28500000000003</v>
          </cell>
          <cell r="AA35">
            <v>201.34299999999999</v>
          </cell>
          <cell r="AB35">
            <v>157.94200000000001</v>
          </cell>
          <cell r="AC35">
            <v>189.048</v>
          </cell>
          <cell r="AD35">
            <v>78.111999999999995</v>
          </cell>
          <cell r="AE35">
            <v>110.93600000000001</v>
          </cell>
          <cell r="AF35">
            <v>77.5</v>
          </cell>
          <cell r="AG35">
            <v>29.908999999999999</v>
          </cell>
          <cell r="AH35">
            <v>47.591000000000001</v>
          </cell>
          <cell r="AI35">
            <v>97.725999999999999</v>
          </cell>
          <cell r="AJ35">
            <v>49.427</v>
          </cell>
          <cell r="AK35">
            <v>48.298999999999999</v>
          </cell>
          <cell r="AL35">
            <v>167.904</v>
          </cell>
          <cell r="AM35">
            <v>65.17</v>
          </cell>
          <cell r="AN35">
            <v>102.73399999999999</v>
          </cell>
          <cell r="AO35">
            <v>328.89400000000001</v>
          </cell>
          <cell r="AP35">
            <v>160.471</v>
          </cell>
          <cell r="AQ35">
            <v>168.423</v>
          </cell>
          <cell r="AR35">
            <v>190.55699999999999</v>
          </cell>
          <cell r="AS35">
            <v>112.032</v>
          </cell>
          <cell r="AT35">
            <v>78.525000000000006</v>
          </cell>
          <cell r="AU35">
            <v>20.713000000000001</v>
          </cell>
          <cell r="AV35">
            <v>11.321</v>
          </cell>
          <cell r="AW35">
            <v>9.3919999999999995</v>
          </cell>
          <cell r="AX35">
            <v>138.33699999999999</v>
          </cell>
          <cell r="AY35">
            <v>48.439</v>
          </cell>
          <cell r="AZ35">
            <v>89.897999999999996</v>
          </cell>
          <cell r="BA35">
            <v>183.55500000000001</v>
          </cell>
          <cell r="BB35">
            <v>98.721999999999994</v>
          </cell>
          <cell r="BC35">
            <v>84.832999999999998</v>
          </cell>
          <cell r="BD35">
            <v>69.111999999999995</v>
          </cell>
          <cell r="BE35">
            <v>35.429000000000002</v>
          </cell>
          <cell r="BF35">
            <v>33.683</v>
          </cell>
          <cell r="BG35">
            <v>56.262</v>
          </cell>
          <cell r="BH35">
            <v>32.564</v>
          </cell>
          <cell r="BI35">
            <v>23.696999999999999</v>
          </cell>
          <cell r="BJ35">
            <v>9.0609999999999999</v>
          </cell>
          <cell r="BK35">
            <v>3.77</v>
          </cell>
          <cell r="BL35">
            <v>5.2910000000000004</v>
          </cell>
          <cell r="BM35">
            <v>127.294</v>
          </cell>
          <cell r="BN35">
            <v>66.158000000000001</v>
          </cell>
          <cell r="BO35">
            <v>61.136000000000003</v>
          </cell>
          <cell r="BP35">
            <v>2344.3069999999998</v>
          </cell>
          <cell r="BQ35">
            <v>1234.2249999999999</v>
          </cell>
          <cell r="BR35">
            <v>1110.0820000000001</v>
          </cell>
          <cell r="BS35">
            <v>477.64400000000001</v>
          </cell>
          <cell r="BT35">
            <v>269.82</v>
          </cell>
          <cell r="BU35">
            <v>207.82400000000001</v>
          </cell>
          <cell r="BV35">
            <v>127.04900000000001</v>
          </cell>
          <cell r="BW35">
            <v>68.61</v>
          </cell>
          <cell r="BX35">
            <v>58.438000000000002</v>
          </cell>
          <cell r="BY35">
            <v>157.68600000000001</v>
          </cell>
          <cell r="BZ35">
            <v>92.287000000000006</v>
          </cell>
          <cell r="CA35">
            <v>65.399000000000001</v>
          </cell>
          <cell r="CB35">
            <v>192.90899999999999</v>
          </cell>
          <cell r="CC35">
            <v>108.923</v>
          </cell>
          <cell r="CD35">
            <v>83.986000000000004</v>
          </cell>
          <cell r="CE35">
            <v>1866.663</v>
          </cell>
          <cell r="CF35">
            <v>964.40499999999997</v>
          </cell>
          <cell r="CG35">
            <v>902.25800000000004</v>
          </cell>
          <cell r="CH35">
            <v>800.06600000000003</v>
          </cell>
          <cell r="CI35">
            <v>399.149</v>
          </cell>
          <cell r="CJ35">
            <v>400.91699999999997</v>
          </cell>
          <cell r="CK35">
            <v>242.83699999999999</v>
          </cell>
          <cell r="CL35">
            <v>125.227</v>
          </cell>
          <cell r="CM35">
            <v>117.60899999999999</v>
          </cell>
          <cell r="CN35">
            <v>239.50299999999999</v>
          </cell>
          <cell r="CO35">
            <v>119.06399999999999</v>
          </cell>
          <cell r="CP35">
            <v>120.43899999999999</v>
          </cell>
          <cell r="CQ35">
            <v>317.726</v>
          </cell>
          <cell r="CR35">
            <v>154.858</v>
          </cell>
          <cell r="CS35">
            <v>162.86799999999999</v>
          </cell>
          <cell r="CT35">
            <v>1066.597</v>
          </cell>
          <cell r="CU35">
            <v>565.25599999999997</v>
          </cell>
          <cell r="CV35">
            <v>501.34100000000001</v>
          </cell>
          <cell r="CW35">
            <v>459.84500000000003</v>
          </cell>
          <cell r="CX35">
            <v>235.96700000000001</v>
          </cell>
          <cell r="CY35">
            <v>223.87799999999999</v>
          </cell>
          <cell r="CZ35">
            <v>606.75199999999995</v>
          </cell>
          <cell r="DA35">
            <v>329.29</v>
          </cell>
          <cell r="DB35">
            <v>277.46199999999999</v>
          </cell>
          <cell r="DC35">
            <v>390.75299999999999</v>
          </cell>
          <cell r="DD35">
            <v>200.703</v>
          </cell>
          <cell r="DE35">
            <v>190.05</v>
          </cell>
          <cell r="DF35">
            <v>215.999</v>
          </cell>
          <cell r="DG35">
            <v>128.58600000000001</v>
          </cell>
          <cell r="DH35">
            <v>87.412000000000006</v>
          </cell>
          <cell r="DI35">
            <v>188.06200000000001</v>
          </cell>
          <cell r="DJ35">
            <v>117.024</v>
          </cell>
          <cell r="DK35">
            <v>71.037999999999997</v>
          </cell>
          <cell r="DL35">
            <v>2156.2449999999999</v>
          </cell>
          <cell r="DM35">
            <v>1117.201</v>
          </cell>
          <cell r="DN35">
            <v>1039.0440000000001</v>
          </cell>
          <cell r="DO35">
            <v>3840.123</v>
          </cell>
          <cell r="DP35">
            <v>1882.673</v>
          </cell>
          <cell r="DQ35">
            <v>1957.45</v>
          </cell>
          <cell r="DR35">
            <v>549.40300000000002</v>
          </cell>
          <cell r="DS35">
            <v>280.11200000000002</v>
          </cell>
          <cell r="DT35">
            <v>269.291</v>
          </cell>
          <cell r="DU35">
            <v>355.82</v>
          </cell>
          <cell r="DV35">
            <v>191.72</v>
          </cell>
          <cell r="DW35">
            <v>164.1</v>
          </cell>
          <cell r="DX35">
            <v>244.72900000000001</v>
          </cell>
          <cell r="DY35">
            <v>145.98599999999999</v>
          </cell>
          <cell r="DZ35">
            <v>98.742000000000004</v>
          </cell>
          <cell r="EA35">
            <v>111.09099999999999</v>
          </cell>
          <cell r="EB35">
            <v>45.734000000000002</v>
          </cell>
          <cell r="EC35">
            <v>65.358000000000004</v>
          </cell>
          <cell r="ED35">
            <v>57.478999999999999</v>
          </cell>
          <cell r="EE35">
            <v>28.957000000000001</v>
          </cell>
          <cell r="EF35">
            <v>28.521999999999998</v>
          </cell>
          <cell r="EG35">
            <v>75.260999999999996</v>
          </cell>
          <cell r="EH35">
            <v>41.543999999999997</v>
          </cell>
          <cell r="EI35">
            <v>33.716999999999999</v>
          </cell>
          <cell r="EJ35">
            <v>118.322</v>
          </cell>
          <cell r="EK35">
            <v>46.847999999999999</v>
          </cell>
          <cell r="EL35">
            <v>71.474000000000004</v>
          </cell>
          <cell r="EM35">
            <v>225.87700000000001</v>
          </cell>
          <cell r="EN35">
            <v>117.96599999999999</v>
          </cell>
          <cell r="EO35">
            <v>107.911</v>
          </cell>
          <cell r="EP35">
            <v>128.499</v>
          </cell>
          <cell r="EQ35">
            <v>77.760000000000005</v>
          </cell>
          <cell r="ER35">
            <v>50.74</v>
          </cell>
          <cell r="ES35">
            <v>17.018000000000001</v>
          </cell>
          <cell r="ET35">
            <v>8.5269999999999992</v>
          </cell>
          <cell r="EU35">
            <v>8.4909999999999997</v>
          </cell>
          <cell r="EV35">
            <v>97.376999999999995</v>
          </cell>
          <cell r="EW35">
            <v>40.207000000000001</v>
          </cell>
          <cell r="EX35">
            <v>57.170999999999999</v>
          </cell>
          <cell r="EY35">
            <v>155.768</v>
          </cell>
          <cell r="EZ35">
            <v>87.45</v>
          </cell>
          <cell r="FA35">
            <v>68.317999999999998</v>
          </cell>
          <cell r="FB35">
            <v>79.299000000000007</v>
          </cell>
          <cell r="FC35">
            <v>47.223999999999997</v>
          </cell>
          <cell r="FD35">
            <v>32.073999999999998</v>
          </cell>
          <cell r="FE35">
            <v>59.561999999999998</v>
          </cell>
          <cell r="FF35">
            <v>39.265000000000001</v>
          </cell>
          <cell r="FG35">
            <v>20.297999999999998</v>
          </cell>
          <cell r="FH35">
            <v>10.026999999999999</v>
          </cell>
          <cell r="FI35">
            <v>5.8570000000000002</v>
          </cell>
          <cell r="FJ35">
            <v>4.17</v>
          </cell>
          <cell r="FK35">
            <v>96.206000000000003</v>
          </cell>
          <cell r="FL35">
            <v>48.185000000000002</v>
          </cell>
          <cell r="FM35">
            <v>48.02</v>
          </cell>
          <cell r="FN35">
            <v>821.43299999999999</v>
          </cell>
          <cell r="FO35">
            <v>429.93</v>
          </cell>
          <cell r="FP35">
            <v>391.50299999999999</v>
          </cell>
          <cell r="FQ35">
            <v>123.331</v>
          </cell>
          <cell r="FR35">
            <v>65.454999999999998</v>
          </cell>
          <cell r="FS35">
            <v>57.875999999999998</v>
          </cell>
          <cell r="FT35">
            <v>33.677</v>
          </cell>
          <cell r="FU35">
            <v>18.587</v>
          </cell>
          <cell r="FV35">
            <v>15.09</v>
          </cell>
          <cell r="FW35">
            <v>31.399000000000001</v>
          </cell>
          <cell r="FX35">
            <v>15.701000000000001</v>
          </cell>
          <cell r="FY35">
            <v>15.698</v>
          </cell>
          <cell r="FZ35">
            <v>58.255000000000003</v>
          </cell>
          <cell r="GA35">
            <v>31.167000000000002</v>
          </cell>
          <cell r="GB35">
            <v>27.088000000000001</v>
          </cell>
          <cell r="GC35">
            <v>698.10199999999998</v>
          </cell>
          <cell r="GD35">
            <v>364.47500000000002</v>
          </cell>
          <cell r="GE35">
            <v>333.62599999999998</v>
          </cell>
          <cell r="GF35">
            <v>274.70400000000001</v>
          </cell>
          <cell r="GG35">
            <v>139.89500000000001</v>
          </cell>
          <cell r="GH35">
            <v>134.809</v>
          </cell>
          <cell r="GI35">
            <v>72.863</v>
          </cell>
          <cell r="GJ35">
            <v>37.369</v>
          </cell>
          <cell r="GK35">
            <v>35.494</v>
          </cell>
          <cell r="GL35">
            <v>82.786000000000001</v>
          </cell>
          <cell r="GM35">
            <v>41.34</v>
          </cell>
          <cell r="GN35">
            <v>41.445999999999998</v>
          </cell>
          <cell r="GO35">
            <v>119.05500000000001</v>
          </cell>
          <cell r="GP35">
            <v>61.186</v>
          </cell>
          <cell r="GQ35">
            <v>57.869</v>
          </cell>
          <cell r="GR35">
            <v>423.39800000000002</v>
          </cell>
          <cell r="GS35">
            <v>224.58099999999999</v>
          </cell>
          <cell r="GT35">
            <v>198.81800000000001</v>
          </cell>
          <cell r="GU35">
            <v>168.37700000000001</v>
          </cell>
          <cell r="GV35">
            <v>83.432000000000002</v>
          </cell>
          <cell r="GW35">
            <v>84.944999999999993</v>
          </cell>
          <cell r="GX35">
            <v>255.02099999999999</v>
          </cell>
          <cell r="GY35">
            <v>141.149</v>
          </cell>
          <cell r="GZ35">
            <v>113.872</v>
          </cell>
          <cell r="HA35">
            <v>149.24700000000001</v>
          </cell>
          <cell r="HB35">
            <v>74.024000000000001</v>
          </cell>
          <cell r="HC35">
            <v>75.222999999999999</v>
          </cell>
          <cell r="HD35">
            <v>105.773</v>
          </cell>
          <cell r="HE35">
            <v>67.123999999999995</v>
          </cell>
          <cell r="HF35">
            <v>38.649000000000001</v>
          </cell>
          <cell r="HG35">
            <v>50.374000000000002</v>
          </cell>
          <cell r="HH35">
            <v>27.456</v>
          </cell>
          <cell r="HI35">
            <v>22.917999999999999</v>
          </cell>
          <cell r="HJ35">
            <v>771.05899999999997</v>
          </cell>
          <cell r="HK35">
            <v>402.47399999999999</v>
          </cell>
          <cell r="HL35">
            <v>368.584</v>
          </cell>
          <cell r="HM35">
            <v>1387.1179999999999</v>
          </cell>
          <cell r="HN35">
            <v>681.26800000000003</v>
          </cell>
          <cell r="HO35">
            <v>705.85</v>
          </cell>
          <cell r="HP35">
            <v>190.01300000000001</v>
          </cell>
          <cell r="HQ35">
            <v>90.48</v>
          </cell>
          <cell r="HR35">
            <v>99.534000000000006</v>
          </cell>
          <cell r="HS35">
            <v>127.833</v>
          </cell>
          <cell r="HT35">
            <v>60.241999999999997</v>
          </cell>
          <cell r="HU35">
            <v>67.591999999999999</v>
          </cell>
          <cell r="HV35">
            <v>76.534000000000006</v>
          </cell>
          <cell r="HW35">
            <v>36.9</v>
          </cell>
          <cell r="HX35">
            <v>39.634</v>
          </cell>
          <cell r="HY35">
            <v>51.298999999999999</v>
          </cell>
          <cell r="HZ35">
            <v>23.341000000000001</v>
          </cell>
          <cell r="IA35">
            <v>27.957999999999998</v>
          </cell>
          <cell r="IB35">
            <v>24.55</v>
          </cell>
          <cell r="IC35">
            <v>9.4559999999999995</v>
          </cell>
          <cell r="ID35">
            <v>15.095000000000001</v>
          </cell>
          <cell r="IE35">
            <v>19.623999999999999</v>
          </cell>
          <cell r="IF35">
            <v>11.137</v>
          </cell>
          <cell r="IG35">
            <v>8.4860000000000007</v>
          </cell>
          <cell r="IH35">
            <v>42.555999999999997</v>
          </cell>
          <cell r="II35">
            <v>19.100999999999999</v>
          </cell>
          <cell r="IJ35">
            <v>23.456</v>
          </cell>
          <cell r="IK35">
            <v>66.98</v>
          </cell>
          <cell r="IL35">
            <v>31.46</v>
          </cell>
          <cell r="IM35">
            <v>35.520000000000003</v>
          </cell>
          <cell r="IN35">
            <v>33.615000000000002</v>
          </cell>
          <cell r="IO35">
            <v>17.664999999999999</v>
          </cell>
          <cell r="IP35">
            <v>15.95</v>
          </cell>
          <cell r="IQ35">
            <v>8.4440000000000008</v>
          </cell>
        </row>
        <row r="36">
          <cell r="B36">
            <v>0</v>
          </cell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0</v>
          </cell>
          <cell r="AJ36">
            <v>0</v>
          </cell>
          <cell r="AK36">
            <v>0</v>
          </cell>
          <cell r="AL36">
            <v>0</v>
          </cell>
          <cell r="AM36">
            <v>0</v>
          </cell>
          <cell r="AN36">
            <v>0</v>
          </cell>
          <cell r="AO36">
            <v>0</v>
          </cell>
          <cell r="AP36">
            <v>0</v>
          </cell>
          <cell r="AQ36">
            <v>0</v>
          </cell>
          <cell r="AR36">
            <v>0</v>
          </cell>
          <cell r="AS36">
            <v>0</v>
          </cell>
          <cell r="AT36">
            <v>0</v>
          </cell>
          <cell r="AU36">
            <v>0</v>
          </cell>
          <cell r="AV36">
            <v>0</v>
          </cell>
          <cell r="AW36">
            <v>0</v>
          </cell>
          <cell r="AX36">
            <v>0</v>
          </cell>
          <cell r="AY36">
            <v>0</v>
          </cell>
          <cell r="AZ36">
            <v>0</v>
          </cell>
          <cell r="BA36">
            <v>0</v>
          </cell>
          <cell r="BB36">
            <v>0</v>
          </cell>
          <cell r="BC36">
            <v>0</v>
          </cell>
          <cell r="BD36">
            <v>0</v>
          </cell>
          <cell r="BE36">
            <v>0</v>
          </cell>
          <cell r="BF36">
            <v>0</v>
          </cell>
          <cell r="BG36">
            <v>0</v>
          </cell>
          <cell r="BH36">
            <v>0</v>
          </cell>
          <cell r="BI36">
            <v>0</v>
          </cell>
          <cell r="BJ36">
            <v>0</v>
          </cell>
          <cell r="BK36">
            <v>0</v>
          </cell>
          <cell r="BL36">
            <v>0</v>
          </cell>
          <cell r="BM36">
            <v>0</v>
          </cell>
          <cell r="BN36">
            <v>0</v>
          </cell>
          <cell r="BO36">
            <v>0</v>
          </cell>
          <cell r="BP36">
            <v>0</v>
          </cell>
          <cell r="BQ36">
            <v>0</v>
          </cell>
          <cell r="BR36">
            <v>0</v>
          </cell>
          <cell r="BS36">
            <v>0</v>
          </cell>
          <cell r="BT36">
            <v>0</v>
          </cell>
          <cell r="BU36">
            <v>0</v>
          </cell>
          <cell r="BV36">
            <v>0</v>
          </cell>
          <cell r="BW36">
            <v>0</v>
          </cell>
          <cell r="BX36">
            <v>0</v>
          </cell>
          <cell r="BY36">
            <v>0</v>
          </cell>
          <cell r="BZ36">
            <v>0</v>
          </cell>
          <cell r="CA36">
            <v>0</v>
          </cell>
          <cell r="CB36">
            <v>0</v>
          </cell>
          <cell r="CC36">
            <v>0</v>
          </cell>
          <cell r="CD36">
            <v>0</v>
          </cell>
          <cell r="CE36">
            <v>0</v>
          </cell>
          <cell r="CF36">
            <v>0</v>
          </cell>
          <cell r="CG36">
            <v>0</v>
          </cell>
          <cell r="CH36">
            <v>0</v>
          </cell>
          <cell r="CI36">
            <v>0</v>
          </cell>
          <cell r="CJ36">
            <v>0</v>
          </cell>
          <cell r="CK36">
            <v>0</v>
          </cell>
          <cell r="CL36">
            <v>0</v>
          </cell>
          <cell r="CM36">
            <v>0</v>
          </cell>
          <cell r="CN36">
            <v>0</v>
          </cell>
          <cell r="CO36">
            <v>0</v>
          </cell>
          <cell r="CP36">
            <v>0</v>
          </cell>
          <cell r="CQ36">
            <v>0</v>
          </cell>
          <cell r="CR36">
            <v>0</v>
          </cell>
          <cell r="CS36">
            <v>0</v>
          </cell>
          <cell r="CT36">
            <v>0</v>
          </cell>
          <cell r="CU36">
            <v>0</v>
          </cell>
          <cell r="CV36">
            <v>0</v>
          </cell>
          <cell r="CW36">
            <v>0</v>
          </cell>
          <cell r="CX36">
            <v>0</v>
          </cell>
          <cell r="CY36">
            <v>0</v>
          </cell>
          <cell r="CZ36">
            <v>0</v>
          </cell>
          <cell r="DA36">
            <v>0</v>
          </cell>
          <cell r="DB36">
            <v>0</v>
          </cell>
          <cell r="DC36">
            <v>0</v>
          </cell>
          <cell r="DD36">
            <v>0</v>
          </cell>
          <cell r="DE36">
            <v>0</v>
          </cell>
          <cell r="DF36">
            <v>0</v>
          </cell>
          <cell r="DG36">
            <v>0</v>
          </cell>
          <cell r="DH36">
            <v>0</v>
          </cell>
          <cell r="DI36">
            <v>0</v>
          </cell>
          <cell r="DJ36">
            <v>0</v>
          </cell>
          <cell r="DK36">
            <v>0</v>
          </cell>
          <cell r="DL36">
            <v>0</v>
          </cell>
          <cell r="DM36">
            <v>0</v>
          </cell>
          <cell r="DN36">
            <v>0</v>
          </cell>
          <cell r="DO36">
            <v>0</v>
          </cell>
          <cell r="DP36">
            <v>0</v>
          </cell>
          <cell r="DQ36">
            <v>0</v>
          </cell>
          <cell r="DR36">
            <v>0</v>
          </cell>
          <cell r="DS36">
            <v>0</v>
          </cell>
          <cell r="DT36">
            <v>0</v>
          </cell>
          <cell r="DU36">
            <v>0</v>
          </cell>
          <cell r="DV36">
            <v>0</v>
          </cell>
          <cell r="DW36">
            <v>0</v>
          </cell>
          <cell r="DX36">
            <v>0</v>
          </cell>
          <cell r="DY36">
            <v>0</v>
          </cell>
          <cell r="DZ36">
            <v>0</v>
          </cell>
          <cell r="EA36">
            <v>0</v>
          </cell>
          <cell r="EB36">
            <v>0</v>
          </cell>
          <cell r="EC36">
            <v>0</v>
          </cell>
          <cell r="ED36">
            <v>0</v>
          </cell>
          <cell r="EE36">
            <v>0</v>
          </cell>
          <cell r="EF36">
            <v>0</v>
          </cell>
          <cell r="EG36">
            <v>0</v>
          </cell>
          <cell r="EH36">
            <v>0</v>
          </cell>
          <cell r="EI36">
            <v>0</v>
          </cell>
          <cell r="EJ36">
            <v>0</v>
          </cell>
          <cell r="EK36">
            <v>0</v>
          </cell>
          <cell r="EL36">
            <v>0</v>
          </cell>
          <cell r="EM36">
            <v>0</v>
          </cell>
          <cell r="EN36">
            <v>0</v>
          </cell>
          <cell r="EO36">
            <v>0</v>
          </cell>
          <cell r="EP36">
            <v>0</v>
          </cell>
          <cell r="EQ36">
            <v>0</v>
          </cell>
          <cell r="ER36">
            <v>0</v>
          </cell>
          <cell r="ES36">
            <v>0</v>
          </cell>
          <cell r="ET36">
            <v>0</v>
          </cell>
          <cell r="EU36">
            <v>0</v>
          </cell>
          <cell r="EV36">
            <v>0</v>
          </cell>
          <cell r="EW36">
            <v>0</v>
          </cell>
          <cell r="EX36">
            <v>0</v>
          </cell>
          <cell r="EY36">
            <v>0</v>
          </cell>
          <cell r="EZ36">
            <v>0</v>
          </cell>
          <cell r="FA36">
            <v>0</v>
          </cell>
          <cell r="FB36">
            <v>0</v>
          </cell>
          <cell r="FC36">
            <v>0</v>
          </cell>
          <cell r="FD36">
            <v>0</v>
          </cell>
          <cell r="FE36">
            <v>0</v>
          </cell>
          <cell r="FF36">
            <v>0</v>
          </cell>
          <cell r="FG36">
            <v>0</v>
          </cell>
          <cell r="FH36">
            <v>0</v>
          </cell>
          <cell r="FI36">
            <v>0</v>
          </cell>
          <cell r="FJ36">
            <v>0</v>
          </cell>
          <cell r="FK36">
            <v>0</v>
          </cell>
          <cell r="FL36">
            <v>0</v>
          </cell>
          <cell r="FM36">
            <v>0</v>
          </cell>
          <cell r="FN36">
            <v>0</v>
          </cell>
          <cell r="FO36">
            <v>0</v>
          </cell>
          <cell r="FP36">
            <v>0</v>
          </cell>
          <cell r="FQ36">
            <v>0</v>
          </cell>
          <cell r="FR36">
            <v>0</v>
          </cell>
          <cell r="FS36">
            <v>0</v>
          </cell>
          <cell r="FT36">
            <v>0</v>
          </cell>
          <cell r="FU36">
            <v>0</v>
          </cell>
          <cell r="FV36">
            <v>0</v>
          </cell>
          <cell r="FW36">
            <v>0</v>
          </cell>
          <cell r="FX36">
            <v>0</v>
          </cell>
          <cell r="FY36">
            <v>0</v>
          </cell>
          <cell r="FZ36">
            <v>0</v>
          </cell>
          <cell r="GA36">
            <v>0</v>
          </cell>
          <cell r="GB36">
            <v>0</v>
          </cell>
          <cell r="GC36">
            <v>0</v>
          </cell>
          <cell r="GD36">
            <v>0</v>
          </cell>
          <cell r="GE36">
            <v>0</v>
          </cell>
          <cell r="GF36">
            <v>0</v>
          </cell>
          <cell r="GG36">
            <v>0</v>
          </cell>
          <cell r="GH36">
            <v>0</v>
          </cell>
          <cell r="GI36">
            <v>0</v>
          </cell>
          <cell r="GJ36">
            <v>0</v>
          </cell>
          <cell r="GK36">
            <v>0</v>
          </cell>
          <cell r="GL36">
            <v>0</v>
          </cell>
          <cell r="GM36">
            <v>0</v>
          </cell>
          <cell r="GN36">
            <v>0</v>
          </cell>
          <cell r="GO36">
            <v>0</v>
          </cell>
          <cell r="GP36">
            <v>0</v>
          </cell>
          <cell r="GQ36">
            <v>0</v>
          </cell>
          <cell r="GR36">
            <v>0</v>
          </cell>
          <cell r="GS36">
            <v>0</v>
          </cell>
          <cell r="GT36">
            <v>0</v>
          </cell>
          <cell r="GU36">
            <v>0</v>
          </cell>
          <cell r="GV36">
            <v>0</v>
          </cell>
          <cell r="GW36">
            <v>0</v>
          </cell>
          <cell r="GX36">
            <v>0</v>
          </cell>
          <cell r="GY36">
            <v>0</v>
          </cell>
          <cell r="GZ36">
            <v>0</v>
          </cell>
          <cell r="HA36">
            <v>0</v>
          </cell>
          <cell r="HB36">
            <v>0</v>
          </cell>
          <cell r="HC36">
            <v>0</v>
          </cell>
          <cell r="HD36">
            <v>0</v>
          </cell>
          <cell r="HE36">
            <v>0</v>
          </cell>
          <cell r="HF36">
            <v>0</v>
          </cell>
          <cell r="HG36">
            <v>0</v>
          </cell>
          <cell r="HH36">
            <v>0</v>
          </cell>
          <cell r="HI36">
            <v>0</v>
          </cell>
          <cell r="HJ36">
            <v>0</v>
          </cell>
          <cell r="HK36">
            <v>0</v>
          </cell>
          <cell r="HL36">
            <v>0</v>
          </cell>
          <cell r="HM36">
            <v>0</v>
          </cell>
          <cell r="HN36">
            <v>0</v>
          </cell>
          <cell r="HO36">
            <v>0</v>
          </cell>
          <cell r="HP36">
            <v>0</v>
          </cell>
          <cell r="HQ36">
            <v>0</v>
          </cell>
          <cell r="HR36">
            <v>0</v>
          </cell>
          <cell r="HS36">
            <v>0</v>
          </cell>
          <cell r="HT36">
            <v>0</v>
          </cell>
          <cell r="HU36">
            <v>0</v>
          </cell>
          <cell r="HV36">
            <v>0</v>
          </cell>
          <cell r="HW36">
            <v>0</v>
          </cell>
          <cell r="HX36">
            <v>0</v>
          </cell>
          <cell r="HY36">
            <v>0</v>
          </cell>
          <cell r="HZ36">
            <v>0</v>
          </cell>
          <cell r="IA36">
            <v>0</v>
          </cell>
          <cell r="IB36">
            <v>0</v>
          </cell>
          <cell r="IC36">
            <v>0</v>
          </cell>
          <cell r="ID36">
            <v>0</v>
          </cell>
          <cell r="IE36">
            <v>0</v>
          </cell>
          <cell r="IF36">
            <v>0</v>
          </cell>
          <cell r="IG36">
            <v>0</v>
          </cell>
          <cell r="IH36">
            <v>0</v>
          </cell>
          <cell r="II36">
            <v>0</v>
          </cell>
          <cell r="IJ36">
            <v>0</v>
          </cell>
          <cell r="IK36">
            <v>0</v>
          </cell>
          <cell r="IL36">
            <v>0</v>
          </cell>
          <cell r="IM36">
            <v>0</v>
          </cell>
          <cell r="IN36">
            <v>0</v>
          </cell>
          <cell r="IO36">
            <v>0</v>
          </cell>
          <cell r="IP36">
            <v>0</v>
          </cell>
          <cell r="IQ36">
            <v>0</v>
          </cell>
        </row>
        <row r="37">
          <cell r="B37">
            <v>0</v>
          </cell>
          <cell r="C37">
            <v>0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0</v>
          </cell>
          <cell r="AJ37">
            <v>0</v>
          </cell>
          <cell r="AK37">
            <v>0</v>
          </cell>
          <cell r="AL37">
            <v>0</v>
          </cell>
          <cell r="AM37">
            <v>0</v>
          </cell>
          <cell r="AN37">
            <v>0</v>
          </cell>
          <cell r="AO37">
            <v>0</v>
          </cell>
          <cell r="AP37">
            <v>0</v>
          </cell>
          <cell r="AQ37">
            <v>0</v>
          </cell>
          <cell r="AR37">
            <v>0</v>
          </cell>
          <cell r="AS37">
            <v>0</v>
          </cell>
          <cell r="AT37">
            <v>0</v>
          </cell>
          <cell r="AU37">
            <v>0</v>
          </cell>
          <cell r="AV37">
            <v>0</v>
          </cell>
          <cell r="AW37">
            <v>0</v>
          </cell>
          <cell r="AX37">
            <v>0</v>
          </cell>
          <cell r="AY37">
            <v>0</v>
          </cell>
          <cell r="AZ37">
            <v>0</v>
          </cell>
          <cell r="BA37">
            <v>0</v>
          </cell>
          <cell r="BB37">
            <v>0</v>
          </cell>
          <cell r="BC37">
            <v>0</v>
          </cell>
          <cell r="BD37">
            <v>0</v>
          </cell>
          <cell r="BE37">
            <v>0</v>
          </cell>
          <cell r="BF37">
            <v>0</v>
          </cell>
          <cell r="BG37">
            <v>0</v>
          </cell>
          <cell r="BH37">
            <v>0</v>
          </cell>
          <cell r="BI37">
            <v>0</v>
          </cell>
          <cell r="BJ37">
            <v>0</v>
          </cell>
          <cell r="BK37">
            <v>0</v>
          </cell>
          <cell r="BL37">
            <v>0</v>
          </cell>
          <cell r="BM37">
            <v>0</v>
          </cell>
          <cell r="BN37">
            <v>0</v>
          </cell>
          <cell r="BO37">
            <v>0</v>
          </cell>
          <cell r="BP37">
            <v>0</v>
          </cell>
          <cell r="BQ37">
            <v>0</v>
          </cell>
          <cell r="BR37">
            <v>0</v>
          </cell>
          <cell r="BS37">
            <v>0</v>
          </cell>
          <cell r="BT37">
            <v>0</v>
          </cell>
          <cell r="BU37">
            <v>0</v>
          </cell>
          <cell r="BV37">
            <v>0</v>
          </cell>
          <cell r="BW37">
            <v>0</v>
          </cell>
          <cell r="BX37">
            <v>0</v>
          </cell>
          <cell r="BY37">
            <v>0</v>
          </cell>
          <cell r="BZ37">
            <v>0</v>
          </cell>
          <cell r="CA37">
            <v>0</v>
          </cell>
          <cell r="CB37">
            <v>0</v>
          </cell>
          <cell r="CC37">
            <v>0</v>
          </cell>
          <cell r="CD37">
            <v>0</v>
          </cell>
          <cell r="CE37">
            <v>0</v>
          </cell>
          <cell r="CF37">
            <v>0</v>
          </cell>
          <cell r="CG37">
            <v>0</v>
          </cell>
          <cell r="CH37">
            <v>0</v>
          </cell>
          <cell r="CI37">
            <v>0</v>
          </cell>
          <cell r="CJ37">
            <v>0</v>
          </cell>
          <cell r="CK37">
            <v>0</v>
          </cell>
          <cell r="CL37">
            <v>0</v>
          </cell>
          <cell r="CM37">
            <v>0</v>
          </cell>
          <cell r="CN37">
            <v>0</v>
          </cell>
          <cell r="CO37">
            <v>0</v>
          </cell>
          <cell r="CP37">
            <v>0</v>
          </cell>
          <cell r="CQ37">
            <v>0</v>
          </cell>
          <cell r="CR37">
            <v>0</v>
          </cell>
          <cell r="CS37">
            <v>0</v>
          </cell>
          <cell r="CT37">
            <v>0</v>
          </cell>
          <cell r="CU37">
            <v>0</v>
          </cell>
          <cell r="CV37">
            <v>0</v>
          </cell>
          <cell r="CW37">
            <v>0</v>
          </cell>
          <cell r="CX37">
            <v>0</v>
          </cell>
          <cell r="CY37">
            <v>0</v>
          </cell>
          <cell r="CZ37">
            <v>0</v>
          </cell>
          <cell r="DA37">
            <v>0</v>
          </cell>
          <cell r="DB37">
            <v>0</v>
          </cell>
          <cell r="DC37">
            <v>0</v>
          </cell>
          <cell r="DD37">
            <v>0</v>
          </cell>
          <cell r="DE37">
            <v>0</v>
          </cell>
          <cell r="DF37">
            <v>0</v>
          </cell>
          <cell r="DG37">
            <v>0</v>
          </cell>
          <cell r="DH37">
            <v>0</v>
          </cell>
          <cell r="DI37">
            <v>0</v>
          </cell>
          <cell r="DJ37">
            <v>0</v>
          </cell>
          <cell r="DK37">
            <v>0</v>
          </cell>
          <cell r="DL37">
            <v>0</v>
          </cell>
          <cell r="DM37">
            <v>0</v>
          </cell>
          <cell r="DN37">
            <v>0</v>
          </cell>
          <cell r="DO37">
            <v>0</v>
          </cell>
          <cell r="DP37">
            <v>0</v>
          </cell>
          <cell r="DQ37">
            <v>0</v>
          </cell>
          <cell r="DR37">
            <v>0</v>
          </cell>
          <cell r="DS37">
            <v>0</v>
          </cell>
          <cell r="DT37">
            <v>0</v>
          </cell>
          <cell r="DU37">
            <v>0</v>
          </cell>
          <cell r="DV37">
            <v>0</v>
          </cell>
          <cell r="DW37">
            <v>0</v>
          </cell>
          <cell r="DX37">
            <v>0</v>
          </cell>
          <cell r="DY37">
            <v>0</v>
          </cell>
          <cell r="DZ37">
            <v>0</v>
          </cell>
          <cell r="EA37">
            <v>0</v>
          </cell>
          <cell r="EB37">
            <v>0</v>
          </cell>
          <cell r="EC37">
            <v>0</v>
          </cell>
          <cell r="ED37">
            <v>0</v>
          </cell>
          <cell r="EE37">
            <v>0</v>
          </cell>
          <cell r="EF37">
            <v>0</v>
          </cell>
          <cell r="EG37">
            <v>0</v>
          </cell>
          <cell r="EH37">
            <v>0</v>
          </cell>
          <cell r="EI37">
            <v>0</v>
          </cell>
          <cell r="EJ37">
            <v>0</v>
          </cell>
          <cell r="EK37">
            <v>0</v>
          </cell>
          <cell r="EL37">
            <v>0</v>
          </cell>
          <cell r="EM37">
            <v>0</v>
          </cell>
          <cell r="EN37">
            <v>0</v>
          </cell>
          <cell r="EO37">
            <v>0</v>
          </cell>
          <cell r="EP37">
            <v>0</v>
          </cell>
          <cell r="EQ37">
            <v>0</v>
          </cell>
          <cell r="ER37">
            <v>0</v>
          </cell>
          <cell r="ES37">
            <v>0</v>
          </cell>
          <cell r="ET37">
            <v>0</v>
          </cell>
          <cell r="EU37">
            <v>0</v>
          </cell>
          <cell r="EV37">
            <v>0</v>
          </cell>
          <cell r="EW37">
            <v>0</v>
          </cell>
          <cell r="EX37">
            <v>0</v>
          </cell>
          <cell r="EY37">
            <v>0</v>
          </cell>
          <cell r="EZ37">
            <v>0</v>
          </cell>
          <cell r="FA37">
            <v>0</v>
          </cell>
          <cell r="FB37">
            <v>0</v>
          </cell>
          <cell r="FC37">
            <v>0</v>
          </cell>
          <cell r="FD37">
            <v>0</v>
          </cell>
          <cell r="FE37">
            <v>0</v>
          </cell>
          <cell r="FF37">
            <v>0</v>
          </cell>
          <cell r="FG37">
            <v>0</v>
          </cell>
          <cell r="FH37">
            <v>0</v>
          </cell>
          <cell r="FI37">
            <v>0</v>
          </cell>
          <cell r="FJ37">
            <v>0</v>
          </cell>
          <cell r="FK37">
            <v>0</v>
          </cell>
          <cell r="FL37">
            <v>0</v>
          </cell>
          <cell r="FM37">
            <v>0</v>
          </cell>
          <cell r="FN37">
            <v>0</v>
          </cell>
          <cell r="FO37">
            <v>0</v>
          </cell>
          <cell r="FP37">
            <v>0</v>
          </cell>
          <cell r="FQ37">
            <v>0</v>
          </cell>
          <cell r="FR37">
            <v>0</v>
          </cell>
          <cell r="FS37">
            <v>0</v>
          </cell>
          <cell r="FT37">
            <v>0</v>
          </cell>
          <cell r="FU37">
            <v>0</v>
          </cell>
          <cell r="FV37">
            <v>0</v>
          </cell>
          <cell r="FW37">
            <v>0</v>
          </cell>
          <cell r="FX37">
            <v>0</v>
          </cell>
          <cell r="FY37">
            <v>0</v>
          </cell>
          <cell r="FZ37">
            <v>0</v>
          </cell>
          <cell r="GA37">
            <v>0</v>
          </cell>
          <cell r="GB37">
            <v>0</v>
          </cell>
          <cell r="GC37">
            <v>0</v>
          </cell>
          <cell r="GD37">
            <v>0</v>
          </cell>
          <cell r="GE37">
            <v>0</v>
          </cell>
          <cell r="GF37">
            <v>0</v>
          </cell>
          <cell r="GG37">
            <v>0</v>
          </cell>
          <cell r="GH37">
            <v>0</v>
          </cell>
          <cell r="GI37">
            <v>0</v>
          </cell>
          <cell r="GJ37">
            <v>0</v>
          </cell>
          <cell r="GK37">
            <v>0</v>
          </cell>
          <cell r="GL37">
            <v>0</v>
          </cell>
          <cell r="GM37">
            <v>0</v>
          </cell>
          <cell r="GN37">
            <v>0</v>
          </cell>
          <cell r="GO37">
            <v>0</v>
          </cell>
          <cell r="GP37">
            <v>0</v>
          </cell>
          <cell r="GQ37">
            <v>0</v>
          </cell>
          <cell r="GR37">
            <v>0</v>
          </cell>
          <cell r="GS37">
            <v>0</v>
          </cell>
          <cell r="GT37">
            <v>0</v>
          </cell>
          <cell r="GU37">
            <v>0</v>
          </cell>
          <cell r="GV37">
            <v>0</v>
          </cell>
          <cell r="GW37">
            <v>0</v>
          </cell>
          <cell r="GX37">
            <v>0</v>
          </cell>
          <cell r="GY37">
            <v>0</v>
          </cell>
          <cell r="GZ37">
            <v>0</v>
          </cell>
          <cell r="HA37">
            <v>0</v>
          </cell>
          <cell r="HB37">
            <v>0</v>
          </cell>
          <cell r="HC37">
            <v>0</v>
          </cell>
          <cell r="HD37">
            <v>0</v>
          </cell>
          <cell r="HE37">
            <v>0</v>
          </cell>
          <cell r="HF37">
            <v>0</v>
          </cell>
          <cell r="HG37">
            <v>0</v>
          </cell>
          <cell r="HH37">
            <v>0</v>
          </cell>
          <cell r="HI37">
            <v>0</v>
          </cell>
          <cell r="HJ37">
            <v>0</v>
          </cell>
          <cell r="HK37">
            <v>0</v>
          </cell>
          <cell r="HL37">
            <v>0</v>
          </cell>
          <cell r="HM37">
            <v>0</v>
          </cell>
          <cell r="HN37">
            <v>0</v>
          </cell>
          <cell r="HO37">
            <v>0</v>
          </cell>
          <cell r="HP37">
            <v>0</v>
          </cell>
          <cell r="HQ37">
            <v>0</v>
          </cell>
          <cell r="HR37">
            <v>0</v>
          </cell>
          <cell r="HS37">
            <v>0</v>
          </cell>
          <cell r="HT37">
            <v>0</v>
          </cell>
          <cell r="HU37">
            <v>0</v>
          </cell>
          <cell r="HV37">
            <v>0</v>
          </cell>
          <cell r="HW37">
            <v>0</v>
          </cell>
          <cell r="HX37">
            <v>0</v>
          </cell>
          <cell r="HY37">
            <v>0</v>
          </cell>
          <cell r="HZ37">
            <v>0</v>
          </cell>
          <cell r="IA37">
            <v>0</v>
          </cell>
          <cell r="IB37">
            <v>0</v>
          </cell>
          <cell r="IC37">
            <v>0</v>
          </cell>
          <cell r="ID37">
            <v>0</v>
          </cell>
          <cell r="IE37">
            <v>0</v>
          </cell>
          <cell r="IF37">
            <v>0</v>
          </cell>
          <cell r="IG37">
            <v>0</v>
          </cell>
          <cell r="IH37">
            <v>0</v>
          </cell>
          <cell r="II37">
            <v>0</v>
          </cell>
          <cell r="IJ37">
            <v>0</v>
          </cell>
          <cell r="IK37">
            <v>0</v>
          </cell>
          <cell r="IL37">
            <v>0</v>
          </cell>
          <cell r="IM37">
            <v>0</v>
          </cell>
          <cell r="IN37">
            <v>0</v>
          </cell>
          <cell r="IO37">
            <v>0</v>
          </cell>
          <cell r="IP37">
            <v>0</v>
          </cell>
          <cell r="IQ37">
            <v>0</v>
          </cell>
        </row>
        <row r="38">
          <cell r="B38">
            <v>0</v>
          </cell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0</v>
          </cell>
          <cell r="AJ38">
            <v>0</v>
          </cell>
          <cell r="AK38">
            <v>0</v>
          </cell>
          <cell r="AL38">
            <v>0</v>
          </cell>
          <cell r="AM38">
            <v>0</v>
          </cell>
          <cell r="AN38">
            <v>0</v>
          </cell>
          <cell r="AO38">
            <v>0</v>
          </cell>
          <cell r="AP38">
            <v>0</v>
          </cell>
          <cell r="AQ38">
            <v>0</v>
          </cell>
          <cell r="AR38">
            <v>0</v>
          </cell>
          <cell r="AS38">
            <v>0</v>
          </cell>
          <cell r="AT38">
            <v>0</v>
          </cell>
          <cell r="AU38">
            <v>0</v>
          </cell>
          <cell r="AV38">
            <v>0</v>
          </cell>
          <cell r="AW38">
            <v>0</v>
          </cell>
          <cell r="AX38">
            <v>0</v>
          </cell>
          <cell r="AY38">
            <v>0</v>
          </cell>
          <cell r="AZ38">
            <v>0</v>
          </cell>
          <cell r="BA38">
            <v>0</v>
          </cell>
          <cell r="BB38">
            <v>0</v>
          </cell>
          <cell r="BC38">
            <v>0</v>
          </cell>
          <cell r="BD38">
            <v>0</v>
          </cell>
          <cell r="BE38">
            <v>0</v>
          </cell>
          <cell r="BF38">
            <v>0</v>
          </cell>
          <cell r="BG38">
            <v>0</v>
          </cell>
          <cell r="BH38">
            <v>0</v>
          </cell>
          <cell r="BI38">
            <v>0</v>
          </cell>
          <cell r="BJ38">
            <v>0</v>
          </cell>
          <cell r="BK38">
            <v>0</v>
          </cell>
          <cell r="BL38">
            <v>0</v>
          </cell>
          <cell r="BM38">
            <v>0</v>
          </cell>
          <cell r="BN38">
            <v>0</v>
          </cell>
          <cell r="BO38">
            <v>0</v>
          </cell>
          <cell r="BP38">
            <v>0</v>
          </cell>
          <cell r="BQ38">
            <v>0</v>
          </cell>
          <cell r="BR38">
            <v>0</v>
          </cell>
          <cell r="BS38">
            <v>0</v>
          </cell>
          <cell r="BT38">
            <v>0</v>
          </cell>
          <cell r="BU38">
            <v>0</v>
          </cell>
          <cell r="BV38">
            <v>0</v>
          </cell>
          <cell r="BW38">
            <v>0</v>
          </cell>
          <cell r="BX38">
            <v>0</v>
          </cell>
          <cell r="BY38">
            <v>0</v>
          </cell>
          <cell r="BZ38">
            <v>0</v>
          </cell>
          <cell r="CA38">
            <v>0</v>
          </cell>
          <cell r="CB38">
            <v>0</v>
          </cell>
          <cell r="CC38">
            <v>0</v>
          </cell>
          <cell r="CD38">
            <v>0</v>
          </cell>
          <cell r="CE38">
            <v>0</v>
          </cell>
          <cell r="CF38">
            <v>0</v>
          </cell>
          <cell r="CG38">
            <v>0</v>
          </cell>
          <cell r="CH38">
            <v>0</v>
          </cell>
          <cell r="CI38">
            <v>0</v>
          </cell>
          <cell r="CJ38">
            <v>0</v>
          </cell>
          <cell r="CK38">
            <v>0</v>
          </cell>
          <cell r="CL38">
            <v>0</v>
          </cell>
          <cell r="CM38">
            <v>0</v>
          </cell>
          <cell r="CN38">
            <v>0</v>
          </cell>
          <cell r="CO38">
            <v>0</v>
          </cell>
          <cell r="CP38">
            <v>0</v>
          </cell>
          <cell r="CQ38">
            <v>0</v>
          </cell>
          <cell r="CR38">
            <v>0</v>
          </cell>
          <cell r="CS38">
            <v>0</v>
          </cell>
          <cell r="CT38">
            <v>0</v>
          </cell>
          <cell r="CU38">
            <v>0</v>
          </cell>
          <cell r="CV38">
            <v>0</v>
          </cell>
          <cell r="CW38">
            <v>0</v>
          </cell>
          <cell r="CX38">
            <v>0</v>
          </cell>
          <cell r="CY38">
            <v>0</v>
          </cell>
          <cell r="CZ38">
            <v>0</v>
          </cell>
          <cell r="DA38">
            <v>0</v>
          </cell>
          <cell r="DB38">
            <v>0</v>
          </cell>
          <cell r="DC38">
            <v>0</v>
          </cell>
          <cell r="DD38">
            <v>0</v>
          </cell>
          <cell r="DE38">
            <v>0</v>
          </cell>
          <cell r="DF38">
            <v>0</v>
          </cell>
          <cell r="DG38">
            <v>0</v>
          </cell>
          <cell r="DH38">
            <v>0</v>
          </cell>
          <cell r="DI38">
            <v>0</v>
          </cell>
          <cell r="DJ38">
            <v>0</v>
          </cell>
          <cell r="DK38">
            <v>0</v>
          </cell>
          <cell r="DL38">
            <v>0</v>
          </cell>
          <cell r="DM38">
            <v>0</v>
          </cell>
          <cell r="DN38">
            <v>0</v>
          </cell>
          <cell r="DO38">
            <v>0</v>
          </cell>
          <cell r="DP38">
            <v>0</v>
          </cell>
          <cell r="DQ38">
            <v>0</v>
          </cell>
          <cell r="DR38">
            <v>0</v>
          </cell>
          <cell r="DS38">
            <v>0</v>
          </cell>
          <cell r="DT38">
            <v>0</v>
          </cell>
          <cell r="DU38">
            <v>0</v>
          </cell>
          <cell r="DV38">
            <v>0</v>
          </cell>
          <cell r="DW38">
            <v>0</v>
          </cell>
          <cell r="DX38">
            <v>0</v>
          </cell>
          <cell r="DY38">
            <v>0</v>
          </cell>
          <cell r="DZ38">
            <v>0</v>
          </cell>
          <cell r="EA38">
            <v>0</v>
          </cell>
          <cell r="EB38">
            <v>0</v>
          </cell>
          <cell r="EC38">
            <v>0</v>
          </cell>
          <cell r="ED38">
            <v>0</v>
          </cell>
          <cell r="EE38">
            <v>0</v>
          </cell>
          <cell r="EF38">
            <v>0</v>
          </cell>
          <cell r="EG38">
            <v>0</v>
          </cell>
          <cell r="EH38">
            <v>0</v>
          </cell>
          <cell r="EI38">
            <v>0</v>
          </cell>
          <cell r="EJ38">
            <v>0</v>
          </cell>
          <cell r="EK38">
            <v>0</v>
          </cell>
          <cell r="EL38">
            <v>0</v>
          </cell>
          <cell r="EM38">
            <v>0</v>
          </cell>
          <cell r="EN38">
            <v>0</v>
          </cell>
          <cell r="EO38">
            <v>0</v>
          </cell>
          <cell r="EP38">
            <v>0</v>
          </cell>
          <cell r="EQ38">
            <v>0</v>
          </cell>
          <cell r="ER38">
            <v>0</v>
          </cell>
          <cell r="ES38">
            <v>0</v>
          </cell>
          <cell r="ET38">
            <v>0</v>
          </cell>
          <cell r="EU38">
            <v>0</v>
          </cell>
          <cell r="EV38">
            <v>0</v>
          </cell>
          <cell r="EW38">
            <v>0</v>
          </cell>
          <cell r="EX38">
            <v>0</v>
          </cell>
          <cell r="EY38">
            <v>0</v>
          </cell>
          <cell r="EZ38">
            <v>0</v>
          </cell>
          <cell r="FA38">
            <v>0</v>
          </cell>
          <cell r="FB38">
            <v>0</v>
          </cell>
          <cell r="FC38">
            <v>0</v>
          </cell>
          <cell r="FD38">
            <v>0</v>
          </cell>
          <cell r="FE38">
            <v>0</v>
          </cell>
          <cell r="FF38">
            <v>0</v>
          </cell>
          <cell r="FG38">
            <v>0</v>
          </cell>
          <cell r="FH38">
            <v>0</v>
          </cell>
          <cell r="FI38">
            <v>0</v>
          </cell>
          <cell r="FJ38">
            <v>0</v>
          </cell>
          <cell r="FK38">
            <v>0</v>
          </cell>
          <cell r="FL38">
            <v>0</v>
          </cell>
          <cell r="FM38">
            <v>0</v>
          </cell>
          <cell r="FN38">
            <v>0</v>
          </cell>
          <cell r="FO38">
            <v>0</v>
          </cell>
          <cell r="FP38">
            <v>0</v>
          </cell>
          <cell r="FQ38">
            <v>0</v>
          </cell>
          <cell r="FR38">
            <v>0</v>
          </cell>
          <cell r="FS38">
            <v>0</v>
          </cell>
          <cell r="FT38">
            <v>0</v>
          </cell>
          <cell r="FU38">
            <v>0</v>
          </cell>
          <cell r="FV38">
            <v>0</v>
          </cell>
          <cell r="FW38">
            <v>0</v>
          </cell>
          <cell r="FX38">
            <v>0</v>
          </cell>
          <cell r="FY38">
            <v>0</v>
          </cell>
          <cell r="FZ38">
            <v>0</v>
          </cell>
          <cell r="GA38">
            <v>0</v>
          </cell>
          <cell r="GB38">
            <v>0</v>
          </cell>
          <cell r="GC38">
            <v>0</v>
          </cell>
          <cell r="GD38">
            <v>0</v>
          </cell>
          <cell r="GE38">
            <v>0</v>
          </cell>
          <cell r="GF38">
            <v>0</v>
          </cell>
          <cell r="GG38">
            <v>0</v>
          </cell>
          <cell r="GH38">
            <v>0</v>
          </cell>
          <cell r="GI38">
            <v>0</v>
          </cell>
          <cell r="GJ38">
            <v>0</v>
          </cell>
          <cell r="GK38">
            <v>0</v>
          </cell>
          <cell r="GL38">
            <v>0</v>
          </cell>
          <cell r="GM38">
            <v>0</v>
          </cell>
          <cell r="GN38">
            <v>0</v>
          </cell>
          <cell r="GO38">
            <v>0</v>
          </cell>
          <cell r="GP38">
            <v>0</v>
          </cell>
          <cell r="GQ38">
            <v>0</v>
          </cell>
          <cell r="GR38">
            <v>0</v>
          </cell>
          <cell r="GS38">
            <v>0</v>
          </cell>
          <cell r="GT38">
            <v>0</v>
          </cell>
          <cell r="GU38">
            <v>0</v>
          </cell>
          <cell r="GV38">
            <v>0</v>
          </cell>
          <cell r="GW38">
            <v>0</v>
          </cell>
          <cell r="GX38">
            <v>0</v>
          </cell>
          <cell r="GY38">
            <v>0</v>
          </cell>
          <cell r="GZ38">
            <v>0</v>
          </cell>
          <cell r="HA38">
            <v>0</v>
          </cell>
          <cell r="HB38">
            <v>0</v>
          </cell>
          <cell r="HC38">
            <v>0</v>
          </cell>
          <cell r="HD38">
            <v>0</v>
          </cell>
          <cell r="HE38">
            <v>0</v>
          </cell>
          <cell r="HF38">
            <v>0</v>
          </cell>
          <cell r="HG38">
            <v>0</v>
          </cell>
          <cell r="HH38">
            <v>0</v>
          </cell>
          <cell r="HI38">
            <v>0</v>
          </cell>
          <cell r="HJ38">
            <v>0</v>
          </cell>
          <cell r="HK38">
            <v>0</v>
          </cell>
          <cell r="HL38">
            <v>0</v>
          </cell>
          <cell r="HM38">
            <v>0</v>
          </cell>
          <cell r="HN38">
            <v>0</v>
          </cell>
          <cell r="HO38">
            <v>0</v>
          </cell>
          <cell r="HP38">
            <v>0</v>
          </cell>
          <cell r="HQ38">
            <v>0</v>
          </cell>
          <cell r="HR38">
            <v>0</v>
          </cell>
          <cell r="HS38">
            <v>0</v>
          </cell>
          <cell r="HT38">
            <v>0</v>
          </cell>
          <cell r="HU38">
            <v>0</v>
          </cell>
          <cell r="HV38">
            <v>0</v>
          </cell>
          <cell r="HW38">
            <v>0</v>
          </cell>
          <cell r="HX38">
            <v>0</v>
          </cell>
          <cell r="HY38">
            <v>0</v>
          </cell>
          <cell r="HZ38">
            <v>0</v>
          </cell>
          <cell r="IA38">
            <v>0</v>
          </cell>
          <cell r="IB38">
            <v>0</v>
          </cell>
          <cell r="IC38">
            <v>0</v>
          </cell>
          <cell r="ID38">
            <v>0</v>
          </cell>
          <cell r="IE38">
            <v>0</v>
          </cell>
          <cell r="IF38">
            <v>0</v>
          </cell>
          <cell r="IG38">
            <v>0</v>
          </cell>
          <cell r="IH38">
            <v>0</v>
          </cell>
          <cell r="II38">
            <v>0</v>
          </cell>
          <cell r="IJ38">
            <v>0</v>
          </cell>
          <cell r="IK38">
            <v>0</v>
          </cell>
          <cell r="IL38">
            <v>0</v>
          </cell>
          <cell r="IM38">
            <v>0</v>
          </cell>
          <cell r="IN38">
            <v>0</v>
          </cell>
          <cell r="IO38">
            <v>0</v>
          </cell>
          <cell r="IP38">
            <v>0</v>
          </cell>
          <cell r="IQ38">
            <v>0</v>
          </cell>
        </row>
        <row r="39">
          <cell r="B39">
            <v>0</v>
          </cell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0</v>
          </cell>
          <cell r="AJ39">
            <v>0</v>
          </cell>
          <cell r="AK39">
            <v>0</v>
          </cell>
          <cell r="AL39">
            <v>0</v>
          </cell>
          <cell r="AM39">
            <v>0</v>
          </cell>
          <cell r="AN39">
            <v>0</v>
          </cell>
          <cell r="AO39">
            <v>0</v>
          </cell>
          <cell r="AP39">
            <v>0</v>
          </cell>
          <cell r="AQ39">
            <v>0</v>
          </cell>
          <cell r="AR39">
            <v>0</v>
          </cell>
          <cell r="AS39">
            <v>0</v>
          </cell>
          <cell r="AT39">
            <v>0</v>
          </cell>
          <cell r="AU39">
            <v>0</v>
          </cell>
          <cell r="AV39">
            <v>0</v>
          </cell>
          <cell r="AW39">
            <v>0</v>
          </cell>
          <cell r="AX39">
            <v>0</v>
          </cell>
          <cell r="AY39">
            <v>0</v>
          </cell>
          <cell r="AZ39">
            <v>0</v>
          </cell>
          <cell r="BA39">
            <v>0</v>
          </cell>
          <cell r="BB39">
            <v>0</v>
          </cell>
          <cell r="BC39">
            <v>0</v>
          </cell>
          <cell r="BD39">
            <v>0</v>
          </cell>
          <cell r="BE39">
            <v>0</v>
          </cell>
          <cell r="BF39">
            <v>0</v>
          </cell>
          <cell r="BG39">
            <v>0</v>
          </cell>
          <cell r="BH39">
            <v>0</v>
          </cell>
          <cell r="BI39">
            <v>0</v>
          </cell>
          <cell r="BJ39">
            <v>0</v>
          </cell>
          <cell r="BK39">
            <v>0</v>
          </cell>
          <cell r="BL39">
            <v>0</v>
          </cell>
          <cell r="BM39">
            <v>0</v>
          </cell>
          <cell r="BN39">
            <v>0</v>
          </cell>
          <cell r="BO39">
            <v>0</v>
          </cell>
          <cell r="BP39">
            <v>0</v>
          </cell>
          <cell r="BQ39">
            <v>0</v>
          </cell>
          <cell r="BR39">
            <v>0</v>
          </cell>
          <cell r="BS39">
            <v>0</v>
          </cell>
          <cell r="BT39">
            <v>0</v>
          </cell>
          <cell r="BU39">
            <v>0</v>
          </cell>
          <cell r="BV39">
            <v>0</v>
          </cell>
          <cell r="BW39">
            <v>0</v>
          </cell>
          <cell r="BX39">
            <v>0</v>
          </cell>
          <cell r="BY39">
            <v>0</v>
          </cell>
          <cell r="BZ39">
            <v>0</v>
          </cell>
          <cell r="CA39">
            <v>0</v>
          </cell>
          <cell r="CB39">
            <v>0</v>
          </cell>
          <cell r="CC39">
            <v>0</v>
          </cell>
          <cell r="CD39">
            <v>0</v>
          </cell>
          <cell r="CE39">
            <v>0</v>
          </cell>
          <cell r="CF39">
            <v>0</v>
          </cell>
          <cell r="CG39">
            <v>0</v>
          </cell>
          <cell r="CH39">
            <v>0</v>
          </cell>
          <cell r="CI39">
            <v>0</v>
          </cell>
          <cell r="CJ39">
            <v>0</v>
          </cell>
          <cell r="CK39">
            <v>0</v>
          </cell>
          <cell r="CL39">
            <v>0</v>
          </cell>
          <cell r="CM39">
            <v>0</v>
          </cell>
          <cell r="CN39">
            <v>0</v>
          </cell>
          <cell r="CO39">
            <v>0</v>
          </cell>
          <cell r="CP39">
            <v>0</v>
          </cell>
          <cell r="CQ39">
            <v>0</v>
          </cell>
          <cell r="CR39">
            <v>0</v>
          </cell>
          <cell r="CS39">
            <v>0</v>
          </cell>
          <cell r="CT39">
            <v>0</v>
          </cell>
          <cell r="CU39">
            <v>0</v>
          </cell>
          <cell r="CV39">
            <v>0</v>
          </cell>
          <cell r="CW39">
            <v>0</v>
          </cell>
          <cell r="CX39">
            <v>0</v>
          </cell>
          <cell r="CY39">
            <v>0</v>
          </cell>
          <cell r="CZ39">
            <v>0</v>
          </cell>
          <cell r="DA39">
            <v>0</v>
          </cell>
          <cell r="DB39">
            <v>0</v>
          </cell>
          <cell r="DC39">
            <v>0</v>
          </cell>
          <cell r="DD39">
            <v>0</v>
          </cell>
          <cell r="DE39">
            <v>0</v>
          </cell>
          <cell r="DF39">
            <v>0</v>
          </cell>
          <cell r="DG39">
            <v>0</v>
          </cell>
          <cell r="DH39">
            <v>0</v>
          </cell>
          <cell r="DI39">
            <v>0</v>
          </cell>
          <cell r="DJ39">
            <v>0</v>
          </cell>
          <cell r="DK39">
            <v>0</v>
          </cell>
          <cell r="DL39">
            <v>0</v>
          </cell>
          <cell r="DM39">
            <v>0</v>
          </cell>
          <cell r="DN39">
            <v>0</v>
          </cell>
          <cell r="DO39">
            <v>0</v>
          </cell>
          <cell r="DP39">
            <v>0</v>
          </cell>
          <cell r="DQ39">
            <v>0</v>
          </cell>
          <cell r="DR39">
            <v>0</v>
          </cell>
          <cell r="DS39">
            <v>0</v>
          </cell>
          <cell r="DT39">
            <v>0</v>
          </cell>
          <cell r="DU39">
            <v>0</v>
          </cell>
          <cell r="DV39">
            <v>0</v>
          </cell>
          <cell r="DW39">
            <v>0</v>
          </cell>
          <cell r="DX39">
            <v>0</v>
          </cell>
          <cell r="DY39">
            <v>0</v>
          </cell>
          <cell r="DZ39">
            <v>0</v>
          </cell>
          <cell r="EA39">
            <v>0</v>
          </cell>
          <cell r="EB39">
            <v>0</v>
          </cell>
          <cell r="EC39">
            <v>0</v>
          </cell>
          <cell r="ED39">
            <v>0</v>
          </cell>
          <cell r="EE39">
            <v>0</v>
          </cell>
          <cell r="EF39">
            <v>0</v>
          </cell>
          <cell r="EG39">
            <v>0</v>
          </cell>
          <cell r="EH39">
            <v>0</v>
          </cell>
          <cell r="EI39">
            <v>0</v>
          </cell>
          <cell r="EJ39">
            <v>0</v>
          </cell>
          <cell r="EK39">
            <v>0</v>
          </cell>
          <cell r="EL39">
            <v>0</v>
          </cell>
          <cell r="EM39">
            <v>0</v>
          </cell>
          <cell r="EN39">
            <v>0</v>
          </cell>
          <cell r="EO39">
            <v>0</v>
          </cell>
          <cell r="EP39">
            <v>0</v>
          </cell>
          <cell r="EQ39">
            <v>0</v>
          </cell>
          <cell r="ER39">
            <v>0</v>
          </cell>
          <cell r="ES39">
            <v>0</v>
          </cell>
          <cell r="ET39">
            <v>0</v>
          </cell>
          <cell r="EU39">
            <v>0</v>
          </cell>
          <cell r="EV39">
            <v>0</v>
          </cell>
          <cell r="EW39">
            <v>0</v>
          </cell>
          <cell r="EX39">
            <v>0</v>
          </cell>
          <cell r="EY39">
            <v>0</v>
          </cell>
          <cell r="EZ39">
            <v>0</v>
          </cell>
          <cell r="FA39">
            <v>0</v>
          </cell>
          <cell r="FB39">
            <v>0</v>
          </cell>
          <cell r="FC39">
            <v>0</v>
          </cell>
          <cell r="FD39">
            <v>0</v>
          </cell>
          <cell r="FE39">
            <v>0</v>
          </cell>
          <cell r="FF39">
            <v>0</v>
          </cell>
          <cell r="FG39">
            <v>0</v>
          </cell>
          <cell r="FH39">
            <v>0</v>
          </cell>
          <cell r="FI39">
            <v>0</v>
          </cell>
          <cell r="FJ39">
            <v>0</v>
          </cell>
          <cell r="FK39">
            <v>0</v>
          </cell>
          <cell r="FL39">
            <v>0</v>
          </cell>
          <cell r="FM39">
            <v>0</v>
          </cell>
          <cell r="FN39">
            <v>0</v>
          </cell>
          <cell r="FO39">
            <v>0</v>
          </cell>
          <cell r="FP39">
            <v>0</v>
          </cell>
          <cell r="FQ39">
            <v>0</v>
          </cell>
          <cell r="FR39">
            <v>0</v>
          </cell>
          <cell r="FS39">
            <v>0</v>
          </cell>
          <cell r="FT39">
            <v>0</v>
          </cell>
          <cell r="FU39">
            <v>0</v>
          </cell>
          <cell r="FV39">
            <v>0</v>
          </cell>
          <cell r="FW39">
            <v>0</v>
          </cell>
          <cell r="FX39">
            <v>0</v>
          </cell>
          <cell r="FY39">
            <v>0</v>
          </cell>
          <cell r="FZ39">
            <v>0</v>
          </cell>
          <cell r="GA39">
            <v>0</v>
          </cell>
          <cell r="GB39">
            <v>0</v>
          </cell>
          <cell r="GC39">
            <v>0</v>
          </cell>
          <cell r="GD39">
            <v>0</v>
          </cell>
          <cell r="GE39">
            <v>0</v>
          </cell>
          <cell r="GF39">
            <v>0</v>
          </cell>
          <cell r="GG39">
            <v>0</v>
          </cell>
          <cell r="GH39">
            <v>0</v>
          </cell>
          <cell r="GI39">
            <v>0</v>
          </cell>
          <cell r="GJ39">
            <v>0</v>
          </cell>
          <cell r="GK39">
            <v>0</v>
          </cell>
          <cell r="GL39">
            <v>0</v>
          </cell>
          <cell r="GM39">
            <v>0</v>
          </cell>
          <cell r="GN39">
            <v>0</v>
          </cell>
          <cell r="GO39">
            <v>0</v>
          </cell>
          <cell r="GP39">
            <v>0</v>
          </cell>
          <cell r="GQ39">
            <v>0</v>
          </cell>
          <cell r="GR39">
            <v>0</v>
          </cell>
          <cell r="GS39">
            <v>0</v>
          </cell>
          <cell r="GT39">
            <v>0</v>
          </cell>
          <cell r="GU39">
            <v>0</v>
          </cell>
          <cell r="GV39">
            <v>0</v>
          </cell>
          <cell r="GW39">
            <v>0</v>
          </cell>
          <cell r="GX39">
            <v>0</v>
          </cell>
          <cell r="GY39">
            <v>0</v>
          </cell>
          <cell r="GZ39">
            <v>0</v>
          </cell>
          <cell r="HA39">
            <v>0</v>
          </cell>
          <cell r="HB39">
            <v>0</v>
          </cell>
          <cell r="HC39">
            <v>0</v>
          </cell>
          <cell r="HD39">
            <v>0</v>
          </cell>
          <cell r="HE39">
            <v>0</v>
          </cell>
          <cell r="HF39">
            <v>0</v>
          </cell>
          <cell r="HG39">
            <v>0</v>
          </cell>
          <cell r="HH39">
            <v>0</v>
          </cell>
          <cell r="HI39">
            <v>0</v>
          </cell>
          <cell r="HJ39">
            <v>0</v>
          </cell>
          <cell r="HK39">
            <v>0</v>
          </cell>
          <cell r="HL39">
            <v>0</v>
          </cell>
          <cell r="HM39">
            <v>0</v>
          </cell>
          <cell r="HN39">
            <v>0</v>
          </cell>
          <cell r="HO39">
            <v>0</v>
          </cell>
          <cell r="HP39">
            <v>0</v>
          </cell>
          <cell r="HQ39">
            <v>0</v>
          </cell>
          <cell r="HR39">
            <v>0</v>
          </cell>
          <cell r="HS39">
            <v>0</v>
          </cell>
          <cell r="HT39">
            <v>0</v>
          </cell>
          <cell r="HU39">
            <v>0</v>
          </cell>
          <cell r="HV39">
            <v>0</v>
          </cell>
          <cell r="HW39">
            <v>0</v>
          </cell>
          <cell r="HX39">
            <v>0</v>
          </cell>
          <cell r="HY39">
            <v>0</v>
          </cell>
          <cell r="HZ39">
            <v>0</v>
          </cell>
          <cell r="IA39">
            <v>0</v>
          </cell>
          <cell r="IB39">
            <v>0</v>
          </cell>
          <cell r="IC39">
            <v>0</v>
          </cell>
          <cell r="ID39">
            <v>0</v>
          </cell>
          <cell r="IE39">
            <v>0</v>
          </cell>
          <cell r="IF39">
            <v>0</v>
          </cell>
          <cell r="IG39">
            <v>0</v>
          </cell>
          <cell r="IH39">
            <v>0</v>
          </cell>
          <cell r="II39">
            <v>0</v>
          </cell>
          <cell r="IJ39">
            <v>0</v>
          </cell>
          <cell r="IK39">
            <v>0</v>
          </cell>
          <cell r="IL39">
            <v>0</v>
          </cell>
          <cell r="IM39">
            <v>0</v>
          </cell>
          <cell r="IN39">
            <v>0</v>
          </cell>
          <cell r="IO39">
            <v>0</v>
          </cell>
          <cell r="IP39">
            <v>0</v>
          </cell>
          <cell r="IQ39">
            <v>0</v>
          </cell>
        </row>
        <row r="40">
          <cell r="B40">
            <v>0</v>
          </cell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0</v>
          </cell>
          <cell r="AJ40">
            <v>0</v>
          </cell>
          <cell r="AK40">
            <v>0</v>
          </cell>
          <cell r="AL40">
            <v>0</v>
          </cell>
          <cell r="AM40">
            <v>0</v>
          </cell>
          <cell r="AN40">
            <v>0</v>
          </cell>
          <cell r="AO40">
            <v>0</v>
          </cell>
          <cell r="AP40">
            <v>0</v>
          </cell>
          <cell r="AQ40">
            <v>0</v>
          </cell>
          <cell r="AR40">
            <v>0</v>
          </cell>
          <cell r="AS40">
            <v>0</v>
          </cell>
          <cell r="AT40">
            <v>0</v>
          </cell>
          <cell r="AU40">
            <v>0</v>
          </cell>
          <cell r="AV40">
            <v>0</v>
          </cell>
          <cell r="AW40">
            <v>0</v>
          </cell>
          <cell r="AX40">
            <v>0</v>
          </cell>
          <cell r="AY40">
            <v>0</v>
          </cell>
          <cell r="AZ40">
            <v>0</v>
          </cell>
          <cell r="BA40">
            <v>0</v>
          </cell>
          <cell r="BB40">
            <v>0</v>
          </cell>
          <cell r="BC40">
            <v>0</v>
          </cell>
          <cell r="BD40">
            <v>0</v>
          </cell>
          <cell r="BE40">
            <v>0</v>
          </cell>
          <cell r="BF40">
            <v>0</v>
          </cell>
          <cell r="BG40">
            <v>0</v>
          </cell>
          <cell r="BH40">
            <v>0</v>
          </cell>
          <cell r="BI40">
            <v>0</v>
          </cell>
          <cell r="BJ40">
            <v>0</v>
          </cell>
          <cell r="BK40">
            <v>0</v>
          </cell>
          <cell r="BL40">
            <v>0</v>
          </cell>
          <cell r="BM40">
            <v>0</v>
          </cell>
          <cell r="BN40">
            <v>0</v>
          </cell>
          <cell r="BO40">
            <v>0</v>
          </cell>
          <cell r="BP40">
            <v>0</v>
          </cell>
          <cell r="BQ40">
            <v>0</v>
          </cell>
          <cell r="BR40">
            <v>0</v>
          </cell>
          <cell r="BS40">
            <v>0</v>
          </cell>
          <cell r="BT40">
            <v>0</v>
          </cell>
          <cell r="BU40">
            <v>0</v>
          </cell>
          <cell r="BV40">
            <v>0</v>
          </cell>
          <cell r="BW40">
            <v>0</v>
          </cell>
          <cell r="BX40">
            <v>0</v>
          </cell>
          <cell r="BY40">
            <v>0</v>
          </cell>
          <cell r="BZ40">
            <v>0</v>
          </cell>
          <cell r="CA40">
            <v>0</v>
          </cell>
          <cell r="CB40">
            <v>0</v>
          </cell>
          <cell r="CC40">
            <v>0</v>
          </cell>
          <cell r="CD40">
            <v>0</v>
          </cell>
          <cell r="CE40">
            <v>0</v>
          </cell>
          <cell r="CF40">
            <v>0</v>
          </cell>
          <cell r="CG40">
            <v>0</v>
          </cell>
          <cell r="CH40">
            <v>0</v>
          </cell>
          <cell r="CI40">
            <v>0</v>
          </cell>
          <cell r="CJ40">
            <v>0</v>
          </cell>
          <cell r="CK40">
            <v>0</v>
          </cell>
          <cell r="CL40">
            <v>0</v>
          </cell>
          <cell r="CM40">
            <v>0</v>
          </cell>
          <cell r="CN40">
            <v>0</v>
          </cell>
          <cell r="CO40">
            <v>0</v>
          </cell>
          <cell r="CP40">
            <v>0</v>
          </cell>
          <cell r="CQ40">
            <v>0</v>
          </cell>
          <cell r="CR40">
            <v>0</v>
          </cell>
          <cell r="CS40">
            <v>0</v>
          </cell>
          <cell r="CT40">
            <v>0</v>
          </cell>
          <cell r="CU40">
            <v>0</v>
          </cell>
          <cell r="CV40">
            <v>0</v>
          </cell>
          <cell r="CW40">
            <v>0</v>
          </cell>
          <cell r="CX40">
            <v>0</v>
          </cell>
          <cell r="CY40">
            <v>0</v>
          </cell>
          <cell r="CZ40">
            <v>0</v>
          </cell>
          <cell r="DA40">
            <v>0</v>
          </cell>
          <cell r="DB40">
            <v>0</v>
          </cell>
          <cell r="DC40">
            <v>0</v>
          </cell>
          <cell r="DD40">
            <v>0</v>
          </cell>
          <cell r="DE40">
            <v>0</v>
          </cell>
          <cell r="DF40">
            <v>0</v>
          </cell>
          <cell r="DG40">
            <v>0</v>
          </cell>
          <cell r="DH40">
            <v>0</v>
          </cell>
          <cell r="DI40">
            <v>0</v>
          </cell>
          <cell r="DJ40">
            <v>0</v>
          </cell>
          <cell r="DK40">
            <v>0</v>
          </cell>
          <cell r="DL40">
            <v>0</v>
          </cell>
          <cell r="DM40">
            <v>0</v>
          </cell>
          <cell r="DN40">
            <v>0</v>
          </cell>
          <cell r="DO40">
            <v>0</v>
          </cell>
          <cell r="DP40">
            <v>0</v>
          </cell>
          <cell r="DQ40">
            <v>0</v>
          </cell>
          <cell r="DR40">
            <v>0</v>
          </cell>
          <cell r="DS40">
            <v>0</v>
          </cell>
          <cell r="DT40">
            <v>0</v>
          </cell>
          <cell r="DU40">
            <v>0</v>
          </cell>
          <cell r="DV40">
            <v>0</v>
          </cell>
          <cell r="DW40">
            <v>0</v>
          </cell>
          <cell r="DX40">
            <v>0</v>
          </cell>
          <cell r="DY40">
            <v>0</v>
          </cell>
          <cell r="DZ40">
            <v>0</v>
          </cell>
          <cell r="EA40">
            <v>0</v>
          </cell>
          <cell r="EB40">
            <v>0</v>
          </cell>
          <cell r="EC40">
            <v>0</v>
          </cell>
          <cell r="ED40">
            <v>0</v>
          </cell>
          <cell r="EE40">
            <v>0</v>
          </cell>
          <cell r="EF40">
            <v>0</v>
          </cell>
          <cell r="EG40">
            <v>0</v>
          </cell>
          <cell r="EH40">
            <v>0</v>
          </cell>
          <cell r="EI40">
            <v>0</v>
          </cell>
          <cell r="EJ40">
            <v>0</v>
          </cell>
          <cell r="EK40">
            <v>0</v>
          </cell>
          <cell r="EL40">
            <v>0</v>
          </cell>
          <cell r="EM40">
            <v>0</v>
          </cell>
          <cell r="EN40">
            <v>0</v>
          </cell>
          <cell r="EO40">
            <v>0</v>
          </cell>
          <cell r="EP40">
            <v>0</v>
          </cell>
          <cell r="EQ40">
            <v>0</v>
          </cell>
          <cell r="ER40">
            <v>0</v>
          </cell>
          <cell r="ES40">
            <v>0</v>
          </cell>
          <cell r="ET40">
            <v>0</v>
          </cell>
          <cell r="EU40">
            <v>0</v>
          </cell>
          <cell r="EV40">
            <v>0</v>
          </cell>
          <cell r="EW40">
            <v>0</v>
          </cell>
          <cell r="EX40">
            <v>0</v>
          </cell>
          <cell r="EY40">
            <v>0</v>
          </cell>
          <cell r="EZ40">
            <v>0</v>
          </cell>
          <cell r="FA40">
            <v>0</v>
          </cell>
          <cell r="FB40">
            <v>0</v>
          </cell>
          <cell r="FC40">
            <v>0</v>
          </cell>
          <cell r="FD40">
            <v>0</v>
          </cell>
          <cell r="FE40">
            <v>0</v>
          </cell>
          <cell r="FF40">
            <v>0</v>
          </cell>
          <cell r="FG40">
            <v>0</v>
          </cell>
          <cell r="FH40">
            <v>0</v>
          </cell>
          <cell r="FI40">
            <v>0</v>
          </cell>
          <cell r="FJ40">
            <v>0</v>
          </cell>
          <cell r="FK40">
            <v>0</v>
          </cell>
          <cell r="FL40">
            <v>0</v>
          </cell>
          <cell r="FM40">
            <v>0</v>
          </cell>
          <cell r="FN40">
            <v>0</v>
          </cell>
          <cell r="FO40">
            <v>0</v>
          </cell>
          <cell r="FP40">
            <v>0</v>
          </cell>
          <cell r="FQ40">
            <v>0</v>
          </cell>
          <cell r="FR40">
            <v>0</v>
          </cell>
          <cell r="FS40">
            <v>0</v>
          </cell>
          <cell r="FT40">
            <v>0</v>
          </cell>
          <cell r="FU40">
            <v>0</v>
          </cell>
          <cell r="FV40">
            <v>0</v>
          </cell>
          <cell r="FW40">
            <v>0</v>
          </cell>
          <cell r="FX40">
            <v>0</v>
          </cell>
          <cell r="FY40">
            <v>0</v>
          </cell>
          <cell r="FZ40">
            <v>0</v>
          </cell>
          <cell r="GA40">
            <v>0</v>
          </cell>
          <cell r="GB40">
            <v>0</v>
          </cell>
          <cell r="GC40">
            <v>0</v>
          </cell>
          <cell r="GD40">
            <v>0</v>
          </cell>
          <cell r="GE40">
            <v>0</v>
          </cell>
          <cell r="GF40">
            <v>0</v>
          </cell>
          <cell r="GG40">
            <v>0</v>
          </cell>
          <cell r="GH40">
            <v>0</v>
          </cell>
          <cell r="GI40">
            <v>0</v>
          </cell>
          <cell r="GJ40">
            <v>0</v>
          </cell>
          <cell r="GK40">
            <v>0</v>
          </cell>
          <cell r="GL40">
            <v>0</v>
          </cell>
          <cell r="GM40">
            <v>0</v>
          </cell>
          <cell r="GN40">
            <v>0</v>
          </cell>
          <cell r="GO40">
            <v>0</v>
          </cell>
          <cell r="GP40">
            <v>0</v>
          </cell>
          <cell r="GQ40">
            <v>0</v>
          </cell>
          <cell r="GR40">
            <v>0</v>
          </cell>
          <cell r="GS40">
            <v>0</v>
          </cell>
          <cell r="GT40">
            <v>0</v>
          </cell>
          <cell r="GU40">
            <v>0</v>
          </cell>
          <cell r="GV40">
            <v>0</v>
          </cell>
          <cell r="GW40">
            <v>0</v>
          </cell>
          <cell r="GX40">
            <v>0</v>
          </cell>
          <cell r="GY40">
            <v>0</v>
          </cell>
          <cell r="GZ40">
            <v>0</v>
          </cell>
          <cell r="HA40">
            <v>0</v>
          </cell>
          <cell r="HB40">
            <v>0</v>
          </cell>
          <cell r="HC40">
            <v>0</v>
          </cell>
          <cell r="HD40">
            <v>0</v>
          </cell>
          <cell r="HE40">
            <v>0</v>
          </cell>
          <cell r="HF40">
            <v>0</v>
          </cell>
          <cell r="HG40">
            <v>0</v>
          </cell>
          <cell r="HH40">
            <v>0</v>
          </cell>
          <cell r="HI40">
            <v>0</v>
          </cell>
          <cell r="HJ40">
            <v>0</v>
          </cell>
          <cell r="HK40">
            <v>0</v>
          </cell>
          <cell r="HL40">
            <v>0</v>
          </cell>
          <cell r="HM40">
            <v>0</v>
          </cell>
          <cell r="HN40">
            <v>0</v>
          </cell>
          <cell r="HO40">
            <v>0</v>
          </cell>
          <cell r="HP40">
            <v>0</v>
          </cell>
          <cell r="HQ40">
            <v>0</v>
          </cell>
          <cell r="HR40">
            <v>0</v>
          </cell>
          <cell r="HS40">
            <v>0</v>
          </cell>
          <cell r="HT40">
            <v>0</v>
          </cell>
          <cell r="HU40">
            <v>0</v>
          </cell>
          <cell r="HV40">
            <v>0</v>
          </cell>
          <cell r="HW40">
            <v>0</v>
          </cell>
          <cell r="HX40">
            <v>0</v>
          </cell>
          <cell r="HY40">
            <v>0</v>
          </cell>
          <cell r="HZ40">
            <v>0</v>
          </cell>
          <cell r="IA40">
            <v>0</v>
          </cell>
          <cell r="IB40">
            <v>0</v>
          </cell>
          <cell r="IC40">
            <v>0</v>
          </cell>
          <cell r="ID40">
            <v>0</v>
          </cell>
          <cell r="IE40">
            <v>0</v>
          </cell>
          <cell r="IF40">
            <v>0</v>
          </cell>
          <cell r="IG40">
            <v>0</v>
          </cell>
          <cell r="IH40">
            <v>0</v>
          </cell>
          <cell r="II40">
            <v>0</v>
          </cell>
          <cell r="IJ40">
            <v>0</v>
          </cell>
          <cell r="IK40">
            <v>0</v>
          </cell>
          <cell r="IL40">
            <v>0</v>
          </cell>
          <cell r="IM40">
            <v>0</v>
          </cell>
          <cell r="IN40">
            <v>0</v>
          </cell>
          <cell r="IO40">
            <v>0</v>
          </cell>
          <cell r="IP40">
            <v>0</v>
          </cell>
          <cell r="IQ40">
            <v>0</v>
          </cell>
        </row>
        <row r="41">
          <cell r="B41">
            <v>0</v>
          </cell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0</v>
          </cell>
          <cell r="AJ41">
            <v>0</v>
          </cell>
          <cell r="AK41">
            <v>0</v>
          </cell>
          <cell r="AL41">
            <v>0</v>
          </cell>
          <cell r="AM41">
            <v>0</v>
          </cell>
          <cell r="AN41">
            <v>0</v>
          </cell>
          <cell r="AO41">
            <v>0</v>
          </cell>
          <cell r="AP41">
            <v>0</v>
          </cell>
          <cell r="AQ41">
            <v>0</v>
          </cell>
          <cell r="AR41">
            <v>0</v>
          </cell>
          <cell r="AS41">
            <v>0</v>
          </cell>
          <cell r="AT41">
            <v>0</v>
          </cell>
          <cell r="AU41">
            <v>0</v>
          </cell>
          <cell r="AV41">
            <v>0</v>
          </cell>
          <cell r="AW41">
            <v>0</v>
          </cell>
          <cell r="AX41">
            <v>0</v>
          </cell>
          <cell r="AY41">
            <v>0</v>
          </cell>
          <cell r="AZ41">
            <v>0</v>
          </cell>
          <cell r="BA41">
            <v>0</v>
          </cell>
          <cell r="BB41">
            <v>0</v>
          </cell>
          <cell r="BC41">
            <v>0</v>
          </cell>
          <cell r="BD41">
            <v>0</v>
          </cell>
          <cell r="BE41">
            <v>0</v>
          </cell>
          <cell r="BF41">
            <v>0</v>
          </cell>
          <cell r="BG41">
            <v>0</v>
          </cell>
          <cell r="BH41">
            <v>0</v>
          </cell>
          <cell r="BI41">
            <v>0</v>
          </cell>
          <cell r="BJ41">
            <v>0</v>
          </cell>
          <cell r="BK41">
            <v>0</v>
          </cell>
          <cell r="BL41">
            <v>0</v>
          </cell>
          <cell r="BM41">
            <v>0</v>
          </cell>
          <cell r="BN41">
            <v>0</v>
          </cell>
          <cell r="BO41">
            <v>0</v>
          </cell>
          <cell r="BP41">
            <v>0</v>
          </cell>
          <cell r="BQ41">
            <v>0</v>
          </cell>
          <cell r="BR41">
            <v>0</v>
          </cell>
          <cell r="BS41">
            <v>0</v>
          </cell>
          <cell r="BT41">
            <v>0</v>
          </cell>
          <cell r="BU41">
            <v>0</v>
          </cell>
          <cell r="BV41">
            <v>0</v>
          </cell>
          <cell r="BW41">
            <v>0</v>
          </cell>
          <cell r="BX41">
            <v>0</v>
          </cell>
          <cell r="BY41">
            <v>0</v>
          </cell>
          <cell r="BZ41">
            <v>0</v>
          </cell>
          <cell r="CA41">
            <v>0</v>
          </cell>
          <cell r="CB41">
            <v>0</v>
          </cell>
          <cell r="CC41">
            <v>0</v>
          </cell>
          <cell r="CD41">
            <v>0</v>
          </cell>
          <cell r="CE41">
            <v>0</v>
          </cell>
          <cell r="CF41">
            <v>0</v>
          </cell>
          <cell r="CG41">
            <v>0</v>
          </cell>
          <cell r="CH41">
            <v>0</v>
          </cell>
          <cell r="CI41">
            <v>0</v>
          </cell>
          <cell r="CJ41">
            <v>0</v>
          </cell>
          <cell r="CK41">
            <v>0</v>
          </cell>
          <cell r="CL41">
            <v>0</v>
          </cell>
          <cell r="CM41">
            <v>0</v>
          </cell>
          <cell r="CN41">
            <v>0</v>
          </cell>
          <cell r="CO41">
            <v>0</v>
          </cell>
          <cell r="CP41">
            <v>0</v>
          </cell>
          <cell r="CQ41">
            <v>0</v>
          </cell>
          <cell r="CR41">
            <v>0</v>
          </cell>
          <cell r="CS41">
            <v>0</v>
          </cell>
          <cell r="CT41">
            <v>0</v>
          </cell>
          <cell r="CU41">
            <v>0</v>
          </cell>
          <cell r="CV41">
            <v>0</v>
          </cell>
          <cell r="CW41">
            <v>0</v>
          </cell>
          <cell r="CX41">
            <v>0</v>
          </cell>
          <cell r="CY41">
            <v>0</v>
          </cell>
          <cell r="CZ41">
            <v>0</v>
          </cell>
          <cell r="DA41">
            <v>0</v>
          </cell>
          <cell r="DB41">
            <v>0</v>
          </cell>
          <cell r="DC41">
            <v>0</v>
          </cell>
          <cell r="DD41">
            <v>0</v>
          </cell>
          <cell r="DE41">
            <v>0</v>
          </cell>
          <cell r="DF41">
            <v>0</v>
          </cell>
          <cell r="DG41">
            <v>0</v>
          </cell>
          <cell r="DH41">
            <v>0</v>
          </cell>
          <cell r="DI41">
            <v>0</v>
          </cell>
          <cell r="DJ41">
            <v>0</v>
          </cell>
          <cell r="DK41">
            <v>0</v>
          </cell>
          <cell r="DL41">
            <v>0</v>
          </cell>
          <cell r="DM41">
            <v>0</v>
          </cell>
          <cell r="DN41">
            <v>0</v>
          </cell>
          <cell r="DO41">
            <v>0</v>
          </cell>
          <cell r="DP41">
            <v>0</v>
          </cell>
          <cell r="DQ41">
            <v>0</v>
          </cell>
          <cell r="DR41">
            <v>0</v>
          </cell>
          <cell r="DS41">
            <v>0</v>
          </cell>
          <cell r="DT41">
            <v>0</v>
          </cell>
          <cell r="DU41">
            <v>0</v>
          </cell>
          <cell r="DV41">
            <v>0</v>
          </cell>
          <cell r="DW41">
            <v>0</v>
          </cell>
          <cell r="DX41">
            <v>0</v>
          </cell>
          <cell r="DY41">
            <v>0</v>
          </cell>
          <cell r="DZ41">
            <v>0</v>
          </cell>
          <cell r="EA41">
            <v>0</v>
          </cell>
          <cell r="EB41">
            <v>0</v>
          </cell>
          <cell r="EC41">
            <v>0</v>
          </cell>
          <cell r="ED41">
            <v>0</v>
          </cell>
          <cell r="EE41">
            <v>0</v>
          </cell>
          <cell r="EF41">
            <v>0</v>
          </cell>
          <cell r="EG41">
            <v>0</v>
          </cell>
          <cell r="EH41">
            <v>0</v>
          </cell>
          <cell r="EI41">
            <v>0</v>
          </cell>
          <cell r="EJ41">
            <v>0</v>
          </cell>
          <cell r="EK41">
            <v>0</v>
          </cell>
          <cell r="EL41">
            <v>0</v>
          </cell>
          <cell r="EM41">
            <v>0</v>
          </cell>
          <cell r="EN41">
            <v>0</v>
          </cell>
          <cell r="EO41">
            <v>0</v>
          </cell>
          <cell r="EP41">
            <v>0</v>
          </cell>
          <cell r="EQ41">
            <v>0</v>
          </cell>
          <cell r="ER41">
            <v>0</v>
          </cell>
          <cell r="ES41">
            <v>0</v>
          </cell>
          <cell r="ET41">
            <v>0</v>
          </cell>
          <cell r="EU41">
            <v>0</v>
          </cell>
          <cell r="EV41">
            <v>0</v>
          </cell>
          <cell r="EW41">
            <v>0</v>
          </cell>
          <cell r="EX41">
            <v>0</v>
          </cell>
          <cell r="EY41">
            <v>0</v>
          </cell>
          <cell r="EZ41">
            <v>0</v>
          </cell>
          <cell r="FA41">
            <v>0</v>
          </cell>
          <cell r="FB41">
            <v>0</v>
          </cell>
          <cell r="FC41">
            <v>0</v>
          </cell>
          <cell r="FD41">
            <v>0</v>
          </cell>
          <cell r="FE41">
            <v>0</v>
          </cell>
          <cell r="FF41">
            <v>0</v>
          </cell>
          <cell r="FG41">
            <v>0</v>
          </cell>
          <cell r="FH41">
            <v>0</v>
          </cell>
          <cell r="FI41">
            <v>0</v>
          </cell>
          <cell r="FJ41">
            <v>0</v>
          </cell>
          <cell r="FK41">
            <v>0</v>
          </cell>
          <cell r="FL41">
            <v>0</v>
          </cell>
          <cell r="FM41">
            <v>0</v>
          </cell>
          <cell r="FN41">
            <v>0</v>
          </cell>
          <cell r="FO41">
            <v>0</v>
          </cell>
          <cell r="FP41">
            <v>0</v>
          </cell>
          <cell r="FQ41">
            <v>0</v>
          </cell>
          <cell r="FR41">
            <v>0</v>
          </cell>
          <cell r="FS41">
            <v>0</v>
          </cell>
          <cell r="FT41">
            <v>0</v>
          </cell>
          <cell r="FU41">
            <v>0</v>
          </cell>
          <cell r="FV41">
            <v>0</v>
          </cell>
          <cell r="FW41">
            <v>0</v>
          </cell>
          <cell r="FX41">
            <v>0</v>
          </cell>
          <cell r="FY41">
            <v>0</v>
          </cell>
          <cell r="FZ41">
            <v>0</v>
          </cell>
          <cell r="GA41">
            <v>0</v>
          </cell>
          <cell r="GB41">
            <v>0</v>
          </cell>
          <cell r="GC41">
            <v>0</v>
          </cell>
          <cell r="GD41">
            <v>0</v>
          </cell>
          <cell r="GE41">
            <v>0</v>
          </cell>
          <cell r="GF41">
            <v>0</v>
          </cell>
          <cell r="GG41">
            <v>0</v>
          </cell>
          <cell r="GH41">
            <v>0</v>
          </cell>
          <cell r="GI41">
            <v>0</v>
          </cell>
          <cell r="GJ41">
            <v>0</v>
          </cell>
          <cell r="GK41">
            <v>0</v>
          </cell>
          <cell r="GL41">
            <v>0</v>
          </cell>
          <cell r="GM41">
            <v>0</v>
          </cell>
          <cell r="GN41">
            <v>0</v>
          </cell>
          <cell r="GO41">
            <v>0</v>
          </cell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GX41">
            <v>0</v>
          </cell>
          <cell r="GY41">
            <v>0</v>
          </cell>
          <cell r="GZ41">
            <v>0</v>
          </cell>
          <cell r="HA41">
            <v>0</v>
          </cell>
          <cell r="HB41">
            <v>0</v>
          </cell>
          <cell r="HC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  <cell r="HK41">
            <v>0</v>
          </cell>
          <cell r="HL41">
            <v>0</v>
          </cell>
          <cell r="HM41">
            <v>0</v>
          </cell>
          <cell r="HN41">
            <v>0</v>
          </cell>
          <cell r="HO41">
            <v>0</v>
          </cell>
          <cell r="HP41">
            <v>0</v>
          </cell>
          <cell r="HQ41">
            <v>0</v>
          </cell>
          <cell r="HR41">
            <v>0</v>
          </cell>
          <cell r="HS41">
            <v>0</v>
          </cell>
          <cell r="HT41">
            <v>0</v>
          </cell>
          <cell r="HU41">
            <v>0</v>
          </cell>
          <cell r="HV41">
            <v>0</v>
          </cell>
          <cell r="HW41">
            <v>0</v>
          </cell>
          <cell r="HX41">
            <v>0</v>
          </cell>
          <cell r="HY41">
            <v>0</v>
          </cell>
          <cell r="HZ41">
            <v>0</v>
          </cell>
          <cell r="IA41">
            <v>0</v>
          </cell>
          <cell r="IB41">
            <v>0</v>
          </cell>
          <cell r="IC41">
            <v>0</v>
          </cell>
          <cell r="ID41">
            <v>0</v>
          </cell>
          <cell r="IE41">
            <v>0</v>
          </cell>
          <cell r="IF41">
            <v>0</v>
          </cell>
          <cell r="IG41">
            <v>0</v>
          </cell>
          <cell r="IH41">
            <v>0</v>
          </cell>
          <cell r="II41">
            <v>0</v>
          </cell>
          <cell r="IJ41">
            <v>0</v>
          </cell>
          <cell r="IK41">
            <v>0</v>
          </cell>
          <cell r="IL41">
            <v>0</v>
          </cell>
          <cell r="IM41">
            <v>0</v>
          </cell>
          <cell r="IN41">
            <v>0</v>
          </cell>
          <cell r="IO41">
            <v>0</v>
          </cell>
          <cell r="IP41">
            <v>0</v>
          </cell>
          <cell r="IQ41">
            <v>0</v>
          </cell>
        </row>
        <row r="42">
          <cell r="B42">
            <v>0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  <cell r="AI42">
            <v>0</v>
          </cell>
          <cell r="AJ42">
            <v>0</v>
          </cell>
          <cell r="AK42">
            <v>0</v>
          </cell>
          <cell r="AL42">
            <v>0</v>
          </cell>
          <cell r="AM42">
            <v>0</v>
          </cell>
          <cell r="AN42">
            <v>0</v>
          </cell>
          <cell r="AO42">
            <v>0</v>
          </cell>
          <cell r="AP42">
            <v>0</v>
          </cell>
          <cell r="AQ42">
            <v>0</v>
          </cell>
          <cell r="AR42">
            <v>0</v>
          </cell>
          <cell r="AS42">
            <v>0</v>
          </cell>
          <cell r="AT42">
            <v>0</v>
          </cell>
          <cell r="AU42">
            <v>0</v>
          </cell>
          <cell r="AV42">
            <v>0</v>
          </cell>
          <cell r="AW42">
            <v>0</v>
          </cell>
          <cell r="AX42">
            <v>0</v>
          </cell>
          <cell r="AY42">
            <v>0</v>
          </cell>
          <cell r="AZ42">
            <v>0</v>
          </cell>
          <cell r="BA42">
            <v>0</v>
          </cell>
          <cell r="BB42">
            <v>0</v>
          </cell>
          <cell r="BC42">
            <v>0</v>
          </cell>
          <cell r="BD42">
            <v>0</v>
          </cell>
          <cell r="BE42">
            <v>0</v>
          </cell>
          <cell r="BF42">
            <v>0</v>
          </cell>
          <cell r="BG42">
            <v>0</v>
          </cell>
          <cell r="BH42">
            <v>0</v>
          </cell>
          <cell r="BI42">
            <v>0</v>
          </cell>
          <cell r="BJ42">
            <v>0</v>
          </cell>
          <cell r="BK42">
            <v>0</v>
          </cell>
          <cell r="BL42">
            <v>0</v>
          </cell>
          <cell r="BM42">
            <v>0</v>
          </cell>
          <cell r="BN42">
            <v>0</v>
          </cell>
          <cell r="BO42">
            <v>0</v>
          </cell>
          <cell r="BP42">
            <v>0</v>
          </cell>
          <cell r="BQ42">
            <v>0</v>
          </cell>
          <cell r="BR42">
            <v>0</v>
          </cell>
          <cell r="BS42">
            <v>0</v>
          </cell>
          <cell r="BT42">
            <v>0</v>
          </cell>
          <cell r="BU42">
            <v>0</v>
          </cell>
          <cell r="BV42">
            <v>0</v>
          </cell>
          <cell r="BW42">
            <v>0</v>
          </cell>
          <cell r="BX42">
            <v>0</v>
          </cell>
          <cell r="BY42">
            <v>0</v>
          </cell>
          <cell r="BZ42">
            <v>0</v>
          </cell>
          <cell r="CA42">
            <v>0</v>
          </cell>
          <cell r="CB42">
            <v>0</v>
          </cell>
          <cell r="CC42">
            <v>0</v>
          </cell>
          <cell r="CD42">
            <v>0</v>
          </cell>
          <cell r="CE42">
            <v>0</v>
          </cell>
          <cell r="CF42">
            <v>0</v>
          </cell>
          <cell r="CG42">
            <v>0</v>
          </cell>
          <cell r="CH42">
            <v>0</v>
          </cell>
          <cell r="CI42">
            <v>0</v>
          </cell>
          <cell r="CJ42">
            <v>0</v>
          </cell>
          <cell r="CK42">
            <v>0</v>
          </cell>
          <cell r="CL42">
            <v>0</v>
          </cell>
          <cell r="CM42">
            <v>0</v>
          </cell>
          <cell r="CN42">
            <v>0</v>
          </cell>
          <cell r="CO42">
            <v>0</v>
          </cell>
          <cell r="CP42">
            <v>0</v>
          </cell>
          <cell r="CQ42">
            <v>0</v>
          </cell>
          <cell r="CR42">
            <v>0</v>
          </cell>
          <cell r="CS42">
            <v>0</v>
          </cell>
          <cell r="CT42">
            <v>0</v>
          </cell>
          <cell r="CU42">
            <v>0</v>
          </cell>
          <cell r="CV42">
            <v>0</v>
          </cell>
          <cell r="CW42">
            <v>0</v>
          </cell>
          <cell r="CX42">
            <v>0</v>
          </cell>
          <cell r="CY42">
            <v>0</v>
          </cell>
          <cell r="CZ42">
            <v>0</v>
          </cell>
          <cell r="DA42">
            <v>0</v>
          </cell>
          <cell r="DB42">
            <v>0</v>
          </cell>
          <cell r="DC42">
            <v>0</v>
          </cell>
          <cell r="DD42">
            <v>0</v>
          </cell>
          <cell r="DE42">
            <v>0</v>
          </cell>
          <cell r="DF42">
            <v>0</v>
          </cell>
          <cell r="DG42">
            <v>0</v>
          </cell>
          <cell r="DH42">
            <v>0</v>
          </cell>
          <cell r="DI42">
            <v>0</v>
          </cell>
          <cell r="DJ42">
            <v>0</v>
          </cell>
          <cell r="DK42">
            <v>0</v>
          </cell>
          <cell r="DL42">
            <v>0</v>
          </cell>
          <cell r="DM42">
            <v>0</v>
          </cell>
          <cell r="DN42">
            <v>0</v>
          </cell>
          <cell r="DO42">
            <v>0</v>
          </cell>
          <cell r="DP42">
            <v>0</v>
          </cell>
          <cell r="DQ42">
            <v>0</v>
          </cell>
          <cell r="DR42">
            <v>0</v>
          </cell>
          <cell r="DS42">
            <v>0</v>
          </cell>
          <cell r="DT42">
            <v>0</v>
          </cell>
          <cell r="DU42">
            <v>0</v>
          </cell>
          <cell r="DV42">
            <v>0</v>
          </cell>
          <cell r="DW42">
            <v>0</v>
          </cell>
          <cell r="DX42">
            <v>0</v>
          </cell>
          <cell r="DY42">
            <v>0</v>
          </cell>
          <cell r="DZ42">
            <v>0</v>
          </cell>
          <cell r="EA42">
            <v>0</v>
          </cell>
          <cell r="EB42">
            <v>0</v>
          </cell>
          <cell r="EC42">
            <v>0</v>
          </cell>
          <cell r="ED42">
            <v>0</v>
          </cell>
          <cell r="EE42">
            <v>0</v>
          </cell>
          <cell r="EF42">
            <v>0</v>
          </cell>
          <cell r="EG42">
            <v>0</v>
          </cell>
          <cell r="EH42">
            <v>0</v>
          </cell>
          <cell r="EI42">
            <v>0</v>
          </cell>
          <cell r="EJ42">
            <v>0</v>
          </cell>
          <cell r="EK42">
            <v>0</v>
          </cell>
          <cell r="EL42">
            <v>0</v>
          </cell>
          <cell r="EM42">
            <v>0</v>
          </cell>
          <cell r="EN42">
            <v>0</v>
          </cell>
          <cell r="EO42">
            <v>0</v>
          </cell>
          <cell r="EP42">
            <v>0</v>
          </cell>
          <cell r="EQ42">
            <v>0</v>
          </cell>
          <cell r="ER42">
            <v>0</v>
          </cell>
          <cell r="ES42">
            <v>0</v>
          </cell>
          <cell r="ET42">
            <v>0</v>
          </cell>
          <cell r="EU42">
            <v>0</v>
          </cell>
          <cell r="EV42">
            <v>0</v>
          </cell>
          <cell r="EW42">
            <v>0</v>
          </cell>
          <cell r="EX42">
            <v>0</v>
          </cell>
          <cell r="EY42">
            <v>0</v>
          </cell>
          <cell r="EZ42">
            <v>0</v>
          </cell>
          <cell r="FA42">
            <v>0</v>
          </cell>
          <cell r="FB42">
            <v>0</v>
          </cell>
          <cell r="FC42">
            <v>0</v>
          </cell>
          <cell r="FD42">
            <v>0</v>
          </cell>
          <cell r="FE42">
            <v>0</v>
          </cell>
          <cell r="FF42">
            <v>0</v>
          </cell>
          <cell r="FG42">
            <v>0</v>
          </cell>
          <cell r="FH42">
            <v>0</v>
          </cell>
          <cell r="FI42">
            <v>0</v>
          </cell>
          <cell r="FJ42">
            <v>0</v>
          </cell>
          <cell r="FK42">
            <v>0</v>
          </cell>
          <cell r="FL42">
            <v>0</v>
          </cell>
          <cell r="FM42">
            <v>0</v>
          </cell>
          <cell r="FN42">
            <v>0</v>
          </cell>
          <cell r="FO42">
            <v>0</v>
          </cell>
          <cell r="FP42">
            <v>0</v>
          </cell>
          <cell r="FQ42">
            <v>0</v>
          </cell>
          <cell r="FR42">
            <v>0</v>
          </cell>
          <cell r="FS42">
            <v>0</v>
          </cell>
          <cell r="FT42">
            <v>0</v>
          </cell>
          <cell r="FU42">
            <v>0</v>
          </cell>
          <cell r="FV42">
            <v>0</v>
          </cell>
          <cell r="FW42">
            <v>0</v>
          </cell>
          <cell r="FX42">
            <v>0</v>
          </cell>
          <cell r="FY42">
            <v>0</v>
          </cell>
          <cell r="FZ42">
            <v>0</v>
          </cell>
          <cell r="GA42">
            <v>0</v>
          </cell>
          <cell r="GB42">
            <v>0</v>
          </cell>
          <cell r="GC42">
            <v>0</v>
          </cell>
          <cell r="GD42">
            <v>0</v>
          </cell>
          <cell r="GE42">
            <v>0</v>
          </cell>
          <cell r="GF42">
            <v>0</v>
          </cell>
          <cell r="GG42">
            <v>0</v>
          </cell>
          <cell r="GH42">
            <v>0</v>
          </cell>
          <cell r="GI42">
            <v>0</v>
          </cell>
          <cell r="GJ42">
            <v>0</v>
          </cell>
          <cell r="GK42">
            <v>0</v>
          </cell>
          <cell r="GL42">
            <v>0</v>
          </cell>
          <cell r="GM42">
            <v>0</v>
          </cell>
          <cell r="GN42">
            <v>0</v>
          </cell>
          <cell r="GO42">
            <v>0</v>
          </cell>
          <cell r="GP42">
            <v>0</v>
          </cell>
          <cell r="GQ42">
            <v>0</v>
          </cell>
          <cell r="GR42">
            <v>0</v>
          </cell>
          <cell r="GS42">
            <v>0</v>
          </cell>
          <cell r="GT42">
            <v>0</v>
          </cell>
          <cell r="GU42">
            <v>0</v>
          </cell>
          <cell r="GV42">
            <v>0</v>
          </cell>
          <cell r="GW42">
            <v>0</v>
          </cell>
          <cell r="GX42">
            <v>0</v>
          </cell>
          <cell r="GY42">
            <v>0</v>
          </cell>
          <cell r="GZ42">
            <v>0</v>
          </cell>
          <cell r="HA42">
            <v>0</v>
          </cell>
          <cell r="HB42">
            <v>0</v>
          </cell>
          <cell r="HC42">
            <v>0</v>
          </cell>
          <cell r="HD42">
            <v>0</v>
          </cell>
          <cell r="HE42">
            <v>0</v>
          </cell>
          <cell r="HF42">
            <v>0</v>
          </cell>
          <cell r="HG42">
            <v>0</v>
          </cell>
          <cell r="HH42">
            <v>0</v>
          </cell>
          <cell r="HI42">
            <v>0</v>
          </cell>
          <cell r="HJ42">
            <v>0</v>
          </cell>
          <cell r="HK42">
            <v>0</v>
          </cell>
          <cell r="HL42">
            <v>0</v>
          </cell>
          <cell r="HM42">
            <v>0</v>
          </cell>
          <cell r="HN42">
            <v>0</v>
          </cell>
          <cell r="HO42">
            <v>0</v>
          </cell>
          <cell r="HP42">
            <v>0</v>
          </cell>
          <cell r="HQ42">
            <v>0</v>
          </cell>
          <cell r="HR42">
            <v>0</v>
          </cell>
          <cell r="HS42">
            <v>0</v>
          </cell>
          <cell r="HT42">
            <v>0</v>
          </cell>
          <cell r="HU42">
            <v>0</v>
          </cell>
          <cell r="HV42">
            <v>0</v>
          </cell>
          <cell r="HW42">
            <v>0</v>
          </cell>
          <cell r="HX42">
            <v>0</v>
          </cell>
          <cell r="HY42">
            <v>0</v>
          </cell>
          <cell r="HZ42">
            <v>0</v>
          </cell>
          <cell r="IA42">
            <v>0</v>
          </cell>
          <cell r="IB42">
            <v>0</v>
          </cell>
          <cell r="IC42">
            <v>0</v>
          </cell>
          <cell r="ID42">
            <v>0</v>
          </cell>
          <cell r="IE42">
            <v>0</v>
          </cell>
          <cell r="IF42">
            <v>0</v>
          </cell>
          <cell r="IG42">
            <v>0</v>
          </cell>
          <cell r="IH42">
            <v>0</v>
          </cell>
          <cell r="II42">
            <v>0</v>
          </cell>
          <cell r="IJ42">
            <v>0</v>
          </cell>
          <cell r="IK42">
            <v>0</v>
          </cell>
          <cell r="IL42">
            <v>0</v>
          </cell>
          <cell r="IM42">
            <v>0</v>
          </cell>
          <cell r="IN42">
            <v>0</v>
          </cell>
          <cell r="IO42">
            <v>0</v>
          </cell>
          <cell r="IP42">
            <v>0</v>
          </cell>
          <cell r="IQ42">
            <v>0</v>
          </cell>
        </row>
        <row r="43">
          <cell r="B43">
            <v>0</v>
          </cell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0</v>
          </cell>
          <cell r="AJ43">
            <v>0</v>
          </cell>
          <cell r="AK43">
            <v>0</v>
          </cell>
          <cell r="AL43">
            <v>0</v>
          </cell>
          <cell r="AM43">
            <v>0</v>
          </cell>
          <cell r="AN43">
            <v>0</v>
          </cell>
          <cell r="AO43">
            <v>0</v>
          </cell>
          <cell r="AP43">
            <v>0</v>
          </cell>
          <cell r="AQ43">
            <v>0</v>
          </cell>
          <cell r="AR43">
            <v>0</v>
          </cell>
          <cell r="AS43">
            <v>0</v>
          </cell>
          <cell r="AT43">
            <v>0</v>
          </cell>
          <cell r="AU43">
            <v>0</v>
          </cell>
          <cell r="AV43">
            <v>0</v>
          </cell>
          <cell r="AW43">
            <v>0</v>
          </cell>
          <cell r="AX43">
            <v>0</v>
          </cell>
          <cell r="AY43">
            <v>0</v>
          </cell>
          <cell r="AZ43">
            <v>0</v>
          </cell>
          <cell r="BA43">
            <v>0</v>
          </cell>
          <cell r="BB43">
            <v>0</v>
          </cell>
          <cell r="BC43">
            <v>0</v>
          </cell>
          <cell r="BD43">
            <v>0</v>
          </cell>
          <cell r="BE43">
            <v>0</v>
          </cell>
          <cell r="BF43">
            <v>0</v>
          </cell>
          <cell r="BG43">
            <v>0</v>
          </cell>
          <cell r="BH43">
            <v>0</v>
          </cell>
          <cell r="BI43">
            <v>0</v>
          </cell>
          <cell r="BJ43">
            <v>0</v>
          </cell>
          <cell r="BK43">
            <v>0</v>
          </cell>
          <cell r="BL43">
            <v>0</v>
          </cell>
          <cell r="BM43">
            <v>0</v>
          </cell>
          <cell r="BN43">
            <v>0</v>
          </cell>
          <cell r="BO43">
            <v>0</v>
          </cell>
          <cell r="BP43">
            <v>0</v>
          </cell>
          <cell r="BQ43">
            <v>0</v>
          </cell>
          <cell r="BR43">
            <v>0</v>
          </cell>
          <cell r="BS43">
            <v>0</v>
          </cell>
          <cell r="BT43">
            <v>0</v>
          </cell>
          <cell r="BU43">
            <v>0</v>
          </cell>
          <cell r="BV43">
            <v>0</v>
          </cell>
          <cell r="BW43">
            <v>0</v>
          </cell>
          <cell r="BX43">
            <v>0</v>
          </cell>
          <cell r="BY43">
            <v>0</v>
          </cell>
          <cell r="BZ43">
            <v>0</v>
          </cell>
          <cell r="CA43">
            <v>0</v>
          </cell>
          <cell r="CB43">
            <v>0</v>
          </cell>
          <cell r="CC43">
            <v>0</v>
          </cell>
          <cell r="CD43">
            <v>0</v>
          </cell>
          <cell r="CE43">
            <v>0</v>
          </cell>
          <cell r="CF43">
            <v>0</v>
          </cell>
          <cell r="CG43">
            <v>0</v>
          </cell>
          <cell r="CH43">
            <v>0</v>
          </cell>
          <cell r="CI43">
            <v>0</v>
          </cell>
          <cell r="CJ43">
            <v>0</v>
          </cell>
          <cell r="CK43">
            <v>0</v>
          </cell>
          <cell r="CL43">
            <v>0</v>
          </cell>
          <cell r="CM43">
            <v>0</v>
          </cell>
          <cell r="CN43">
            <v>0</v>
          </cell>
          <cell r="CO43">
            <v>0</v>
          </cell>
          <cell r="CP43">
            <v>0</v>
          </cell>
          <cell r="CQ43">
            <v>0</v>
          </cell>
          <cell r="CR43">
            <v>0</v>
          </cell>
          <cell r="CS43">
            <v>0</v>
          </cell>
          <cell r="CT43">
            <v>0</v>
          </cell>
          <cell r="CU43">
            <v>0</v>
          </cell>
          <cell r="CV43">
            <v>0</v>
          </cell>
          <cell r="CW43">
            <v>0</v>
          </cell>
          <cell r="CX43">
            <v>0</v>
          </cell>
          <cell r="CY43">
            <v>0</v>
          </cell>
          <cell r="CZ43">
            <v>0</v>
          </cell>
          <cell r="DA43">
            <v>0</v>
          </cell>
          <cell r="DB43">
            <v>0</v>
          </cell>
          <cell r="DC43">
            <v>0</v>
          </cell>
          <cell r="DD43">
            <v>0</v>
          </cell>
          <cell r="DE43">
            <v>0</v>
          </cell>
          <cell r="DF43">
            <v>0</v>
          </cell>
          <cell r="DG43">
            <v>0</v>
          </cell>
          <cell r="DH43">
            <v>0</v>
          </cell>
          <cell r="DI43">
            <v>0</v>
          </cell>
          <cell r="DJ43">
            <v>0</v>
          </cell>
          <cell r="DK43">
            <v>0</v>
          </cell>
          <cell r="DL43">
            <v>0</v>
          </cell>
          <cell r="DM43">
            <v>0</v>
          </cell>
          <cell r="DN43">
            <v>0</v>
          </cell>
          <cell r="DO43">
            <v>0</v>
          </cell>
          <cell r="DP43">
            <v>0</v>
          </cell>
          <cell r="DQ43">
            <v>0</v>
          </cell>
          <cell r="DR43">
            <v>0</v>
          </cell>
          <cell r="DS43">
            <v>0</v>
          </cell>
          <cell r="DT43">
            <v>0</v>
          </cell>
          <cell r="DU43">
            <v>0</v>
          </cell>
          <cell r="DV43">
            <v>0</v>
          </cell>
          <cell r="DW43">
            <v>0</v>
          </cell>
          <cell r="DX43">
            <v>0</v>
          </cell>
          <cell r="DY43">
            <v>0</v>
          </cell>
          <cell r="DZ43">
            <v>0</v>
          </cell>
          <cell r="EA43">
            <v>0</v>
          </cell>
          <cell r="EB43">
            <v>0</v>
          </cell>
          <cell r="EC43">
            <v>0</v>
          </cell>
          <cell r="ED43">
            <v>0</v>
          </cell>
          <cell r="EE43">
            <v>0</v>
          </cell>
          <cell r="EF43">
            <v>0</v>
          </cell>
          <cell r="EG43">
            <v>0</v>
          </cell>
          <cell r="EH43">
            <v>0</v>
          </cell>
          <cell r="EI43">
            <v>0</v>
          </cell>
          <cell r="EJ43">
            <v>0</v>
          </cell>
          <cell r="EK43">
            <v>0</v>
          </cell>
          <cell r="EL43">
            <v>0</v>
          </cell>
          <cell r="EM43">
            <v>0</v>
          </cell>
          <cell r="EN43">
            <v>0</v>
          </cell>
          <cell r="EO43">
            <v>0</v>
          </cell>
          <cell r="EP43">
            <v>0</v>
          </cell>
          <cell r="EQ43">
            <v>0</v>
          </cell>
          <cell r="ER43">
            <v>0</v>
          </cell>
          <cell r="ES43">
            <v>0</v>
          </cell>
          <cell r="ET43">
            <v>0</v>
          </cell>
          <cell r="EU43">
            <v>0</v>
          </cell>
          <cell r="EV43">
            <v>0</v>
          </cell>
          <cell r="EW43">
            <v>0</v>
          </cell>
          <cell r="EX43">
            <v>0</v>
          </cell>
          <cell r="EY43">
            <v>0</v>
          </cell>
          <cell r="EZ43">
            <v>0</v>
          </cell>
          <cell r="FA43">
            <v>0</v>
          </cell>
          <cell r="FB43">
            <v>0</v>
          </cell>
          <cell r="FC43">
            <v>0</v>
          </cell>
          <cell r="FD43">
            <v>0</v>
          </cell>
          <cell r="FE43">
            <v>0</v>
          </cell>
          <cell r="FF43">
            <v>0</v>
          </cell>
          <cell r="FG43">
            <v>0</v>
          </cell>
          <cell r="FH43">
            <v>0</v>
          </cell>
          <cell r="FI43">
            <v>0</v>
          </cell>
          <cell r="FJ43">
            <v>0</v>
          </cell>
          <cell r="FK43">
            <v>0</v>
          </cell>
          <cell r="FL43">
            <v>0</v>
          </cell>
          <cell r="FM43">
            <v>0</v>
          </cell>
          <cell r="FN43">
            <v>0</v>
          </cell>
          <cell r="FO43">
            <v>0</v>
          </cell>
          <cell r="FP43">
            <v>0</v>
          </cell>
          <cell r="FQ43">
            <v>0</v>
          </cell>
          <cell r="FR43">
            <v>0</v>
          </cell>
          <cell r="FS43">
            <v>0</v>
          </cell>
          <cell r="FT43">
            <v>0</v>
          </cell>
          <cell r="FU43">
            <v>0</v>
          </cell>
          <cell r="FV43">
            <v>0</v>
          </cell>
          <cell r="FW43">
            <v>0</v>
          </cell>
          <cell r="FX43">
            <v>0</v>
          </cell>
          <cell r="FY43">
            <v>0</v>
          </cell>
          <cell r="FZ43">
            <v>0</v>
          </cell>
          <cell r="GA43">
            <v>0</v>
          </cell>
          <cell r="GB43">
            <v>0</v>
          </cell>
          <cell r="GC43">
            <v>0</v>
          </cell>
          <cell r="GD43">
            <v>0</v>
          </cell>
          <cell r="GE43">
            <v>0</v>
          </cell>
          <cell r="GF43">
            <v>0</v>
          </cell>
          <cell r="GG43">
            <v>0</v>
          </cell>
          <cell r="GH43">
            <v>0</v>
          </cell>
          <cell r="GI43">
            <v>0</v>
          </cell>
          <cell r="GJ43">
            <v>0</v>
          </cell>
          <cell r="GK43">
            <v>0</v>
          </cell>
          <cell r="GL43">
            <v>0</v>
          </cell>
          <cell r="GM43">
            <v>0</v>
          </cell>
          <cell r="GN43">
            <v>0</v>
          </cell>
          <cell r="GO43">
            <v>0</v>
          </cell>
          <cell r="GP43">
            <v>0</v>
          </cell>
          <cell r="GQ43">
            <v>0</v>
          </cell>
          <cell r="GR43">
            <v>0</v>
          </cell>
          <cell r="GS43">
            <v>0</v>
          </cell>
          <cell r="GT43">
            <v>0</v>
          </cell>
          <cell r="GU43">
            <v>0</v>
          </cell>
          <cell r="GV43">
            <v>0</v>
          </cell>
          <cell r="GW43">
            <v>0</v>
          </cell>
          <cell r="GX43">
            <v>0</v>
          </cell>
          <cell r="GY43">
            <v>0</v>
          </cell>
          <cell r="GZ43">
            <v>0</v>
          </cell>
          <cell r="HA43">
            <v>0</v>
          </cell>
          <cell r="HB43">
            <v>0</v>
          </cell>
          <cell r="HC43">
            <v>0</v>
          </cell>
          <cell r="HD43">
            <v>0</v>
          </cell>
          <cell r="HE43">
            <v>0</v>
          </cell>
          <cell r="HF43">
            <v>0</v>
          </cell>
          <cell r="HG43">
            <v>0</v>
          </cell>
          <cell r="HH43">
            <v>0</v>
          </cell>
          <cell r="HI43">
            <v>0</v>
          </cell>
          <cell r="HJ43">
            <v>0</v>
          </cell>
          <cell r="HK43">
            <v>0</v>
          </cell>
          <cell r="HL43">
            <v>0</v>
          </cell>
          <cell r="HM43">
            <v>0</v>
          </cell>
          <cell r="HN43">
            <v>0</v>
          </cell>
          <cell r="HO43">
            <v>0</v>
          </cell>
          <cell r="HP43">
            <v>0</v>
          </cell>
          <cell r="HQ43">
            <v>0</v>
          </cell>
          <cell r="HR43">
            <v>0</v>
          </cell>
          <cell r="HS43">
            <v>0</v>
          </cell>
          <cell r="HT43">
            <v>0</v>
          </cell>
          <cell r="HU43">
            <v>0</v>
          </cell>
          <cell r="HV43">
            <v>0</v>
          </cell>
          <cell r="HW43">
            <v>0</v>
          </cell>
          <cell r="HX43">
            <v>0</v>
          </cell>
          <cell r="HY43">
            <v>0</v>
          </cell>
          <cell r="HZ43">
            <v>0</v>
          </cell>
          <cell r="IA43">
            <v>0</v>
          </cell>
          <cell r="IB43">
            <v>0</v>
          </cell>
          <cell r="IC43">
            <v>0</v>
          </cell>
          <cell r="ID43">
            <v>0</v>
          </cell>
          <cell r="IE43">
            <v>0</v>
          </cell>
          <cell r="IF43">
            <v>0</v>
          </cell>
          <cell r="IG43">
            <v>0</v>
          </cell>
          <cell r="IH43">
            <v>0</v>
          </cell>
          <cell r="II43">
            <v>0</v>
          </cell>
          <cell r="IJ43">
            <v>0</v>
          </cell>
          <cell r="IK43">
            <v>0</v>
          </cell>
          <cell r="IL43">
            <v>0</v>
          </cell>
          <cell r="IM43">
            <v>0</v>
          </cell>
          <cell r="IN43">
            <v>0</v>
          </cell>
          <cell r="IO43">
            <v>0</v>
          </cell>
          <cell r="IP43">
            <v>0</v>
          </cell>
          <cell r="IQ43">
            <v>0</v>
          </cell>
        </row>
        <row r="44">
          <cell r="B44">
            <v>0</v>
          </cell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0</v>
          </cell>
          <cell r="AJ44">
            <v>0</v>
          </cell>
          <cell r="AK44">
            <v>0</v>
          </cell>
          <cell r="AL44">
            <v>0</v>
          </cell>
          <cell r="AM44">
            <v>0</v>
          </cell>
          <cell r="AN44">
            <v>0</v>
          </cell>
          <cell r="AO44">
            <v>0</v>
          </cell>
          <cell r="AP44">
            <v>0</v>
          </cell>
          <cell r="AQ44">
            <v>0</v>
          </cell>
          <cell r="AR44">
            <v>0</v>
          </cell>
          <cell r="AS44">
            <v>0</v>
          </cell>
          <cell r="AT44">
            <v>0</v>
          </cell>
          <cell r="AU44">
            <v>0</v>
          </cell>
          <cell r="AV44">
            <v>0</v>
          </cell>
          <cell r="AW44">
            <v>0</v>
          </cell>
          <cell r="AX44">
            <v>0</v>
          </cell>
          <cell r="AY44">
            <v>0</v>
          </cell>
          <cell r="AZ44">
            <v>0</v>
          </cell>
          <cell r="BA44">
            <v>0</v>
          </cell>
          <cell r="BB44">
            <v>0</v>
          </cell>
          <cell r="BC44">
            <v>0</v>
          </cell>
          <cell r="BD44">
            <v>0</v>
          </cell>
          <cell r="BE44">
            <v>0</v>
          </cell>
          <cell r="BF44">
            <v>0</v>
          </cell>
          <cell r="BG44">
            <v>0</v>
          </cell>
          <cell r="BH44">
            <v>0</v>
          </cell>
          <cell r="BI44">
            <v>0</v>
          </cell>
          <cell r="BJ44">
            <v>0</v>
          </cell>
          <cell r="BK44">
            <v>0</v>
          </cell>
          <cell r="BL44">
            <v>0</v>
          </cell>
          <cell r="BM44">
            <v>0</v>
          </cell>
          <cell r="BN44">
            <v>0</v>
          </cell>
          <cell r="BO44">
            <v>0</v>
          </cell>
          <cell r="BP44">
            <v>0</v>
          </cell>
          <cell r="BQ44">
            <v>0</v>
          </cell>
          <cell r="BR44">
            <v>0</v>
          </cell>
          <cell r="BS44">
            <v>0</v>
          </cell>
          <cell r="BT44">
            <v>0</v>
          </cell>
          <cell r="BU44">
            <v>0</v>
          </cell>
          <cell r="BV44">
            <v>0</v>
          </cell>
          <cell r="BW44">
            <v>0</v>
          </cell>
          <cell r="BX44">
            <v>0</v>
          </cell>
          <cell r="BY44">
            <v>0</v>
          </cell>
          <cell r="BZ44">
            <v>0</v>
          </cell>
          <cell r="CA44">
            <v>0</v>
          </cell>
          <cell r="CB44">
            <v>0</v>
          </cell>
          <cell r="CC44">
            <v>0</v>
          </cell>
          <cell r="CD44">
            <v>0</v>
          </cell>
          <cell r="CE44">
            <v>0</v>
          </cell>
          <cell r="CF44">
            <v>0</v>
          </cell>
          <cell r="CG44">
            <v>0</v>
          </cell>
          <cell r="CH44">
            <v>0</v>
          </cell>
          <cell r="CI44">
            <v>0</v>
          </cell>
          <cell r="CJ44">
            <v>0</v>
          </cell>
          <cell r="CK44">
            <v>0</v>
          </cell>
          <cell r="CL44">
            <v>0</v>
          </cell>
          <cell r="CM44">
            <v>0</v>
          </cell>
          <cell r="CN44">
            <v>0</v>
          </cell>
          <cell r="CO44">
            <v>0</v>
          </cell>
          <cell r="CP44">
            <v>0</v>
          </cell>
          <cell r="CQ44">
            <v>0</v>
          </cell>
          <cell r="CR44">
            <v>0</v>
          </cell>
          <cell r="CS44">
            <v>0</v>
          </cell>
          <cell r="CT44">
            <v>0</v>
          </cell>
          <cell r="CU44">
            <v>0</v>
          </cell>
          <cell r="CV44">
            <v>0</v>
          </cell>
          <cell r="CW44">
            <v>0</v>
          </cell>
          <cell r="CX44">
            <v>0</v>
          </cell>
          <cell r="CY44">
            <v>0</v>
          </cell>
          <cell r="CZ44">
            <v>0</v>
          </cell>
          <cell r="DA44">
            <v>0</v>
          </cell>
          <cell r="DB44">
            <v>0</v>
          </cell>
          <cell r="DC44">
            <v>0</v>
          </cell>
          <cell r="DD44">
            <v>0</v>
          </cell>
          <cell r="DE44">
            <v>0</v>
          </cell>
          <cell r="DF44">
            <v>0</v>
          </cell>
          <cell r="DG44">
            <v>0</v>
          </cell>
          <cell r="DH44">
            <v>0</v>
          </cell>
          <cell r="DI44">
            <v>0</v>
          </cell>
          <cell r="DJ44">
            <v>0</v>
          </cell>
          <cell r="DK44">
            <v>0</v>
          </cell>
          <cell r="DL44">
            <v>0</v>
          </cell>
          <cell r="DM44">
            <v>0</v>
          </cell>
          <cell r="DN44">
            <v>0</v>
          </cell>
          <cell r="DO44">
            <v>0</v>
          </cell>
          <cell r="DP44">
            <v>0</v>
          </cell>
          <cell r="DQ44">
            <v>0</v>
          </cell>
          <cell r="DR44">
            <v>0</v>
          </cell>
          <cell r="DS44">
            <v>0</v>
          </cell>
          <cell r="DT44">
            <v>0</v>
          </cell>
          <cell r="DU44">
            <v>0</v>
          </cell>
          <cell r="DV44">
            <v>0</v>
          </cell>
          <cell r="DW44">
            <v>0</v>
          </cell>
          <cell r="DX44">
            <v>0</v>
          </cell>
          <cell r="DY44">
            <v>0</v>
          </cell>
          <cell r="DZ44">
            <v>0</v>
          </cell>
          <cell r="EA44">
            <v>0</v>
          </cell>
          <cell r="EB44">
            <v>0</v>
          </cell>
          <cell r="EC44">
            <v>0</v>
          </cell>
          <cell r="ED44">
            <v>0</v>
          </cell>
          <cell r="EE44">
            <v>0</v>
          </cell>
          <cell r="EF44">
            <v>0</v>
          </cell>
          <cell r="EG44">
            <v>0</v>
          </cell>
          <cell r="EH44">
            <v>0</v>
          </cell>
          <cell r="EI44">
            <v>0</v>
          </cell>
          <cell r="EJ44">
            <v>0</v>
          </cell>
          <cell r="EK44">
            <v>0</v>
          </cell>
          <cell r="EL44">
            <v>0</v>
          </cell>
          <cell r="EM44">
            <v>0</v>
          </cell>
          <cell r="EN44">
            <v>0</v>
          </cell>
          <cell r="EO44">
            <v>0</v>
          </cell>
          <cell r="EP44">
            <v>0</v>
          </cell>
          <cell r="EQ44">
            <v>0</v>
          </cell>
          <cell r="ER44">
            <v>0</v>
          </cell>
          <cell r="ES44">
            <v>0</v>
          </cell>
          <cell r="ET44">
            <v>0</v>
          </cell>
          <cell r="EU44">
            <v>0</v>
          </cell>
          <cell r="EV44">
            <v>0</v>
          </cell>
          <cell r="EW44">
            <v>0</v>
          </cell>
          <cell r="EX44">
            <v>0</v>
          </cell>
          <cell r="EY44">
            <v>0</v>
          </cell>
          <cell r="EZ44">
            <v>0</v>
          </cell>
          <cell r="FA44">
            <v>0</v>
          </cell>
          <cell r="FB44">
            <v>0</v>
          </cell>
          <cell r="FC44">
            <v>0</v>
          </cell>
          <cell r="FD44">
            <v>0</v>
          </cell>
          <cell r="FE44">
            <v>0</v>
          </cell>
          <cell r="FF44">
            <v>0</v>
          </cell>
          <cell r="FG44">
            <v>0</v>
          </cell>
          <cell r="FH44">
            <v>0</v>
          </cell>
          <cell r="FI44">
            <v>0</v>
          </cell>
          <cell r="FJ44">
            <v>0</v>
          </cell>
          <cell r="FK44">
            <v>0</v>
          </cell>
          <cell r="FL44">
            <v>0</v>
          </cell>
          <cell r="FM44">
            <v>0</v>
          </cell>
          <cell r="FN44">
            <v>0</v>
          </cell>
          <cell r="FO44">
            <v>0</v>
          </cell>
          <cell r="FP44">
            <v>0</v>
          </cell>
          <cell r="FQ44">
            <v>0</v>
          </cell>
          <cell r="FR44">
            <v>0</v>
          </cell>
          <cell r="FS44">
            <v>0</v>
          </cell>
          <cell r="FT44">
            <v>0</v>
          </cell>
          <cell r="FU44">
            <v>0</v>
          </cell>
          <cell r="FV44">
            <v>0</v>
          </cell>
          <cell r="FW44">
            <v>0</v>
          </cell>
          <cell r="FX44">
            <v>0</v>
          </cell>
          <cell r="FY44">
            <v>0</v>
          </cell>
          <cell r="FZ44">
            <v>0</v>
          </cell>
          <cell r="GA44">
            <v>0</v>
          </cell>
          <cell r="GB44">
            <v>0</v>
          </cell>
          <cell r="GC44">
            <v>0</v>
          </cell>
          <cell r="GD44">
            <v>0</v>
          </cell>
          <cell r="GE44">
            <v>0</v>
          </cell>
          <cell r="GF44">
            <v>0</v>
          </cell>
          <cell r="GG44">
            <v>0</v>
          </cell>
          <cell r="GH44">
            <v>0</v>
          </cell>
          <cell r="GI44">
            <v>0</v>
          </cell>
          <cell r="GJ44">
            <v>0</v>
          </cell>
          <cell r="GK44">
            <v>0</v>
          </cell>
          <cell r="GL44">
            <v>0</v>
          </cell>
          <cell r="GM44">
            <v>0</v>
          </cell>
          <cell r="GN44">
            <v>0</v>
          </cell>
          <cell r="GO44">
            <v>0</v>
          </cell>
          <cell r="GP44">
            <v>0</v>
          </cell>
          <cell r="GQ44">
            <v>0</v>
          </cell>
          <cell r="GR44">
            <v>0</v>
          </cell>
          <cell r="GS44">
            <v>0</v>
          </cell>
          <cell r="GT44">
            <v>0</v>
          </cell>
          <cell r="GU44">
            <v>0</v>
          </cell>
          <cell r="GV44">
            <v>0</v>
          </cell>
          <cell r="GW44">
            <v>0</v>
          </cell>
          <cell r="GX44">
            <v>0</v>
          </cell>
          <cell r="GY44">
            <v>0</v>
          </cell>
          <cell r="GZ44">
            <v>0</v>
          </cell>
          <cell r="HA44">
            <v>0</v>
          </cell>
          <cell r="HB44">
            <v>0</v>
          </cell>
          <cell r="HC44">
            <v>0</v>
          </cell>
          <cell r="HD44">
            <v>0</v>
          </cell>
          <cell r="HE44">
            <v>0</v>
          </cell>
          <cell r="HF44">
            <v>0</v>
          </cell>
          <cell r="HG44">
            <v>0</v>
          </cell>
          <cell r="HH44">
            <v>0</v>
          </cell>
          <cell r="HI44">
            <v>0</v>
          </cell>
          <cell r="HJ44">
            <v>0</v>
          </cell>
          <cell r="HK44">
            <v>0</v>
          </cell>
          <cell r="HL44">
            <v>0</v>
          </cell>
          <cell r="HM44">
            <v>0</v>
          </cell>
          <cell r="HN44">
            <v>0</v>
          </cell>
          <cell r="HO44">
            <v>0</v>
          </cell>
          <cell r="HP44">
            <v>0</v>
          </cell>
          <cell r="HQ44">
            <v>0</v>
          </cell>
          <cell r="HR44">
            <v>0</v>
          </cell>
          <cell r="HS44">
            <v>0</v>
          </cell>
          <cell r="HT44">
            <v>0</v>
          </cell>
          <cell r="HU44">
            <v>0</v>
          </cell>
          <cell r="HV44">
            <v>0</v>
          </cell>
          <cell r="HW44">
            <v>0</v>
          </cell>
          <cell r="HX44">
            <v>0</v>
          </cell>
          <cell r="HY44">
            <v>0</v>
          </cell>
          <cell r="HZ44">
            <v>0</v>
          </cell>
          <cell r="IA44">
            <v>0</v>
          </cell>
          <cell r="IB44">
            <v>0</v>
          </cell>
          <cell r="IC44">
            <v>0</v>
          </cell>
          <cell r="ID44">
            <v>0</v>
          </cell>
          <cell r="IE44">
            <v>0</v>
          </cell>
          <cell r="IF44">
            <v>0</v>
          </cell>
          <cell r="IG44">
            <v>0</v>
          </cell>
          <cell r="IH44">
            <v>0</v>
          </cell>
          <cell r="II44">
            <v>0</v>
          </cell>
          <cell r="IJ44">
            <v>0</v>
          </cell>
          <cell r="IK44">
            <v>0</v>
          </cell>
          <cell r="IL44">
            <v>0</v>
          </cell>
          <cell r="IM44">
            <v>0</v>
          </cell>
          <cell r="IN44">
            <v>0</v>
          </cell>
          <cell r="IO44">
            <v>0</v>
          </cell>
          <cell r="IP44">
            <v>0</v>
          </cell>
          <cell r="IQ44">
            <v>0</v>
          </cell>
        </row>
        <row r="45">
          <cell r="B45">
            <v>0</v>
          </cell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0</v>
          </cell>
          <cell r="AJ45">
            <v>0</v>
          </cell>
          <cell r="AK45">
            <v>0</v>
          </cell>
          <cell r="AL45">
            <v>0</v>
          </cell>
          <cell r="AM45">
            <v>0</v>
          </cell>
          <cell r="AN45">
            <v>0</v>
          </cell>
          <cell r="AO45">
            <v>0</v>
          </cell>
          <cell r="AP45">
            <v>0</v>
          </cell>
          <cell r="AQ45">
            <v>0</v>
          </cell>
          <cell r="AR45">
            <v>0</v>
          </cell>
          <cell r="AS45">
            <v>0</v>
          </cell>
          <cell r="AT45">
            <v>0</v>
          </cell>
          <cell r="AU45">
            <v>0</v>
          </cell>
          <cell r="AV45">
            <v>0</v>
          </cell>
          <cell r="AW45">
            <v>0</v>
          </cell>
          <cell r="AX45">
            <v>0</v>
          </cell>
          <cell r="AY45">
            <v>0</v>
          </cell>
          <cell r="AZ45">
            <v>0</v>
          </cell>
          <cell r="BA45">
            <v>0</v>
          </cell>
          <cell r="BB45">
            <v>0</v>
          </cell>
          <cell r="BC45">
            <v>0</v>
          </cell>
          <cell r="BD45">
            <v>0</v>
          </cell>
          <cell r="BE45">
            <v>0</v>
          </cell>
          <cell r="BF45">
            <v>0</v>
          </cell>
          <cell r="BG45">
            <v>0</v>
          </cell>
          <cell r="BH45">
            <v>0</v>
          </cell>
          <cell r="BI45">
            <v>0</v>
          </cell>
          <cell r="BJ45">
            <v>0</v>
          </cell>
          <cell r="BK45">
            <v>0</v>
          </cell>
          <cell r="BL45">
            <v>0</v>
          </cell>
          <cell r="BM45">
            <v>0</v>
          </cell>
          <cell r="BN45">
            <v>0</v>
          </cell>
          <cell r="BO45">
            <v>0</v>
          </cell>
          <cell r="BP45">
            <v>0</v>
          </cell>
          <cell r="BQ45">
            <v>0</v>
          </cell>
          <cell r="BR45">
            <v>0</v>
          </cell>
          <cell r="BS45">
            <v>0</v>
          </cell>
          <cell r="BT45">
            <v>0</v>
          </cell>
          <cell r="BU45">
            <v>0</v>
          </cell>
          <cell r="BV45">
            <v>0</v>
          </cell>
          <cell r="BW45">
            <v>0</v>
          </cell>
          <cell r="BX45">
            <v>0</v>
          </cell>
          <cell r="BY45">
            <v>0</v>
          </cell>
          <cell r="BZ45">
            <v>0</v>
          </cell>
          <cell r="CA45">
            <v>0</v>
          </cell>
          <cell r="CB45">
            <v>0</v>
          </cell>
          <cell r="CC45">
            <v>0</v>
          </cell>
          <cell r="CD45">
            <v>0</v>
          </cell>
          <cell r="CE45">
            <v>0</v>
          </cell>
          <cell r="CF45">
            <v>0</v>
          </cell>
          <cell r="CG45">
            <v>0</v>
          </cell>
          <cell r="CH45">
            <v>0</v>
          </cell>
          <cell r="CI45">
            <v>0</v>
          </cell>
          <cell r="CJ45">
            <v>0</v>
          </cell>
          <cell r="CK45">
            <v>0</v>
          </cell>
          <cell r="CL45">
            <v>0</v>
          </cell>
          <cell r="CM45">
            <v>0</v>
          </cell>
          <cell r="CN45">
            <v>0</v>
          </cell>
          <cell r="CO45">
            <v>0</v>
          </cell>
          <cell r="CP45">
            <v>0</v>
          </cell>
          <cell r="CQ45">
            <v>0</v>
          </cell>
          <cell r="CR45">
            <v>0</v>
          </cell>
          <cell r="CS45">
            <v>0</v>
          </cell>
          <cell r="CT45">
            <v>0</v>
          </cell>
          <cell r="CU45">
            <v>0</v>
          </cell>
          <cell r="CV45">
            <v>0</v>
          </cell>
          <cell r="CW45">
            <v>0</v>
          </cell>
          <cell r="CX45">
            <v>0</v>
          </cell>
          <cell r="CY45">
            <v>0</v>
          </cell>
          <cell r="CZ45">
            <v>0</v>
          </cell>
          <cell r="DA45">
            <v>0</v>
          </cell>
          <cell r="DB45">
            <v>0</v>
          </cell>
          <cell r="DC45">
            <v>0</v>
          </cell>
          <cell r="DD45">
            <v>0</v>
          </cell>
          <cell r="DE45">
            <v>0</v>
          </cell>
          <cell r="DF45">
            <v>0</v>
          </cell>
          <cell r="DG45">
            <v>0</v>
          </cell>
          <cell r="DH45">
            <v>0</v>
          </cell>
          <cell r="DI45">
            <v>0</v>
          </cell>
          <cell r="DJ45">
            <v>0</v>
          </cell>
          <cell r="DK45">
            <v>0</v>
          </cell>
          <cell r="DL45">
            <v>0</v>
          </cell>
          <cell r="DM45">
            <v>0</v>
          </cell>
          <cell r="DN45">
            <v>0</v>
          </cell>
          <cell r="DO45">
            <v>0</v>
          </cell>
          <cell r="DP45">
            <v>0</v>
          </cell>
          <cell r="DQ45">
            <v>0</v>
          </cell>
          <cell r="DR45">
            <v>0</v>
          </cell>
          <cell r="DS45">
            <v>0</v>
          </cell>
          <cell r="DT45">
            <v>0</v>
          </cell>
          <cell r="DU45">
            <v>0</v>
          </cell>
          <cell r="DV45">
            <v>0</v>
          </cell>
          <cell r="DW45">
            <v>0</v>
          </cell>
          <cell r="DX45">
            <v>0</v>
          </cell>
          <cell r="DY45">
            <v>0</v>
          </cell>
          <cell r="DZ45">
            <v>0</v>
          </cell>
          <cell r="EA45">
            <v>0</v>
          </cell>
          <cell r="EB45">
            <v>0</v>
          </cell>
          <cell r="EC45">
            <v>0</v>
          </cell>
          <cell r="ED45">
            <v>0</v>
          </cell>
          <cell r="EE45">
            <v>0</v>
          </cell>
          <cell r="EF45">
            <v>0</v>
          </cell>
          <cell r="EG45">
            <v>0</v>
          </cell>
          <cell r="EH45">
            <v>0</v>
          </cell>
          <cell r="EI45">
            <v>0</v>
          </cell>
          <cell r="EJ45">
            <v>0</v>
          </cell>
          <cell r="EK45">
            <v>0</v>
          </cell>
          <cell r="EL45">
            <v>0</v>
          </cell>
          <cell r="EM45">
            <v>0</v>
          </cell>
          <cell r="EN45">
            <v>0</v>
          </cell>
          <cell r="EO45">
            <v>0</v>
          </cell>
          <cell r="EP45">
            <v>0</v>
          </cell>
          <cell r="EQ45">
            <v>0</v>
          </cell>
          <cell r="ER45">
            <v>0</v>
          </cell>
          <cell r="ES45">
            <v>0</v>
          </cell>
          <cell r="ET45">
            <v>0</v>
          </cell>
          <cell r="EU45">
            <v>0</v>
          </cell>
          <cell r="EV45">
            <v>0</v>
          </cell>
          <cell r="EW45">
            <v>0</v>
          </cell>
          <cell r="EX45">
            <v>0</v>
          </cell>
          <cell r="EY45">
            <v>0</v>
          </cell>
          <cell r="EZ45">
            <v>0</v>
          </cell>
          <cell r="FA45">
            <v>0</v>
          </cell>
          <cell r="FB45">
            <v>0</v>
          </cell>
          <cell r="FC45">
            <v>0</v>
          </cell>
          <cell r="FD45">
            <v>0</v>
          </cell>
          <cell r="FE45">
            <v>0</v>
          </cell>
          <cell r="FF45">
            <v>0</v>
          </cell>
          <cell r="FG45">
            <v>0</v>
          </cell>
          <cell r="FH45">
            <v>0</v>
          </cell>
          <cell r="FI45">
            <v>0</v>
          </cell>
          <cell r="FJ45">
            <v>0</v>
          </cell>
          <cell r="FK45">
            <v>0</v>
          </cell>
          <cell r="FL45">
            <v>0</v>
          </cell>
          <cell r="FM45">
            <v>0</v>
          </cell>
          <cell r="FN45">
            <v>0</v>
          </cell>
          <cell r="FO45">
            <v>0</v>
          </cell>
          <cell r="FP45">
            <v>0</v>
          </cell>
          <cell r="FQ45">
            <v>0</v>
          </cell>
          <cell r="FR45">
            <v>0</v>
          </cell>
          <cell r="FS45">
            <v>0</v>
          </cell>
          <cell r="FT45">
            <v>0</v>
          </cell>
          <cell r="FU45">
            <v>0</v>
          </cell>
          <cell r="FV45">
            <v>0</v>
          </cell>
          <cell r="FW45">
            <v>0</v>
          </cell>
          <cell r="FX45">
            <v>0</v>
          </cell>
          <cell r="FY45">
            <v>0</v>
          </cell>
          <cell r="FZ45">
            <v>0</v>
          </cell>
          <cell r="GA45">
            <v>0</v>
          </cell>
          <cell r="GB45">
            <v>0</v>
          </cell>
          <cell r="GC45">
            <v>0</v>
          </cell>
          <cell r="GD45">
            <v>0</v>
          </cell>
          <cell r="GE45">
            <v>0</v>
          </cell>
          <cell r="GF45">
            <v>0</v>
          </cell>
          <cell r="GG45">
            <v>0</v>
          </cell>
          <cell r="GH45">
            <v>0</v>
          </cell>
          <cell r="GI45">
            <v>0</v>
          </cell>
          <cell r="GJ45">
            <v>0</v>
          </cell>
          <cell r="GK45">
            <v>0</v>
          </cell>
          <cell r="GL45">
            <v>0</v>
          </cell>
          <cell r="GM45">
            <v>0</v>
          </cell>
          <cell r="GN45">
            <v>0</v>
          </cell>
          <cell r="GO45">
            <v>0</v>
          </cell>
          <cell r="GP45">
            <v>0</v>
          </cell>
          <cell r="GQ45">
            <v>0</v>
          </cell>
          <cell r="GR45">
            <v>0</v>
          </cell>
          <cell r="GS45">
            <v>0</v>
          </cell>
          <cell r="GT45">
            <v>0</v>
          </cell>
          <cell r="GU45">
            <v>0</v>
          </cell>
          <cell r="GV45">
            <v>0</v>
          </cell>
          <cell r="GW45">
            <v>0</v>
          </cell>
          <cell r="GX45">
            <v>0</v>
          </cell>
          <cell r="GY45">
            <v>0</v>
          </cell>
          <cell r="GZ45">
            <v>0</v>
          </cell>
          <cell r="HA45">
            <v>0</v>
          </cell>
          <cell r="HB45">
            <v>0</v>
          </cell>
          <cell r="HC45">
            <v>0</v>
          </cell>
          <cell r="HD45">
            <v>0</v>
          </cell>
          <cell r="HE45">
            <v>0</v>
          </cell>
          <cell r="HF45">
            <v>0</v>
          </cell>
          <cell r="HG45">
            <v>0</v>
          </cell>
          <cell r="HH45">
            <v>0</v>
          </cell>
          <cell r="HI45">
            <v>0</v>
          </cell>
          <cell r="HJ45">
            <v>0</v>
          </cell>
          <cell r="HK45">
            <v>0</v>
          </cell>
          <cell r="HL45">
            <v>0</v>
          </cell>
          <cell r="HM45">
            <v>0</v>
          </cell>
          <cell r="HN45">
            <v>0</v>
          </cell>
          <cell r="HO45">
            <v>0</v>
          </cell>
          <cell r="HP45">
            <v>0</v>
          </cell>
          <cell r="HQ45">
            <v>0</v>
          </cell>
          <cell r="HR45">
            <v>0</v>
          </cell>
          <cell r="HS45">
            <v>0</v>
          </cell>
          <cell r="HT45">
            <v>0</v>
          </cell>
          <cell r="HU45">
            <v>0</v>
          </cell>
          <cell r="HV45">
            <v>0</v>
          </cell>
          <cell r="HW45">
            <v>0</v>
          </cell>
          <cell r="HX45">
            <v>0</v>
          </cell>
          <cell r="HY45">
            <v>0</v>
          </cell>
          <cell r="HZ45">
            <v>0</v>
          </cell>
          <cell r="IA45">
            <v>0</v>
          </cell>
          <cell r="IB45">
            <v>0</v>
          </cell>
          <cell r="IC45">
            <v>0</v>
          </cell>
          <cell r="ID45">
            <v>0</v>
          </cell>
          <cell r="IE45">
            <v>0</v>
          </cell>
          <cell r="IF45">
            <v>0</v>
          </cell>
          <cell r="IG45">
            <v>0</v>
          </cell>
          <cell r="IH45">
            <v>0</v>
          </cell>
          <cell r="II45">
            <v>0</v>
          </cell>
          <cell r="IJ45">
            <v>0</v>
          </cell>
          <cell r="IK45">
            <v>0</v>
          </cell>
          <cell r="IL45">
            <v>0</v>
          </cell>
          <cell r="IM45">
            <v>0</v>
          </cell>
          <cell r="IN45">
            <v>0</v>
          </cell>
          <cell r="IO45">
            <v>0</v>
          </cell>
          <cell r="IP45">
            <v>0</v>
          </cell>
          <cell r="IQ45">
            <v>0</v>
          </cell>
        </row>
        <row r="46">
          <cell r="B46">
            <v>0</v>
          </cell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0</v>
          </cell>
          <cell r="AK46">
            <v>0</v>
          </cell>
          <cell r="AL46">
            <v>0</v>
          </cell>
          <cell r="AM46">
            <v>0</v>
          </cell>
          <cell r="AN46">
            <v>0</v>
          </cell>
          <cell r="AO46">
            <v>0</v>
          </cell>
          <cell r="AP46">
            <v>0</v>
          </cell>
          <cell r="AQ46">
            <v>0</v>
          </cell>
          <cell r="AR46">
            <v>0</v>
          </cell>
          <cell r="AS46">
            <v>0</v>
          </cell>
          <cell r="AT46">
            <v>0</v>
          </cell>
          <cell r="AU46">
            <v>0</v>
          </cell>
          <cell r="AV46">
            <v>0</v>
          </cell>
          <cell r="AW46">
            <v>0</v>
          </cell>
          <cell r="AX46">
            <v>0</v>
          </cell>
          <cell r="AY46">
            <v>0</v>
          </cell>
          <cell r="AZ46">
            <v>0</v>
          </cell>
          <cell r="BA46">
            <v>0</v>
          </cell>
          <cell r="BB46">
            <v>0</v>
          </cell>
          <cell r="BC46">
            <v>0</v>
          </cell>
          <cell r="BD46">
            <v>0</v>
          </cell>
          <cell r="BE46">
            <v>0</v>
          </cell>
          <cell r="BF46">
            <v>0</v>
          </cell>
          <cell r="BG46">
            <v>0</v>
          </cell>
          <cell r="BH46">
            <v>0</v>
          </cell>
          <cell r="BI46">
            <v>0</v>
          </cell>
          <cell r="BJ46">
            <v>0</v>
          </cell>
          <cell r="BK46">
            <v>0</v>
          </cell>
          <cell r="BL46">
            <v>0</v>
          </cell>
          <cell r="BM46">
            <v>0</v>
          </cell>
          <cell r="BN46">
            <v>0</v>
          </cell>
          <cell r="BO46">
            <v>0</v>
          </cell>
          <cell r="BP46">
            <v>0</v>
          </cell>
          <cell r="BQ46">
            <v>0</v>
          </cell>
          <cell r="BR46">
            <v>0</v>
          </cell>
          <cell r="BS46">
            <v>0</v>
          </cell>
          <cell r="BT46">
            <v>0</v>
          </cell>
          <cell r="BU46">
            <v>0</v>
          </cell>
          <cell r="BV46">
            <v>0</v>
          </cell>
          <cell r="BW46">
            <v>0</v>
          </cell>
          <cell r="BX46">
            <v>0</v>
          </cell>
          <cell r="BY46">
            <v>0</v>
          </cell>
          <cell r="BZ46">
            <v>0</v>
          </cell>
          <cell r="CA46">
            <v>0</v>
          </cell>
          <cell r="CB46">
            <v>0</v>
          </cell>
          <cell r="CC46">
            <v>0</v>
          </cell>
          <cell r="CD46">
            <v>0</v>
          </cell>
          <cell r="CE46">
            <v>0</v>
          </cell>
          <cell r="CF46">
            <v>0</v>
          </cell>
          <cell r="CG46">
            <v>0</v>
          </cell>
          <cell r="CH46">
            <v>0</v>
          </cell>
          <cell r="CI46">
            <v>0</v>
          </cell>
          <cell r="CJ46">
            <v>0</v>
          </cell>
          <cell r="CK46">
            <v>0</v>
          </cell>
          <cell r="CL46">
            <v>0</v>
          </cell>
          <cell r="CM46">
            <v>0</v>
          </cell>
          <cell r="CN46">
            <v>0</v>
          </cell>
          <cell r="CO46">
            <v>0</v>
          </cell>
          <cell r="CP46">
            <v>0</v>
          </cell>
          <cell r="CQ46">
            <v>0</v>
          </cell>
          <cell r="CR46">
            <v>0</v>
          </cell>
          <cell r="CS46">
            <v>0</v>
          </cell>
          <cell r="CT46">
            <v>0</v>
          </cell>
          <cell r="CU46">
            <v>0</v>
          </cell>
          <cell r="CV46">
            <v>0</v>
          </cell>
          <cell r="CW46">
            <v>0</v>
          </cell>
          <cell r="CX46">
            <v>0</v>
          </cell>
          <cell r="CY46">
            <v>0</v>
          </cell>
          <cell r="CZ46">
            <v>0</v>
          </cell>
          <cell r="DA46">
            <v>0</v>
          </cell>
          <cell r="DB46">
            <v>0</v>
          </cell>
          <cell r="DC46">
            <v>0</v>
          </cell>
          <cell r="DD46">
            <v>0</v>
          </cell>
          <cell r="DE46">
            <v>0</v>
          </cell>
          <cell r="DF46">
            <v>0</v>
          </cell>
          <cell r="DG46">
            <v>0</v>
          </cell>
          <cell r="DH46">
            <v>0</v>
          </cell>
          <cell r="DI46">
            <v>0</v>
          </cell>
          <cell r="DJ46">
            <v>0</v>
          </cell>
          <cell r="DK46">
            <v>0</v>
          </cell>
          <cell r="DL46">
            <v>0</v>
          </cell>
          <cell r="DM46">
            <v>0</v>
          </cell>
          <cell r="DN46">
            <v>0</v>
          </cell>
          <cell r="DO46">
            <v>0</v>
          </cell>
          <cell r="DP46">
            <v>0</v>
          </cell>
          <cell r="DQ46">
            <v>0</v>
          </cell>
          <cell r="DR46">
            <v>0</v>
          </cell>
          <cell r="DS46">
            <v>0</v>
          </cell>
          <cell r="DT46">
            <v>0</v>
          </cell>
          <cell r="DU46">
            <v>0</v>
          </cell>
          <cell r="DV46">
            <v>0</v>
          </cell>
          <cell r="DW46">
            <v>0</v>
          </cell>
          <cell r="DX46">
            <v>0</v>
          </cell>
          <cell r="DY46">
            <v>0</v>
          </cell>
          <cell r="DZ46">
            <v>0</v>
          </cell>
          <cell r="EA46">
            <v>0</v>
          </cell>
          <cell r="EB46">
            <v>0</v>
          </cell>
          <cell r="EC46">
            <v>0</v>
          </cell>
          <cell r="ED46">
            <v>0</v>
          </cell>
          <cell r="EE46">
            <v>0</v>
          </cell>
          <cell r="EF46">
            <v>0</v>
          </cell>
          <cell r="EG46">
            <v>0</v>
          </cell>
          <cell r="EH46">
            <v>0</v>
          </cell>
          <cell r="EI46">
            <v>0</v>
          </cell>
          <cell r="EJ46">
            <v>0</v>
          </cell>
          <cell r="EK46">
            <v>0</v>
          </cell>
          <cell r="EL46">
            <v>0</v>
          </cell>
          <cell r="EM46">
            <v>0</v>
          </cell>
          <cell r="EN46">
            <v>0</v>
          </cell>
          <cell r="EO46">
            <v>0</v>
          </cell>
          <cell r="EP46">
            <v>0</v>
          </cell>
          <cell r="EQ46">
            <v>0</v>
          </cell>
          <cell r="ER46">
            <v>0</v>
          </cell>
          <cell r="ES46">
            <v>0</v>
          </cell>
          <cell r="ET46">
            <v>0</v>
          </cell>
          <cell r="EU46">
            <v>0</v>
          </cell>
          <cell r="EV46">
            <v>0</v>
          </cell>
          <cell r="EW46">
            <v>0</v>
          </cell>
          <cell r="EX46">
            <v>0</v>
          </cell>
          <cell r="EY46">
            <v>0</v>
          </cell>
          <cell r="EZ46">
            <v>0</v>
          </cell>
          <cell r="FA46">
            <v>0</v>
          </cell>
          <cell r="FB46">
            <v>0</v>
          </cell>
          <cell r="FC46">
            <v>0</v>
          </cell>
          <cell r="FD46">
            <v>0</v>
          </cell>
          <cell r="FE46">
            <v>0</v>
          </cell>
          <cell r="FF46">
            <v>0</v>
          </cell>
          <cell r="FG46">
            <v>0</v>
          </cell>
          <cell r="FH46">
            <v>0</v>
          </cell>
          <cell r="FI46">
            <v>0</v>
          </cell>
          <cell r="FJ46">
            <v>0</v>
          </cell>
          <cell r="FK46">
            <v>0</v>
          </cell>
          <cell r="FL46">
            <v>0</v>
          </cell>
          <cell r="FM46">
            <v>0</v>
          </cell>
          <cell r="FN46">
            <v>0</v>
          </cell>
          <cell r="FO46">
            <v>0</v>
          </cell>
          <cell r="FP46">
            <v>0</v>
          </cell>
          <cell r="FQ46">
            <v>0</v>
          </cell>
          <cell r="FR46">
            <v>0</v>
          </cell>
          <cell r="FS46">
            <v>0</v>
          </cell>
          <cell r="FT46">
            <v>0</v>
          </cell>
          <cell r="FU46">
            <v>0</v>
          </cell>
          <cell r="FV46">
            <v>0</v>
          </cell>
          <cell r="FW46">
            <v>0</v>
          </cell>
          <cell r="FX46">
            <v>0</v>
          </cell>
          <cell r="FY46">
            <v>0</v>
          </cell>
          <cell r="FZ46">
            <v>0</v>
          </cell>
          <cell r="GA46">
            <v>0</v>
          </cell>
          <cell r="GB46">
            <v>0</v>
          </cell>
          <cell r="GC46">
            <v>0</v>
          </cell>
          <cell r="GD46">
            <v>0</v>
          </cell>
          <cell r="GE46">
            <v>0</v>
          </cell>
          <cell r="GF46">
            <v>0</v>
          </cell>
          <cell r="GG46">
            <v>0</v>
          </cell>
          <cell r="GH46">
            <v>0</v>
          </cell>
          <cell r="GI46">
            <v>0</v>
          </cell>
          <cell r="GJ46">
            <v>0</v>
          </cell>
          <cell r="GK46">
            <v>0</v>
          </cell>
          <cell r="GL46">
            <v>0</v>
          </cell>
          <cell r="GM46">
            <v>0</v>
          </cell>
          <cell r="GN46">
            <v>0</v>
          </cell>
          <cell r="GO46">
            <v>0</v>
          </cell>
          <cell r="GP46">
            <v>0</v>
          </cell>
          <cell r="GQ46">
            <v>0</v>
          </cell>
          <cell r="GR46">
            <v>0</v>
          </cell>
          <cell r="GS46">
            <v>0</v>
          </cell>
          <cell r="GT46">
            <v>0</v>
          </cell>
          <cell r="GU46">
            <v>0</v>
          </cell>
          <cell r="GV46">
            <v>0</v>
          </cell>
          <cell r="GW46">
            <v>0</v>
          </cell>
          <cell r="GX46">
            <v>0</v>
          </cell>
          <cell r="GY46">
            <v>0</v>
          </cell>
          <cell r="GZ46">
            <v>0</v>
          </cell>
          <cell r="HA46">
            <v>0</v>
          </cell>
          <cell r="HB46">
            <v>0</v>
          </cell>
          <cell r="HC46">
            <v>0</v>
          </cell>
          <cell r="HD46">
            <v>0</v>
          </cell>
          <cell r="HE46">
            <v>0</v>
          </cell>
          <cell r="HF46">
            <v>0</v>
          </cell>
          <cell r="HG46">
            <v>0</v>
          </cell>
          <cell r="HH46">
            <v>0</v>
          </cell>
          <cell r="HI46">
            <v>0</v>
          </cell>
          <cell r="HJ46">
            <v>0</v>
          </cell>
          <cell r="HK46">
            <v>0</v>
          </cell>
          <cell r="HL46">
            <v>0</v>
          </cell>
          <cell r="HM46">
            <v>0</v>
          </cell>
          <cell r="HN46">
            <v>0</v>
          </cell>
          <cell r="HO46">
            <v>0</v>
          </cell>
          <cell r="HP46">
            <v>0</v>
          </cell>
          <cell r="HQ46">
            <v>0</v>
          </cell>
          <cell r="HR46">
            <v>0</v>
          </cell>
          <cell r="HS46">
            <v>0</v>
          </cell>
          <cell r="HT46">
            <v>0</v>
          </cell>
          <cell r="HU46">
            <v>0</v>
          </cell>
          <cell r="HV46">
            <v>0</v>
          </cell>
          <cell r="HW46">
            <v>0</v>
          </cell>
          <cell r="HX46">
            <v>0</v>
          </cell>
          <cell r="HY46">
            <v>0</v>
          </cell>
          <cell r="HZ46">
            <v>0</v>
          </cell>
          <cell r="IA46">
            <v>0</v>
          </cell>
          <cell r="IB46">
            <v>0</v>
          </cell>
          <cell r="IC46">
            <v>0</v>
          </cell>
          <cell r="ID46">
            <v>0</v>
          </cell>
          <cell r="IE46">
            <v>0</v>
          </cell>
          <cell r="IF46">
            <v>0</v>
          </cell>
          <cell r="IG46">
            <v>0</v>
          </cell>
          <cell r="IH46">
            <v>0</v>
          </cell>
          <cell r="II46">
            <v>0</v>
          </cell>
          <cell r="IJ46">
            <v>0</v>
          </cell>
          <cell r="IK46">
            <v>0</v>
          </cell>
          <cell r="IL46">
            <v>0</v>
          </cell>
          <cell r="IM46">
            <v>0</v>
          </cell>
          <cell r="IN46">
            <v>0</v>
          </cell>
          <cell r="IO46">
            <v>0</v>
          </cell>
          <cell r="IP46">
            <v>0</v>
          </cell>
          <cell r="IQ46">
            <v>0</v>
          </cell>
        </row>
        <row r="47">
          <cell r="B47">
            <v>871.89700000000005</v>
          </cell>
          <cell r="C47">
            <v>497.68099999999998</v>
          </cell>
          <cell r="D47">
            <v>374.21600000000001</v>
          </cell>
          <cell r="E47">
            <v>542.71900000000005</v>
          </cell>
          <cell r="F47">
            <v>286.58300000000003</v>
          </cell>
          <cell r="G47">
            <v>256.13600000000002</v>
          </cell>
          <cell r="H47">
            <v>329.17899999999997</v>
          </cell>
          <cell r="I47">
            <v>211.09899999999999</v>
          </cell>
          <cell r="J47">
            <v>118.08</v>
          </cell>
          <cell r="K47">
            <v>279.68</v>
          </cell>
          <cell r="L47">
            <v>147.84399999999999</v>
          </cell>
          <cell r="M47">
            <v>131.83600000000001</v>
          </cell>
          <cell r="N47">
            <v>2953.982</v>
          </cell>
          <cell r="O47">
            <v>1581.34</v>
          </cell>
          <cell r="P47">
            <v>1372.6420000000001</v>
          </cell>
          <cell r="Q47">
            <v>5169.2659999999996</v>
          </cell>
          <cell r="R47">
            <v>2532.4639999999999</v>
          </cell>
          <cell r="S47">
            <v>2636.8020000000001</v>
          </cell>
          <cell r="T47">
            <v>816.59900000000005</v>
          </cell>
          <cell r="U47">
            <v>394.94900000000001</v>
          </cell>
          <cell r="V47">
            <v>421.65</v>
          </cell>
          <cell r="W47">
            <v>578.32000000000005</v>
          </cell>
          <cell r="X47">
            <v>288.209</v>
          </cell>
          <cell r="Y47">
            <v>290.11099999999999</v>
          </cell>
          <cell r="Z47">
            <v>383.68799999999999</v>
          </cell>
          <cell r="AA47">
            <v>198.852</v>
          </cell>
          <cell r="AB47">
            <v>184.83600000000001</v>
          </cell>
          <cell r="AC47">
            <v>194.63200000000001</v>
          </cell>
          <cell r="AD47">
            <v>89.358000000000004</v>
          </cell>
          <cell r="AE47">
            <v>105.274</v>
          </cell>
          <cell r="AF47">
            <v>66.492999999999995</v>
          </cell>
          <cell r="AG47">
            <v>29.981000000000002</v>
          </cell>
          <cell r="AH47">
            <v>36.512</v>
          </cell>
          <cell r="AI47">
            <v>81.411000000000001</v>
          </cell>
          <cell r="AJ47">
            <v>43.481999999999999</v>
          </cell>
          <cell r="AK47">
            <v>37.929000000000002</v>
          </cell>
          <cell r="AL47">
            <v>156.86799999999999</v>
          </cell>
          <cell r="AM47">
            <v>63.258000000000003</v>
          </cell>
          <cell r="AN47">
            <v>93.61</v>
          </cell>
          <cell r="AO47">
            <v>346.62799999999999</v>
          </cell>
          <cell r="AP47">
            <v>162.22900000000001</v>
          </cell>
          <cell r="AQ47">
            <v>184.399</v>
          </cell>
          <cell r="AR47">
            <v>210.595</v>
          </cell>
          <cell r="AS47">
            <v>105.36799999999999</v>
          </cell>
          <cell r="AT47">
            <v>105.226</v>
          </cell>
          <cell r="AU47">
            <v>16.713999999999999</v>
          </cell>
          <cell r="AV47">
            <v>6.5780000000000003</v>
          </cell>
          <cell r="AW47">
            <v>10.135999999999999</v>
          </cell>
          <cell r="AX47">
            <v>136.03299999999999</v>
          </cell>
          <cell r="AY47">
            <v>56.86</v>
          </cell>
          <cell r="AZ47">
            <v>79.173000000000002</v>
          </cell>
          <cell r="BA47">
            <v>171.33199999999999</v>
          </cell>
          <cell r="BB47">
            <v>92.355000000000004</v>
          </cell>
          <cell r="BC47">
            <v>78.975999999999999</v>
          </cell>
          <cell r="BD47">
            <v>66.078000000000003</v>
          </cell>
          <cell r="BE47">
            <v>35.780999999999999</v>
          </cell>
          <cell r="BF47">
            <v>30.297000000000001</v>
          </cell>
          <cell r="BG47">
            <v>69.085999999999999</v>
          </cell>
          <cell r="BH47">
            <v>42.475999999999999</v>
          </cell>
          <cell r="BI47">
            <v>26.61</v>
          </cell>
          <cell r="BJ47">
            <v>11.606999999999999</v>
          </cell>
          <cell r="BK47">
            <v>8.2479999999999993</v>
          </cell>
          <cell r="BL47">
            <v>3.359</v>
          </cell>
          <cell r="BM47">
            <v>102.246</v>
          </cell>
          <cell r="BN47">
            <v>49.88</v>
          </cell>
          <cell r="BO47">
            <v>52.366</v>
          </cell>
          <cell r="BP47">
            <v>2474.3180000000002</v>
          </cell>
          <cell r="BQ47">
            <v>1295.1790000000001</v>
          </cell>
          <cell r="BR47">
            <v>1179.1379999999999</v>
          </cell>
          <cell r="BS47">
            <v>489.11799999999999</v>
          </cell>
          <cell r="BT47">
            <v>269.57400000000001</v>
          </cell>
          <cell r="BU47">
            <v>219.54499999999999</v>
          </cell>
          <cell r="BV47">
            <v>135.06399999999999</v>
          </cell>
          <cell r="BW47">
            <v>76.703000000000003</v>
          </cell>
          <cell r="BX47">
            <v>58.360999999999997</v>
          </cell>
          <cell r="BY47">
            <v>146.715</v>
          </cell>
          <cell r="BZ47">
            <v>79.58</v>
          </cell>
          <cell r="CA47">
            <v>67.135000000000005</v>
          </cell>
          <cell r="CB47">
            <v>207.339</v>
          </cell>
          <cell r="CC47">
            <v>113.29</v>
          </cell>
          <cell r="CD47">
            <v>94.049000000000007</v>
          </cell>
          <cell r="CE47">
            <v>1985.1990000000001</v>
          </cell>
          <cell r="CF47">
            <v>1025.606</v>
          </cell>
          <cell r="CG47">
            <v>959.59400000000005</v>
          </cell>
          <cell r="CH47">
            <v>882.43700000000001</v>
          </cell>
          <cell r="CI47">
            <v>456.54199999999997</v>
          </cell>
          <cell r="CJ47">
            <v>425.89499999999998</v>
          </cell>
          <cell r="CK47">
            <v>277.56200000000001</v>
          </cell>
          <cell r="CL47">
            <v>140.20500000000001</v>
          </cell>
          <cell r="CM47">
            <v>137.35599999999999</v>
          </cell>
          <cell r="CN47">
            <v>280.06799999999998</v>
          </cell>
          <cell r="CO47">
            <v>142.65</v>
          </cell>
          <cell r="CP47">
            <v>137.41800000000001</v>
          </cell>
          <cell r="CQ47">
            <v>324.80700000000002</v>
          </cell>
          <cell r="CR47">
            <v>173.68600000000001</v>
          </cell>
          <cell r="CS47">
            <v>151.12100000000001</v>
          </cell>
          <cell r="CT47">
            <v>1102.7619999999999</v>
          </cell>
          <cell r="CU47">
            <v>569.06399999999996</v>
          </cell>
          <cell r="CV47">
            <v>533.69899999999996</v>
          </cell>
          <cell r="CW47">
            <v>437.66899999999998</v>
          </cell>
          <cell r="CX47">
            <v>215.85</v>
          </cell>
          <cell r="CY47">
            <v>221.81899999999999</v>
          </cell>
          <cell r="CZ47">
            <v>665.09400000000005</v>
          </cell>
          <cell r="DA47">
            <v>353.214</v>
          </cell>
          <cell r="DB47">
            <v>311.88</v>
          </cell>
          <cell r="DC47">
            <v>423.14100000000002</v>
          </cell>
          <cell r="DD47">
            <v>216.102</v>
          </cell>
          <cell r="DE47">
            <v>207.03899999999999</v>
          </cell>
          <cell r="DF47">
            <v>241.953</v>
          </cell>
          <cell r="DG47">
            <v>137.11199999999999</v>
          </cell>
          <cell r="DH47">
            <v>104.84099999999999</v>
          </cell>
          <cell r="DI47">
            <v>200.435</v>
          </cell>
          <cell r="DJ47">
            <v>129.358</v>
          </cell>
          <cell r="DK47">
            <v>71.076999999999998</v>
          </cell>
          <cell r="DL47">
            <v>2273.8829999999998</v>
          </cell>
          <cell r="DM47">
            <v>1165.8219999999999</v>
          </cell>
          <cell r="DN47">
            <v>1108.0609999999999</v>
          </cell>
          <cell r="DO47">
            <v>3920.585</v>
          </cell>
          <cell r="DP47">
            <v>1922.404</v>
          </cell>
          <cell r="DQ47">
            <v>1998.18</v>
          </cell>
          <cell r="DR47">
            <v>588.524</v>
          </cell>
          <cell r="DS47">
            <v>314.54000000000002</v>
          </cell>
          <cell r="DT47">
            <v>273.983</v>
          </cell>
          <cell r="DU47">
            <v>399.72</v>
          </cell>
          <cell r="DV47">
            <v>224.625</v>
          </cell>
          <cell r="DW47">
            <v>175.095</v>
          </cell>
          <cell r="DX47">
            <v>278.86799999999999</v>
          </cell>
          <cell r="DY47">
            <v>172.42500000000001</v>
          </cell>
          <cell r="DZ47">
            <v>106.443</v>
          </cell>
          <cell r="EA47">
            <v>120.852</v>
          </cell>
          <cell r="EB47">
            <v>52.2</v>
          </cell>
          <cell r="EC47">
            <v>68.653000000000006</v>
          </cell>
          <cell r="ED47">
            <v>49.517000000000003</v>
          </cell>
          <cell r="EE47">
            <v>18.503</v>
          </cell>
          <cell r="EF47">
            <v>31.013999999999999</v>
          </cell>
          <cell r="EG47">
            <v>74.094999999999999</v>
          </cell>
          <cell r="EH47">
            <v>37.353999999999999</v>
          </cell>
          <cell r="EI47">
            <v>36.741</v>
          </cell>
          <cell r="EJ47">
            <v>114.709</v>
          </cell>
          <cell r="EK47">
            <v>52.561999999999998</v>
          </cell>
          <cell r="EL47">
            <v>62.146999999999998</v>
          </cell>
          <cell r="EM47">
            <v>242.90700000000001</v>
          </cell>
          <cell r="EN47">
            <v>137.99700000000001</v>
          </cell>
          <cell r="EO47">
            <v>104.91</v>
          </cell>
          <cell r="EP47">
            <v>152.66800000000001</v>
          </cell>
          <cell r="EQ47">
            <v>97.153000000000006</v>
          </cell>
          <cell r="ER47">
            <v>55.515000000000001</v>
          </cell>
          <cell r="ES47">
            <v>13.048</v>
          </cell>
          <cell r="ET47">
            <v>4.3650000000000002</v>
          </cell>
          <cell r="EU47">
            <v>8.6829999999999998</v>
          </cell>
          <cell r="EV47">
            <v>90.239000000000004</v>
          </cell>
          <cell r="EW47">
            <v>40.844000000000001</v>
          </cell>
          <cell r="EX47">
            <v>49.395000000000003</v>
          </cell>
          <cell r="EY47">
            <v>146.33199999999999</v>
          </cell>
          <cell r="EZ47">
            <v>81.275999999999996</v>
          </cell>
          <cell r="FA47">
            <v>65.055999999999997</v>
          </cell>
          <cell r="FB47">
            <v>69.387</v>
          </cell>
          <cell r="FC47">
            <v>40.746000000000002</v>
          </cell>
          <cell r="FD47">
            <v>28.640999999999998</v>
          </cell>
          <cell r="FE47">
            <v>47.767000000000003</v>
          </cell>
          <cell r="FF47">
            <v>32.204999999999998</v>
          </cell>
          <cell r="FG47">
            <v>15.561999999999999</v>
          </cell>
          <cell r="FH47">
            <v>9.6289999999999996</v>
          </cell>
          <cell r="FI47">
            <v>5.423</v>
          </cell>
          <cell r="FJ47">
            <v>4.2060000000000004</v>
          </cell>
          <cell r="FK47">
            <v>98.564999999999998</v>
          </cell>
          <cell r="FL47">
            <v>49.070999999999998</v>
          </cell>
          <cell r="FM47">
            <v>49.493000000000002</v>
          </cell>
          <cell r="FN47">
            <v>844.97299999999996</v>
          </cell>
          <cell r="FO47">
            <v>444.09300000000002</v>
          </cell>
          <cell r="FP47">
            <v>400.88</v>
          </cell>
          <cell r="FQ47">
            <v>145.05699999999999</v>
          </cell>
          <cell r="FR47">
            <v>74.638999999999996</v>
          </cell>
          <cell r="FS47">
            <v>70.418000000000006</v>
          </cell>
          <cell r="FT47">
            <v>36.445999999999998</v>
          </cell>
          <cell r="FU47">
            <v>18.306999999999999</v>
          </cell>
          <cell r="FV47">
            <v>18.14</v>
          </cell>
          <cell r="FW47">
            <v>46.194000000000003</v>
          </cell>
          <cell r="FX47">
            <v>23.890999999999998</v>
          </cell>
          <cell r="FY47">
            <v>22.302</v>
          </cell>
          <cell r="FZ47">
            <v>62.417000000000002</v>
          </cell>
          <cell r="GA47">
            <v>32.441000000000003</v>
          </cell>
          <cell r="GB47">
            <v>29.975999999999999</v>
          </cell>
          <cell r="GC47">
            <v>699.91600000000005</v>
          </cell>
          <cell r="GD47">
            <v>369.45400000000001</v>
          </cell>
          <cell r="GE47">
            <v>330.46199999999999</v>
          </cell>
          <cell r="GF47">
            <v>275.16199999999998</v>
          </cell>
          <cell r="GG47">
            <v>144.29400000000001</v>
          </cell>
          <cell r="GH47">
            <v>130.86799999999999</v>
          </cell>
          <cell r="GI47">
            <v>83.649000000000001</v>
          </cell>
          <cell r="GJ47">
            <v>44.862000000000002</v>
          </cell>
          <cell r="GK47">
            <v>38.786000000000001</v>
          </cell>
          <cell r="GL47">
            <v>74.986999999999995</v>
          </cell>
          <cell r="GM47">
            <v>44.817999999999998</v>
          </cell>
          <cell r="GN47">
            <v>30.169</v>
          </cell>
          <cell r="GO47">
            <v>116.526</v>
          </cell>
          <cell r="GP47">
            <v>54.613</v>
          </cell>
          <cell r="GQ47">
            <v>61.912999999999997</v>
          </cell>
          <cell r="GR47">
            <v>424.75400000000002</v>
          </cell>
          <cell r="GS47">
            <v>225.16</v>
          </cell>
          <cell r="GT47">
            <v>199.59399999999999</v>
          </cell>
          <cell r="GU47">
            <v>165.10300000000001</v>
          </cell>
          <cell r="GV47">
            <v>82.05</v>
          </cell>
          <cell r="GW47">
            <v>83.052999999999997</v>
          </cell>
          <cell r="GX47">
            <v>259.65100000000001</v>
          </cell>
          <cell r="GY47">
            <v>143.11000000000001</v>
          </cell>
          <cell r="GZ47">
            <v>116.541</v>
          </cell>
          <cell r="HA47">
            <v>153.405</v>
          </cell>
          <cell r="HB47">
            <v>75.158000000000001</v>
          </cell>
          <cell r="HC47">
            <v>78.247</v>
          </cell>
          <cell r="HD47">
            <v>106.246</v>
          </cell>
          <cell r="HE47">
            <v>67.950999999999993</v>
          </cell>
          <cell r="HF47">
            <v>38.295000000000002</v>
          </cell>
          <cell r="HG47">
            <v>59.987000000000002</v>
          </cell>
          <cell r="HH47">
            <v>29.219000000000001</v>
          </cell>
          <cell r="HI47">
            <v>30.768000000000001</v>
          </cell>
          <cell r="HJ47">
            <v>784.98599999999999</v>
          </cell>
          <cell r="HK47">
            <v>414.87400000000002</v>
          </cell>
          <cell r="HL47">
            <v>370.11200000000002</v>
          </cell>
          <cell r="HM47">
            <v>1400.9059999999999</v>
          </cell>
          <cell r="HN47">
            <v>686.83600000000001</v>
          </cell>
          <cell r="HO47">
            <v>714.07</v>
          </cell>
          <cell r="HP47">
            <v>202.422</v>
          </cell>
          <cell r="HQ47">
            <v>97.534000000000006</v>
          </cell>
          <cell r="HR47">
            <v>104.887</v>
          </cell>
          <cell r="HS47">
            <v>147.185</v>
          </cell>
          <cell r="HT47">
            <v>68.191000000000003</v>
          </cell>
          <cell r="HU47">
            <v>78.994</v>
          </cell>
          <cell r="HV47">
            <v>91.721999999999994</v>
          </cell>
          <cell r="HW47">
            <v>46.911999999999999</v>
          </cell>
          <cell r="HX47">
            <v>44.81</v>
          </cell>
          <cell r="HY47">
            <v>55.463000000000001</v>
          </cell>
          <cell r="HZ47">
            <v>21.279</v>
          </cell>
          <cell r="IA47">
            <v>34.183999999999997</v>
          </cell>
          <cell r="IB47">
            <v>22.265000000000001</v>
          </cell>
          <cell r="IC47">
            <v>8.4819999999999993</v>
          </cell>
          <cell r="ID47">
            <v>13.784000000000001</v>
          </cell>
          <cell r="IE47">
            <v>21.574000000000002</v>
          </cell>
          <cell r="IF47">
            <v>12.975</v>
          </cell>
          <cell r="IG47">
            <v>8.5990000000000002</v>
          </cell>
          <cell r="IH47">
            <v>33.662999999999997</v>
          </cell>
          <cell r="II47">
            <v>16.369</v>
          </cell>
          <cell r="IJ47">
            <v>17.294</v>
          </cell>
          <cell r="IK47">
            <v>77.697999999999993</v>
          </cell>
          <cell r="IL47">
            <v>36.966999999999999</v>
          </cell>
          <cell r="IM47">
            <v>40.731000000000002</v>
          </cell>
          <cell r="IN47">
            <v>44.386000000000003</v>
          </cell>
          <cell r="IO47">
            <v>21.004000000000001</v>
          </cell>
          <cell r="IP47">
            <v>23.382000000000001</v>
          </cell>
          <cell r="IQ47">
            <v>6.2770000000000001</v>
          </cell>
        </row>
        <row r="48">
          <cell r="B48">
            <v>0</v>
          </cell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0</v>
          </cell>
          <cell r="AJ48">
            <v>0</v>
          </cell>
          <cell r="AK48">
            <v>0</v>
          </cell>
          <cell r="AL48">
            <v>0</v>
          </cell>
          <cell r="AM48">
            <v>0</v>
          </cell>
          <cell r="AN48">
            <v>0</v>
          </cell>
          <cell r="AO48">
            <v>0</v>
          </cell>
          <cell r="AP48">
            <v>0</v>
          </cell>
          <cell r="AQ48">
            <v>0</v>
          </cell>
          <cell r="AR48">
            <v>0</v>
          </cell>
          <cell r="AS48">
            <v>0</v>
          </cell>
          <cell r="AT48">
            <v>0</v>
          </cell>
          <cell r="AU48">
            <v>0</v>
          </cell>
          <cell r="AV48">
            <v>0</v>
          </cell>
          <cell r="AW48">
            <v>0</v>
          </cell>
          <cell r="AX48">
            <v>0</v>
          </cell>
          <cell r="AY48">
            <v>0</v>
          </cell>
          <cell r="AZ48">
            <v>0</v>
          </cell>
          <cell r="BA48">
            <v>0</v>
          </cell>
          <cell r="BB48">
            <v>0</v>
          </cell>
          <cell r="BC48">
            <v>0</v>
          </cell>
          <cell r="BD48">
            <v>0</v>
          </cell>
          <cell r="BE48">
            <v>0</v>
          </cell>
          <cell r="BF48">
            <v>0</v>
          </cell>
          <cell r="BG48">
            <v>0</v>
          </cell>
          <cell r="BH48">
            <v>0</v>
          </cell>
          <cell r="BI48">
            <v>0</v>
          </cell>
          <cell r="BJ48">
            <v>0</v>
          </cell>
          <cell r="BK48">
            <v>0</v>
          </cell>
          <cell r="BL48">
            <v>0</v>
          </cell>
          <cell r="BM48">
            <v>0</v>
          </cell>
          <cell r="BN48">
            <v>0</v>
          </cell>
          <cell r="BO48">
            <v>0</v>
          </cell>
          <cell r="BP48">
            <v>0</v>
          </cell>
          <cell r="BQ48">
            <v>0</v>
          </cell>
          <cell r="BR48">
            <v>0</v>
          </cell>
          <cell r="BS48">
            <v>0</v>
          </cell>
          <cell r="BT48">
            <v>0</v>
          </cell>
          <cell r="BU48">
            <v>0</v>
          </cell>
          <cell r="BV48">
            <v>0</v>
          </cell>
          <cell r="BW48">
            <v>0</v>
          </cell>
          <cell r="BX48">
            <v>0</v>
          </cell>
          <cell r="BY48">
            <v>0</v>
          </cell>
          <cell r="BZ48">
            <v>0</v>
          </cell>
          <cell r="CA48">
            <v>0</v>
          </cell>
          <cell r="CB48">
            <v>0</v>
          </cell>
          <cell r="CC48">
            <v>0</v>
          </cell>
          <cell r="CD48">
            <v>0</v>
          </cell>
          <cell r="CE48">
            <v>0</v>
          </cell>
          <cell r="CF48">
            <v>0</v>
          </cell>
          <cell r="CG48">
            <v>0</v>
          </cell>
          <cell r="CH48">
            <v>0</v>
          </cell>
          <cell r="CI48">
            <v>0</v>
          </cell>
          <cell r="CJ48">
            <v>0</v>
          </cell>
          <cell r="CK48">
            <v>0</v>
          </cell>
          <cell r="CL48">
            <v>0</v>
          </cell>
          <cell r="CM48">
            <v>0</v>
          </cell>
          <cell r="CN48">
            <v>0</v>
          </cell>
          <cell r="CO48">
            <v>0</v>
          </cell>
          <cell r="CP48">
            <v>0</v>
          </cell>
          <cell r="CQ48">
            <v>0</v>
          </cell>
          <cell r="CR48">
            <v>0</v>
          </cell>
          <cell r="CS48">
            <v>0</v>
          </cell>
          <cell r="CT48">
            <v>0</v>
          </cell>
          <cell r="CU48">
            <v>0</v>
          </cell>
          <cell r="CV48">
            <v>0</v>
          </cell>
          <cell r="CW48">
            <v>0</v>
          </cell>
          <cell r="CX48">
            <v>0</v>
          </cell>
          <cell r="CY48">
            <v>0</v>
          </cell>
          <cell r="CZ48">
            <v>0</v>
          </cell>
          <cell r="DA48">
            <v>0</v>
          </cell>
          <cell r="DB48">
            <v>0</v>
          </cell>
          <cell r="DC48">
            <v>0</v>
          </cell>
          <cell r="DD48">
            <v>0</v>
          </cell>
          <cell r="DE48">
            <v>0</v>
          </cell>
          <cell r="DF48">
            <v>0</v>
          </cell>
          <cell r="DG48">
            <v>0</v>
          </cell>
          <cell r="DH48">
            <v>0</v>
          </cell>
          <cell r="DI48">
            <v>0</v>
          </cell>
          <cell r="DJ48">
            <v>0</v>
          </cell>
          <cell r="DK48">
            <v>0</v>
          </cell>
          <cell r="DL48">
            <v>0</v>
          </cell>
          <cell r="DM48">
            <v>0</v>
          </cell>
          <cell r="DN48">
            <v>0</v>
          </cell>
          <cell r="DO48">
            <v>0</v>
          </cell>
          <cell r="DP48">
            <v>0</v>
          </cell>
          <cell r="DQ48">
            <v>0</v>
          </cell>
          <cell r="DR48">
            <v>0</v>
          </cell>
          <cell r="DS48">
            <v>0</v>
          </cell>
          <cell r="DT48">
            <v>0</v>
          </cell>
          <cell r="DU48">
            <v>0</v>
          </cell>
          <cell r="DV48">
            <v>0</v>
          </cell>
          <cell r="DW48">
            <v>0</v>
          </cell>
          <cell r="DX48">
            <v>0</v>
          </cell>
          <cell r="DY48">
            <v>0</v>
          </cell>
          <cell r="DZ48">
            <v>0</v>
          </cell>
          <cell r="EA48">
            <v>0</v>
          </cell>
          <cell r="EB48">
            <v>0</v>
          </cell>
          <cell r="EC48">
            <v>0</v>
          </cell>
          <cell r="ED48">
            <v>0</v>
          </cell>
          <cell r="EE48">
            <v>0</v>
          </cell>
          <cell r="EF48">
            <v>0</v>
          </cell>
          <cell r="EG48">
            <v>0</v>
          </cell>
          <cell r="EH48">
            <v>0</v>
          </cell>
          <cell r="EI48">
            <v>0</v>
          </cell>
          <cell r="EJ48">
            <v>0</v>
          </cell>
          <cell r="EK48">
            <v>0</v>
          </cell>
          <cell r="EL48">
            <v>0</v>
          </cell>
          <cell r="EM48">
            <v>0</v>
          </cell>
          <cell r="EN48">
            <v>0</v>
          </cell>
          <cell r="EO48">
            <v>0</v>
          </cell>
          <cell r="EP48">
            <v>0</v>
          </cell>
          <cell r="EQ48">
            <v>0</v>
          </cell>
          <cell r="ER48">
            <v>0</v>
          </cell>
          <cell r="ES48">
            <v>0</v>
          </cell>
          <cell r="ET48">
            <v>0</v>
          </cell>
          <cell r="EU48">
            <v>0</v>
          </cell>
          <cell r="EV48">
            <v>0</v>
          </cell>
          <cell r="EW48">
            <v>0</v>
          </cell>
          <cell r="EX48">
            <v>0</v>
          </cell>
          <cell r="EY48">
            <v>0</v>
          </cell>
          <cell r="EZ48">
            <v>0</v>
          </cell>
          <cell r="FA48">
            <v>0</v>
          </cell>
          <cell r="FB48">
            <v>0</v>
          </cell>
          <cell r="FC48">
            <v>0</v>
          </cell>
          <cell r="FD48">
            <v>0</v>
          </cell>
          <cell r="FE48">
            <v>0</v>
          </cell>
          <cell r="FF48">
            <v>0</v>
          </cell>
          <cell r="FG48">
            <v>0</v>
          </cell>
          <cell r="FH48">
            <v>0</v>
          </cell>
          <cell r="FI48">
            <v>0</v>
          </cell>
          <cell r="FJ48">
            <v>0</v>
          </cell>
          <cell r="FK48">
            <v>0</v>
          </cell>
          <cell r="FL48">
            <v>0</v>
          </cell>
          <cell r="FM48">
            <v>0</v>
          </cell>
          <cell r="FN48">
            <v>0</v>
          </cell>
          <cell r="FO48">
            <v>0</v>
          </cell>
          <cell r="FP48">
            <v>0</v>
          </cell>
          <cell r="FQ48">
            <v>0</v>
          </cell>
          <cell r="FR48">
            <v>0</v>
          </cell>
          <cell r="FS48">
            <v>0</v>
          </cell>
          <cell r="FT48">
            <v>0</v>
          </cell>
          <cell r="FU48">
            <v>0</v>
          </cell>
          <cell r="FV48">
            <v>0</v>
          </cell>
          <cell r="FW48">
            <v>0</v>
          </cell>
          <cell r="FX48">
            <v>0</v>
          </cell>
          <cell r="FY48">
            <v>0</v>
          </cell>
          <cell r="FZ48">
            <v>0</v>
          </cell>
          <cell r="GA48">
            <v>0</v>
          </cell>
          <cell r="GB48">
            <v>0</v>
          </cell>
          <cell r="GC48">
            <v>0</v>
          </cell>
          <cell r="GD48">
            <v>0</v>
          </cell>
          <cell r="GE48">
            <v>0</v>
          </cell>
          <cell r="GF48">
            <v>0</v>
          </cell>
          <cell r="GG48">
            <v>0</v>
          </cell>
          <cell r="GH48">
            <v>0</v>
          </cell>
          <cell r="GI48">
            <v>0</v>
          </cell>
          <cell r="GJ48">
            <v>0</v>
          </cell>
          <cell r="GK48">
            <v>0</v>
          </cell>
          <cell r="GL48">
            <v>0</v>
          </cell>
          <cell r="GM48">
            <v>0</v>
          </cell>
          <cell r="GN48">
            <v>0</v>
          </cell>
          <cell r="GO48">
            <v>0</v>
          </cell>
          <cell r="GP48">
            <v>0</v>
          </cell>
          <cell r="GQ48">
            <v>0</v>
          </cell>
          <cell r="GR48">
            <v>0</v>
          </cell>
          <cell r="GS48">
            <v>0</v>
          </cell>
          <cell r="GT48">
            <v>0</v>
          </cell>
          <cell r="GU48">
            <v>0</v>
          </cell>
          <cell r="GV48">
            <v>0</v>
          </cell>
          <cell r="GW48">
            <v>0</v>
          </cell>
          <cell r="GX48">
            <v>0</v>
          </cell>
          <cell r="GY48">
            <v>0</v>
          </cell>
          <cell r="GZ48">
            <v>0</v>
          </cell>
          <cell r="HA48">
            <v>0</v>
          </cell>
          <cell r="HB48">
            <v>0</v>
          </cell>
          <cell r="HC48">
            <v>0</v>
          </cell>
          <cell r="HD48">
            <v>0</v>
          </cell>
          <cell r="HE48">
            <v>0</v>
          </cell>
          <cell r="HF48">
            <v>0</v>
          </cell>
          <cell r="HG48">
            <v>0</v>
          </cell>
          <cell r="HH48">
            <v>0</v>
          </cell>
          <cell r="HI48">
            <v>0</v>
          </cell>
          <cell r="HJ48">
            <v>0</v>
          </cell>
          <cell r="HK48">
            <v>0</v>
          </cell>
          <cell r="HL48">
            <v>0</v>
          </cell>
          <cell r="HM48">
            <v>0</v>
          </cell>
          <cell r="HN48">
            <v>0</v>
          </cell>
          <cell r="HO48">
            <v>0</v>
          </cell>
          <cell r="HP48">
            <v>0</v>
          </cell>
          <cell r="HQ48">
            <v>0</v>
          </cell>
          <cell r="HR48">
            <v>0</v>
          </cell>
          <cell r="HS48">
            <v>0</v>
          </cell>
          <cell r="HT48">
            <v>0</v>
          </cell>
          <cell r="HU48">
            <v>0</v>
          </cell>
          <cell r="HV48">
            <v>0</v>
          </cell>
          <cell r="HW48">
            <v>0</v>
          </cell>
          <cell r="HX48">
            <v>0</v>
          </cell>
          <cell r="HY48">
            <v>0</v>
          </cell>
          <cell r="HZ48">
            <v>0</v>
          </cell>
          <cell r="IA48">
            <v>0</v>
          </cell>
          <cell r="IB48">
            <v>0</v>
          </cell>
          <cell r="IC48">
            <v>0</v>
          </cell>
          <cell r="ID48">
            <v>0</v>
          </cell>
          <cell r="IE48">
            <v>0</v>
          </cell>
          <cell r="IF48">
            <v>0</v>
          </cell>
          <cell r="IG48">
            <v>0</v>
          </cell>
          <cell r="IH48">
            <v>0</v>
          </cell>
          <cell r="II48">
            <v>0</v>
          </cell>
          <cell r="IJ48">
            <v>0</v>
          </cell>
          <cell r="IK48">
            <v>0</v>
          </cell>
          <cell r="IL48">
            <v>0</v>
          </cell>
          <cell r="IM48">
            <v>0</v>
          </cell>
          <cell r="IN48">
            <v>0</v>
          </cell>
          <cell r="IO48">
            <v>0</v>
          </cell>
          <cell r="IP48">
            <v>0</v>
          </cell>
          <cell r="IQ48">
            <v>0</v>
          </cell>
        </row>
        <row r="49">
          <cell r="B49">
            <v>0</v>
          </cell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I49">
            <v>0</v>
          </cell>
          <cell r="AJ49">
            <v>0</v>
          </cell>
          <cell r="AK49">
            <v>0</v>
          </cell>
          <cell r="AL49">
            <v>0</v>
          </cell>
          <cell r="AM49">
            <v>0</v>
          </cell>
          <cell r="AN49">
            <v>0</v>
          </cell>
          <cell r="AO49">
            <v>0</v>
          </cell>
          <cell r="AP49">
            <v>0</v>
          </cell>
          <cell r="AQ49">
            <v>0</v>
          </cell>
          <cell r="AR49">
            <v>0</v>
          </cell>
          <cell r="AS49">
            <v>0</v>
          </cell>
          <cell r="AT49">
            <v>0</v>
          </cell>
          <cell r="AU49">
            <v>0</v>
          </cell>
          <cell r="AV49">
            <v>0</v>
          </cell>
          <cell r="AW49">
            <v>0</v>
          </cell>
          <cell r="AX49">
            <v>0</v>
          </cell>
          <cell r="AY49">
            <v>0</v>
          </cell>
          <cell r="AZ49">
            <v>0</v>
          </cell>
          <cell r="BA49">
            <v>0</v>
          </cell>
          <cell r="BB49">
            <v>0</v>
          </cell>
          <cell r="BC49">
            <v>0</v>
          </cell>
          <cell r="BD49">
            <v>0</v>
          </cell>
          <cell r="BE49">
            <v>0</v>
          </cell>
          <cell r="BF49">
            <v>0</v>
          </cell>
          <cell r="BG49">
            <v>0</v>
          </cell>
          <cell r="BH49">
            <v>0</v>
          </cell>
          <cell r="BI49">
            <v>0</v>
          </cell>
          <cell r="BJ49">
            <v>0</v>
          </cell>
          <cell r="BK49">
            <v>0</v>
          </cell>
          <cell r="BL49">
            <v>0</v>
          </cell>
          <cell r="BM49">
            <v>0</v>
          </cell>
          <cell r="BN49">
            <v>0</v>
          </cell>
          <cell r="BO49">
            <v>0</v>
          </cell>
          <cell r="BP49">
            <v>0</v>
          </cell>
          <cell r="BQ49">
            <v>0</v>
          </cell>
          <cell r="BR49">
            <v>0</v>
          </cell>
          <cell r="BS49">
            <v>0</v>
          </cell>
          <cell r="BT49">
            <v>0</v>
          </cell>
          <cell r="BU49">
            <v>0</v>
          </cell>
          <cell r="BV49">
            <v>0</v>
          </cell>
          <cell r="BW49">
            <v>0</v>
          </cell>
          <cell r="BX49">
            <v>0</v>
          </cell>
          <cell r="BY49">
            <v>0</v>
          </cell>
          <cell r="BZ49">
            <v>0</v>
          </cell>
          <cell r="CA49">
            <v>0</v>
          </cell>
          <cell r="CB49">
            <v>0</v>
          </cell>
          <cell r="CC49">
            <v>0</v>
          </cell>
          <cell r="CD49">
            <v>0</v>
          </cell>
          <cell r="CE49">
            <v>0</v>
          </cell>
          <cell r="CF49">
            <v>0</v>
          </cell>
          <cell r="CG49">
            <v>0</v>
          </cell>
          <cell r="CH49">
            <v>0</v>
          </cell>
          <cell r="CI49">
            <v>0</v>
          </cell>
          <cell r="CJ49">
            <v>0</v>
          </cell>
          <cell r="CK49">
            <v>0</v>
          </cell>
          <cell r="CL49">
            <v>0</v>
          </cell>
          <cell r="CM49">
            <v>0</v>
          </cell>
          <cell r="CN49">
            <v>0</v>
          </cell>
          <cell r="CO49">
            <v>0</v>
          </cell>
          <cell r="CP49">
            <v>0</v>
          </cell>
          <cell r="CQ49">
            <v>0</v>
          </cell>
          <cell r="CR49">
            <v>0</v>
          </cell>
          <cell r="CS49">
            <v>0</v>
          </cell>
          <cell r="CT49">
            <v>0</v>
          </cell>
          <cell r="CU49">
            <v>0</v>
          </cell>
          <cell r="CV49">
            <v>0</v>
          </cell>
          <cell r="CW49">
            <v>0</v>
          </cell>
          <cell r="CX49">
            <v>0</v>
          </cell>
          <cell r="CY49">
            <v>0</v>
          </cell>
          <cell r="CZ49">
            <v>0</v>
          </cell>
          <cell r="DA49">
            <v>0</v>
          </cell>
          <cell r="DB49">
            <v>0</v>
          </cell>
          <cell r="DC49">
            <v>0</v>
          </cell>
          <cell r="DD49">
            <v>0</v>
          </cell>
          <cell r="DE49">
            <v>0</v>
          </cell>
          <cell r="DF49">
            <v>0</v>
          </cell>
          <cell r="DG49">
            <v>0</v>
          </cell>
          <cell r="DH49">
            <v>0</v>
          </cell>
          <cell r="DI49">
            <v>0</v>
          </cell>
          <cell r="DJ49">
            <v>0</v>
          </cell>
          <cell r="DK49">
            <v>0</v>
          </cell>
          <cell r="DL49">
            <v>0</v>
          </cell>
          <cell r="DM49">
            <v>0</v>
          </cell>
          <cell r="DN49">
            <v>0</v>
          </cell>
          <cell r="DO49">
            <v>0</v>
          </cell>
          <cell r="DP49">
            <v>0</v>
          </cell>
          <cell r="DQ49">
            <v>0</v>
          </cell>
          <cell r="DR49">
            <v>0</v>
          </cell>
          <cell r="DS49">
            <v>0</v>
          </cell>
          <cell r="DT49">
            <v>0</v>
          </cell>
          <cell r="DU49">
            <v>0</v>
          </cell>
          <cell r="DV49">
            <v>0</v>
          </cell>
          <cell r="DW49">
            <v>0</v>
          </cell>
          <cell r="DX49">
            <v>0</v>
          </cell>
          <cell r="DY49">
            <v>0</v>
          </cell>
          <cell r="DZ49">
            <v>0</v>
          </cell>
          <cell r="EA49">
            <v>0</v>
          </cell>
          <cell r="EB49">
            <v>0</v>
          </cell>
          <cell r="EC49">
            <v>0</v>
          </cell>
          <cell r="ED49">
            <v>0</v>
          </cell>
          <cell r="EE49">
            <v>0</v>
          </cell>
          <cell r="EF49">
            <v>0</v>
          </cell>
          <cell r="EG49">
            <v>0</v>
          </cell>
          <cell r="EH49">
            <v>0</v>
          </cell>
          <cell r="EI49">
            <v>0</v>
          </cell>
          <cell r="EJ49">
            <v>0</v>
          </cell>
          <cell r="EK49">
            <v>0</v>
          </cell>
          <cell r="EL49">
            <v>0</v>
          </cell>
          <cell r="EM49">
            <v>0</v>
          </cell>
          <cell r="EN49">
            <v>0</v>
          </cell>
          <cell r="EO49">
            <v>0</v>
          </cell>
          <cell r="EP49">
            <v>0</v>
          </cell>
          <cell r="EQ49">
            <v>0</v>
          </cell>
          <cell r="ER49">
            <v>0</v>
          </cell>
          <cell r="ES49">
            <v>0</v>
          </cell>
          <cell r="ET49">
            <v>0</v>
          </cell>
          <cell r="EU49">
            <v>0</v>
          </cell>
          <cell r="EV49">
            <v>0</v>
          </cell>
          <cell r="EW49">
            <v>0</v>
          </cell>
          <cell r="EX49">
            <v>0</v>
          </cell>
          <cell r="EY49">
            <v>0</v>
          </cell>
          <cell r="EZ49">
            <v>0</v>
          </cell>
          <cell r="FA49">
            <v>0</v>
          </cell>
          <cell r="FB49">
            <v>0</v>
          </cell>
          <cell r="FC49">
            <v>0</v>
          </cell>
          <cell r="FD49">
            <v>0</v>
          </cell>
          <cell r="FE49">
            <v>0</v>
          </cell>
          <cell r="FF49">
            <v>0</v>
          </cell>
          <cell r="FG49">
            <v>0</v>
          </cell>
          <cell r="FH49">
            <v>0</v>
          </cell>
          <cell r="FI49">
            <v>0</v>
          </cell>
          <cell r="FJ49">
            <v>0</v>
          </cell>
          <cell r="FK49">
            <v>0</v>
          </cell>
          <cell r="FL49">
            <v>0</v>
          </cell>
          <cell r="FM49">
            <v>0</v>
          </cell>
          <cell r="FN49">
            <v>0</v>
          </cell>
          <cell r="FO49">
            <v>0</v>
          </cell>
          <cell r="FP49">
            <v>0</v>
          </cell>
          <cell r="FQ49">
            <v>0</v>
          </cell>
          <cell r="FR49">
            <v>0</v>
          </cell>
          <cell r="FS49">
            <v>0</v>
          </cell>
          <cell r="FT49">
            <v>0</v>
          </cell>
          <cell r="FU49">
            <v>0</v>
          </cell>
          <cell r="FV49">
            <v>0</v>
          </cell>
          <cell r="FW49">
            <v>0</v>
          </cell>
          <cell r="FX49">
            <v>0</v>
          </cell>
          <cell r="FY49">
            <v>0</v>
          </cell>
          <cell r="FZ49">
            <v>0</v>
          </cell>
          <cell r="GA49">
            <v>0</v>
          </cell>
          <cell r="GB49">
            <v>0</v>
          </cell>
          <cell r="GC49">
            <v>0</v>
          </cell>
          <cell r="GD49">
            <v>0</v>
          </cell>
          <cell r="GE49">
            <v>0</v>
          </cell>
          <cell r="GF49">
            <v>0</v>
          </cell>
          <cell r="GG49">
            <v>0</v>
          </cell>
          <cell r="GH49">
            <v>0</v>
          </cell>
          <cell r="GI49">
            <v>0</v>
          </cell>
          <cell r="GJ49">
            <v>0</v>
          </cell>
          <cell r="GK49">
            <v>0</v>
          </cell>
          <cell r="GL49">
            <v>0</v>
          </cell>
          <cell r="GM49">
            <v>0</v>
          </cell>
          <cell r="GN49">
            <v>0</v>
          </cell>
          <cell r="GO49">
            <v>0</v>
          </cell>
          <cell r="GP49">
            <v>0</v>
          </cell>
          <cell r="GQ49">
            <v>0</v>
          </cell>
          <cell r="GR49">
            <v>0</v>
          </cell>
          <cell r="GS49">
            <v>0</v>
          </cell>
          <cell r="GT49">
            <v>0</v>
          </cell>
          <cell r="GU49">
            <v>0</v>
          </cell>
          <cell r="GV49">
            <v>0</v>
          </cell>
          <cell r="GW49">
            <v>0</v>
          </cell>
          <cell r="GX49">
            <v>0</v>
          </cell>
          <cell r="GY49">
            <v>0</v>
          </cell>
          <cell r="GZ49">
            <v>0</v>
          </cell>
          <cell r="HA49">
            <v>0</v>
          </cell>
          <cell r="HB49">
            <v>0</v>
          </cell>
          <cell r="HC49">
            <v>0</v>
          </cell>
          <cell r="HD49">
            <v>0</v>
          </cell>
          <cell r="HE49">
            <v>0</v>
          </cell>
          <cell r="HF49">
            <v>0</v>
          </cell>
          <cell r="HG49">
            <v>0</v>
          </cell>
          <cell r="HH49">
            <v>0</v>
          </cell>
          <cell r="HI49">
            <v>0</v>
          </cell>
          <cell r="HJ49">
            <v>0</v>
          </cell>
          <cell r="HK49">
            <v>0</v>
          </cell>
          <cell r="HL49">
            <v>0</v>
          </cell>
          <cell r="HM49">
            <v>0</v>
          </cell>
          <cell r="HN49">
            <v>0</v>
          </cell>
          <cell r="HO49">
            <v>0</v>
          </cell>
          <cell r="HP49">
            <v>0</v>
          </cell>
          <cell r="HQ49">
            <v>0</v>
          </cell>
          <cell r="HR49">
            <v>0</v>
          </cell>
          <cell r="HS49">
            <v>0</v>
          </cell>
          <cell r="HT49">
            <v>0</v>
          </cell>
          <cell r="HU49">
            <v>0</v>
          </cell>
          <cell r="HV49">
            <v>0</v>
          </cell>
          <cell r="HW49">
            <v>0</v>
          </cell>
          <cell r="HX49">
            <v>0</v>
          </cell>
          <cell r="HY49">
            <v>0</v>
          </cell>
          <cell r="HZ49">
            <v>0</v>
          </cell>
          <cell r="IA49">
            <v>0</v>
          </cell>
          <cell r="IB49">
            <v>0</v>
          </cell>
          <cell r="IC49">
            <v>0</v>
          </cell>
          <cell r="ID49">
            <v>0</v>
          </cell>
          <cell r="IE49">
            <v>0</v>
          </cell>
          <cell r="IF49">
            <v>0</v>
          </cell>
          <cell r="IG49">
            <v>0</v>
          </cell>
          <cell r="IH49">
            <v>0</v>
          </cell>
          <cell r="II49">
            <v>0</v>
          </cell>
          <cell r="IJ49">
            <v>0</v>
          </cell>
          <cell r="IK49">
            <v>0</v>
          </cell>
          <cell r="IL49">
            <v>0</v>
          </cell>
          <cell r="IM49">
            <v>0</v>
          </cell>
          <cell r="IN49">
            <v>0</v>
          </cell>
          <cell r="IO49">
            <v>0</v>
          </cell>
          <cell r="IP49">
            <v>0</v>
          </cell>
          <cell r="IQ49">
            <v>0</v>
          </cell>
        </row>
        <row r="50">
          <cell r="B50">
            <v>0</v>
          </cell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0</v>
          </cell>
          <cell r="AJ50">
            <v>0</v>
          </cell>
          <cell r="AK50">
            <v>0</v>
          </cell>
          <cell r="AL50">
            <v>0</v>
          </cell>
          <cell r="AM50">
            <v>0</v>
          </cell>
          <cell r="AN50">
            <v>0</v>
          </cell>
          <cell r="AO50">
            <v>0</v>
          </cell>
          <cell r="AP50">
            <v>0</v>
          </cell>
          <cell r="AQ50">
            <v>0</v>
          </cell>
          <cell r="AR50">
            <v>0</v>
          </cell>
          <cell r="AS50">
            <v>0</v>
          </cell>
          <cell r="AT50">
            <v>0</v>
          </cell>
          <cell r="AU50">
            <v>0</v>
          </cell>
          <cell r="AV50">
            <v>0</v>
          </cell>
          <cell r="AW50">
            <v>0</v>
          </cell>
          <cell r="AX50">
            <v>0</v>
          </cell>
          <cell r="AY50">
            <v>0</v>
          </cell>
          <cell r="AZ50">
            <v>0</v>
          </cell>
          <cell r="BA50">
            <v>0</v>
          </cell>
          <cell r="BB50">
            <v>0</v>
          </cell>
          <cell r="BC50">
            <v>0</v>
          </cell>
          <cell r="BD50">
            <v>0</v>
          </cell>
          <cell r="BE50">
            <v>0</v>
          </cell>
          <cell r="BF50">
            <v>0</v>
          </cell>
          <cell r="BG50">
            <v>0</v>
          </cell>
          <cell r="BH50">
            <v>0</v>
          </cell>
          <cell r="BI50">
            <v>0</v>
          </cell>
          <cell r="BJ50">
            <v>0</v>
          </cell>
          <cell r="BK50">
            <v>0</v>
          </cell>
          <cell r="BL50">
            <v>0</v>
          </cell>
          <cell r="BM50">
            <v>0</v>
          </cell>
          <cell r="BN50">
            <v>0</v>
          </cell>
          <cell r="BO50">
            <v>0</v>
          </cell>
          <cell r="BP50">
            <v>0</v>
          </cell>
          <cell r="BQ50">
            <v>0</v>
          </cell>
          <cell r="BR50">
            <v>0</v>
          </cell>
          <cell r="BS50">
            <v>0</v>
          </cell>
          <cell r="BT50">
            <v>0</v>
          </cell>
          <cell r="BU50">
            <v>0</v>
          </cell>
          <cell r="BV50">
            <v>0</v>
          </cell>
          <cell r="BW50">
            <v>0</v>
          </cell>
          <cell r="BX50">
            <v>0</v>
          </cell>
          <cell r="BY50">
            <v>0</v>
          </cell>
          <cell r="BZ50">
            <v>0</v>
          </cell>
          <cell r="CA50">
            <v>0</v>
          </cell>
          <cell r="CB50">
            <v>0</v>
          </cell>
          <cell r="CC50">
            <v>0</v>
          </cell>
          <cell r="CD50">
            <v>0</v>
          </cell>
          <cell r="CE50">
            <v>0</v>
          </cell>
          <cell r="CF50">
            <v>0</v>
          </cell>
          <cell r="CG50">
            <v>0</v>
          </cell>
          <cell r="CH50">
            <v>0</v>
          </cell>
          <cell r="CI50">
            <v>0</v>
          </cell>
          <cell r="CJ50">
            <v>0</v>
          </cell>
          <cell r="CK50">
            <v>0</v>
          </cell>
          <cell r="CL50">
            <v>0</v>
          </cell>
          <cell r="CM50">
            <v>0</v>
          </cell>
          <cell r="CN50">
            <v>0</v>
          </cell>
          <cell r="CO50">
            <v>0</v>
          </cell>
          <cell r="CP50">
            <v>0</v>
          </cell>
          <cell r="CQ50">
            <v>0</v>
          </cell>
          <cell r="CR50">
            <v>0</v>
          </cell>
          <cell r="CS50">
            <v>0</v>
          </cell>
          <cell r="CT50">
            <v>0</v>
          </cell>
          <cell r="CU50">
            <v>0</v>
          </cell>
          <cell r="CV50">
            <v>0</v>
          </cell>
          <cell r="CW50">
            <v>0</v>
          </cell>
          <cell r="CX50">
            <v>0</v>
          </cell>
          <cell r="CY50">
            <v>0</v>
          </cell>
          <cell r="CZ50">
            <v>0</v>
          </cell>
          <cell r="DA50">
            <v>0</v>
          </cell>
          <cell r="DB50">
            <v>0</v>
          </cell>
          <cell r="DC50">
            <v>0</v>
          </cell>
          <cell r="DD50">
            <v>0</v>
          </cell>
          <cell r="DE50">
            <v>0</v>
          </cell>
          <cell r="DF50">
            <v>0</v>
          </cell>
          <cell r="DG50">
            <v>0</v>
          </cell>
          <cell r="DH50">
            <v>0</v>
          </cell>
          <cell r="DI50">
            <v>0</v>
          </cell>
          <cell r="DJ50">
            <v>0</v>
          </cell>
          <cell r="DK50">
            <v>0</v>
          </cell>
          <cell r="DL50">
            <v>0</v>
          </cell>
          <cell r="DM50">
            <v>0</v>
          </cell>
          <cell r="DN50">
            <v>0</v>
          </cell>
          <cell r="DO50">
            <v>0</v>
          </cell>
          <cell r="DP50">
            <v>0</v>
          </cell>
          <cell r="DQ50">
            <v>0</v>
          </cell>
          <cell r="DR50">
            <v>0</v>
          </cell>
          <cell r="DS50">
            <v>0</v>
          </cell>
          <cell r="DT50">
            <v>0</v>
          </cell>
          <cell r="DU50">
            <v>0</v>
          </cell>
          <cell r="DV50">
            <v>0</v>
          </cell>
          <cell r="DW50">
            <v>0</v>
          </cell>
          <cell r="DX50">
            <v>0</v>
          </cell>
          <cell r="DY50">
            <v>0</v>
          </cell>
          <cell r="DZ50">
            <v>0</v>
          </cell>
          <cell r="EA50">
            <v>0</v>
          </cell>
          <cell r="EB50">
            <v>0</v>
          </cell>
          <cell r="EC50">
            <v>0</v>
          </cell>
          <cell r="ED50">
            <v>0</v>
          </cell>
          <cell r="EE50">
            <v>0</v>
          </cell>
          <cell r="EF50">
            <v>0</v>
          </cell>
          <cell r="EG50">
            <v>0</v>
          </cell>
          <cell r="EH50">
            <v>0</v>
          </cell>
          <cell r="EI50">
            <v>0</v>
          </cell>
          <cell r="EJ50">
            <v>0</v>
          </cell>
          <cell r="EK50">
            <v>0</v>
          </cell>
          <cell r="EL50">
            <v>0</v>
          </cell>
          <cell r="EM50">
            <v>0</v>
          </cell>
          <cell r="EN50">
            <v>0</v>
          </cell>
          <cell r="EO50">
            <v>0</v>
          </cell>
          <cell r="EP50">
            <v>0</v>
          </cell>
          <cell r="EQ50">
            <v>0</v>
          </cell>
          <cell r="ER50">
            <v>0</v>
          </cell>
          <cell r="ES50">
            <v>0</v>
          </cell>
          <cell r="ET50">
            <v>0</v>
          </cell>
          <cell r="EU50">
            <v>0</v>
          </cell>
          <cell r="EV50">
            <v>0</v>
          </cell>
          <cell r="EW50">
            <v>0</v>
          </cell>
          <cell r="EX50">
            <v>0</v>
          </cell>
          <cell r="EY50">
            <v>0</v>
          </cell>
          <cell r="EZ50">
            <v>0</v>
          </cell>
          <cell r="FA50">
            <v>0</v>
          </cell>
          <cell r="FB50">
            <v>0</v>
          </cell>
          <cell r="FC50">
            <v>0</v>
          </cell>
          <cell r="FD50">
            <v>0</v>
          </cell>
          <cell r="FE50">
            <v>0</v>
          </cell>
          <cell r="FF50">
            <v>0</v>
          </cell>
          <cell r="FG50">
            <v>0</v>
          </cell>
          <cell r="FH50">
            <v>0</v>
          </cell>
          <cell r="FI50">
            <v>0</v>
          </cell>
          <cell r="FJ50">
            <v>0</v>
          </cell>
          <cell r="FK50">
            <v>0</v>
          </cell>
          <cell r="FL50">
            <v>0</v>
          </cell>
          <cell r="FM50">
            <v>0</v>
          </cell>
          <cell r="FN50">
            <v>0</v>
          </cell>
          <cell r="FO50">
            <v>0</v>
          </cell>
          <cell r="FP50">
            <v>0</v>
          </cell>
          <cell r="FQ50">
            <v>0</v>
          </cell>
          <cell r="FR50">
            <v>0</v>
          </cell>
          <cell r="FS50">
            <v>0</v>
          </cell>
          <cell r="FT50">
            <v>0</v>
          </cell>
          <cell r="FU50">
            <v>0</v>
          </cell>
          <cell r="FV50">
            <v>0</v>
          </cell>
          <cell r="FW50">
            <v>0</v>
          </cell>
          <cell r="FX50">
            <v>0</v>
          </cell>
          <cell r="FY50">
            <v>0</v>
          </cell>
          <cell r="FZ50">
            <v>0</v>
          </cell>
          <cell r="GA50">
            <v>0</v>
          </cell>
          <cell r="GB50">
            <v>0</v>
          </cell>
          <cell r="GC50">
            <v>0</v>
          </cell>
          <cell r="GD50">
            <v>0</v>
          </cell>
          <cell r="GE50">
            <v>0</v>
          </cell>
          <cell r="GF50">
            <v>0</v>
          </cell>
          <cell r="GG50">
            <v>0</v>
          </cell>
          <cell r="GH50">
            <v>0</v>
          </cell>
          <cell r="GI50">
            <v>0</v>
          </cell>
          <cell r="GJ50">
            <v>0</v>
          </cell>
          <cell r="GK50">
            <v>0</v>
          </cell>
          <cell r="GL50">
            <v>0</v>
          </cell>
          <cell r="GM50">
            <v>0</v>
          </cell>
          <cell r="GN50">
            <v>0</v>
          </cell>
          <cell r="GO50">
            <v>0</v>
          </cell>
          <cell r="GP50">
            <v>0</v>
          </cell>
          <cell r="GQ50">
            <v>0</v>
          </cell>
          <cell r="GR50">
            <v>0</v>
          </cell>
          <cell r="GS50">
            <v>0</v>
          </cell>
          <cell r="GT50">
            <v>0</v>
          </cell>
          <cell r="GU50">
            <v>0</v>
          </cell>
          <cell r="GV50">
            <v>0</v>
          </cell>
          <cell r="GW50">
            <v>0</v>
          </cell>
          <cell r="GX50">
            <v>0</v>
          </cell>
          <cell r="GY50">
            <v>0</v>
          </cell>
          <cell r="GZ50">
            <v>0</v>
          </cell>
          <cell r="HA50">
            <v>0</v>
          </cell>
          <cell r="HB50">
            <v>0</v>
          </cell>
          <cell r="HC50">
            <v>0</v>
          </cell>
          <cell r="HD50">
            <v>0</v>
          </cell>
          <cell r="HE50">
            <v>0</v>
          </cell>
          <cell r="HF50">
            <v>0</v>
          </cell>
          <cell r="HG50">
            <v>0</v>
          </cell>
          <cell r="HH50">
            <v>0</v>
          </cell>
          <cell r="HI50">
            <v>0</v>
          </cell>
          <cell r="HJ50">
            <v>0</v>
          </cell>
          <cell r="HK50">
            <v>0</v>
          </cell>
          <cell r="HL50">
            <v>0</v>
          </cell>
          <cell r="HM50">
            <v>0</v>
          </cell>
          <cell r="HN50">
            <v>0</v>
          </cell>
          <cell r="HO50">
            <v>0</v>
          </cell>
          <cell r="HP50">
            <v>0</v>
          </cell>
          <cell r="HQ50">
            <v>0</v>
          </cell>
          <cell r="HR50">
            <v>0</v>
          </cell>
          <cell r="HS50">
            <v>0</v>
          </cell>
          <cell r="HT50">
            <v>0</v>
          </cell>
          <cell r="HU50">
            <v>0</v>
          </cell>
          <cell r="HV50">
            <v>0</v>
          </cell>
          <cell r="HW50">
            <v>0</v>
          </cell>
          <cell r="HX50">
            <v>0</v>
          </cell>
          <cell r="HY50">
            <v>0</v>
          </cell>
          <cell r="HZ50">
            <v>0</v>
          </cell>
          <cell r="IA50">
            <v>0</v>
          </cell>
          <cell r="IB50">
            <v>0</v>
          </cell>
          <cell r="IC50">
            <v>0</v>
          </cell>
          <cell r="ID50">
            <v>0</v>
          </cell>
          <cell r="IE50">
            <v>0</v>
          </cell>
          <cell r="IF50">
            <v>0</v>
          </cell>
          <cell r="IG50">
            <v>0</v>
          </cell>
          <cell r="IH50">
            <v>0</v>
          </cell>
          <cell r="II50">
            <v>0</v>
          </cell>
          <cell r="IJ50">
            <v>0</v>
          </cell>
          <cell r="IK50">
            <v>0</v>
          </cell>
          <cell r="IL50">
            <v>0</v>
          </cell>
          <cell r="IM50">
            <v>0</v>
          </cell>
          <cell r="IN50">
            <v>0</v>
          </cell>
          <cell r="IO50">
            <v>0</v>
          </cell>
          <cell r="IP50">
            <v>0</v>
          </cell>
          <cell r="IQ50">
            <v>0</v>
          </cell>
        </row>
        <row r="51">
          <cell r="B51">
            <v>0</v>
          </cell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0</v>
          </cell>
          <cell r="AJ51">
            <v>0</v>
          </cell>
          <cell r="AK51">
            <v>0</v>
          </cell>
          <cell r="AL51">
            <v>0</v>
          </cell>
          <cell r="AM51">
            <v>0</v>
          </cell>
          <cell r="AN51">
            <v>0</v>
          </cell>
          <cell r="AO51">
            <v>0</v>
          </cell>
          <cell r="AP51">
            <v>0</v>
          </cell>
          <cell r="AQ51">
            <v>0</v>
          </cell>
          <cell r="AR51">
            <v>0</v>
          </cell>
          <cell r="AS51">
            <v>0</v>
          </cell>
          <cell r="AT51">
            <v>0</v>
          </cell>
          <cell r="AU51">
            <v>0</v>
          </cell>
          <cell r="AV51">
            <v>0</v>
          </cell>
          <cell r="AW51">
            <v>0</v>
          </cell>
          <cell r="AX51">
            <v>0</v>
          </cell>
          <cell r="AY51">
            <v>0</v>
          </cell>
          <cell r="AZ51">
            <v>0</v>
          </cell>
          <cell r="BA51">
            <v>0</v>
          </cell>
          <cell r="BB51">
            <v>0</v>
          </cell>
          <cell r="BC51">
            <v>0</v>
          </cell>
          <cell r="BD51">
            <v>0</v>
          </cell>
          <cell r="BE51">
            <v>0</v>
          </cell>
          <cell r="BF51">
            <v>0</v>
          </cell>
          <cell r="BG51">
            <v>0</v>
          </cell>
          <cell r="BH51">
            <v>0</v>
          </cell>
          <cell r="BI51">
            <v>0</v>
          </cell>
          <cell r="BJ51">
            <v>0</v>
          </cell>
          <cell r="BK51">
            <v>0</v>
          </cell>
          <cell r="BL51">
            <v>0</v>
          </cell>
          <cell r="BM51">
            <v>0</v>
          </cell>
          <cell r="BN51">
            <v>0</v>
          </cell>
          <cell r="BO51">
            <v>0</v>
          </cell>
          <cell r="BP51">
            <v>0</v>
          </cell>
          <cell r="BQ51">
            <v>0</v>
          </cell>
          <cell r="BR51">
            <v>0</v>
          </cell>
          <cell r="BS51">
            <v>0</v>
          </cell>
          <cell r="BT51">
            <v>0</v>
          </cell>
          <cell r="BU51">
            <v>0</v>
          </cell>
          <cell r="BV51">
            <v>0</v>
          </cell>
          <cell r="BW51">
            <v>0</v>
          </cell>
          <cell r="BX51">
            <v>0</v>
          </cell>
          <cell r="BY51">
            <v>0</v>
          </cell>
          <cell r="BZ51">
            <v>0</v>
          </cell>
          <cell r="CA51">
            <v>0</v>
          </cell>
          <cell r="CB51">
            <v>0</v>
          </cell>
          <cell r="CC51">
            <v>0</v>
          </cell>
          <cell r="CD51">
            <v>0</v>
          </cell>
          <cell r="CE51">
            <v>0</v>
          </cell>
          <cell r="CF51">
            <v>0</v>
          </cell>
          <cell r="CG51">
            <v>0</v>
          </cell>
          <cell r="CH51">
            <v>0</v>
          </cell>
          <cell r="CI51">
            <v>0</v>
          </cell>
          <cell r="CJ51">
            <v>0</v>
          </cell>
          <cell r="CK51">
            <v>0</v>
          </cell>
          <cell r="CL51">
            <v>0</v>
          </cell>
          <cell r="CM51">
            <v>0</v>
          </cell>
          <cell r="CN51">
            <v>0</v>
          </cell>
          <cell r="CO51">
            <v>0</v>
          </cell>
          <cell r="CP51">
            <v>0</v>
          </cell>
          <cell r="CQ51">
            <v>0</v>
          </cell>
          <cell r="CR51">
            <v>0</v>
          </cell>
          <cell r="CS51">
            <v>0</v>
          </cell>
          <cell r="CT51">
            <v>0</v>
          </cell>
          <cell r="CU51">
            <v>0</v>
          </cell>
          <cell r="CV51">
            <v>0</v>
          </cell>
          <cell r="CW51">
            <v>0</v>
          </cell>
          <cell r="CX51">
            <v>0</v>
          </cell>
          <cell r="CY51">
            <v>0</v>
          </cell>
          <cell r="CZ51">
            <v>0</v>
          </cell>
          <cell r="DA51">
            <v>0</v>
          </cell>
          <cell r="DB51">
            <v>0</v>
          </cell>
          <cell r="DC51">
            <v>0</v>
          </cell>
          <cell r="DD51">
            <v>0</v>
          </cell>
          <cell r="DE51">
            <v>0</v>
          </cell>
          <cell r="DF51">
            <v>0</v>
          </cell>
          <cell r="DG51">
            <v>0</v>
          </cell>
          <cell r="DH51">
            <v>0</v>
          </cell>
          <cell r="DI51">
            <v>0</v>
          </cell>
          <cell r="DJ51">
            <v>0</v>
          </cell>
          <cell r="DK51">
            <v>0</v>
          </cell>
          <cell r="DL51">
            <v>0</v>
          </cell>
          <cell r="DM51">
            <v>0</v>
          </cell>
          <cell r="DN51">
            <v>0</v>
          </cell>
          <cell r="DO51">
            <v>0</v>
          </cell>
          <cell r="DP51">
            <v>0</v>
          </cell>
          <cell r="DQ51">
            <v>0</v>
          </cell>
          <cell r="DR51">
            <v>0</v>
          </cell>
          <cell r="DS51">
            <v>0</v>
          </cell>
          <cell r="DT51">
            <v>0</v>
          </cell>
          <cell r="DU51">
            <v>0</v>
          </cell>
          <cell r="DV51">
            <v>0</v>
          </cell>
          <cell r="DW51">
            <v>0</v>
          </cell>
          <cell r="DX51">
            <v>0</v>
          </cell>
          <cell r="DY51">
            <v>0</v>
          </cell>
          <cell r="DZ51">
            <v>0</v>
          </cell>
          <cell r="EA51">
            <v>0</v>
          </cell>
          <cell r="EB51">
            <v>0</v>
          </cell>
          <cell r="EC51">
            <v>0</v>
          </cell>
          <cell r="ED51">
            <v>0</v>
          </cell>
          <cell r="EE51">
            <v>0</v>
          </cell>
          <cell r="EF51">
            <v>0</v>
          </cell>
          <cell r="EG51">
            <v>0</v>
          </cell>
          <cell r="EH51">
            <v>0</v>
          </cell>
          <cell r="EI51">
            <v>0</v>
          </cell>
          <cell r="EJ51">
            <v>0</v>
          </cell>
          <cell r="EK51">
            <v>0</v>
          </cell>
          <cell r="EL51">
            <v>0</v>
          </cell>
          <cell r="EM51">
            <v>0</v>
          </cell>
          <cell r="EN51">
            <v>0</v>
          </cell>
          <cell r="EO51">
            <v>0</v>
          </cell>
          <cell r="EP51">
            <v>0</v>
          </cell>
          <cell r="EQ51">
            <v>0</v>
          </cell>
          <cell r="ER51">
            <v>0</v>
          </cell>
          <cell r="ES51">
            <v>0</v>
          </cell>
          <cell r="ET51">
            <v>0</v>
          </cell>
          <cell r="EU51">
            <v>0</v>
          </cell>
          <cell r="EV51">
            <v>0</v>
          </cell>
          <cell r="EW51">
            <v>0</v>
          </cell>
          <cell r="EX51">
            <v>0</v>
          </cell>
          <cell r="EY51">
            <v>0</v>
          </cell>
          <cell r="EZ51">
            <v>0</v>
          </cell>
          <cell r="FA51">
            <v>0</v>
          </cell>
          <cell r="FB51">
            <v>0</v>
          </cell>
          <cell r="FC51">
            <v>0</v>
          </cell>
          <cell r="FD51">
            <v>0</v>
          </cell>
          <cell r="FE51">
            <v>0</v>
          </cell>
          <cell r="FF51">
            <v>0</v>
          </cell>
          <cell r="FG51">
            <v>0</v>
          </cell>
          <cell r="FH51">
            <v>0</v>
          </cell>
          <cell r="FI51">
            <v>0</v>
          </cell>
          <cell r="FJ51">
            <v>0</v>
          </cell>
          <cell r="FK51">
            <v>0</v>
          </cell>
          <cell r="FL51">
            <v>0</v>
          </cell>
          <cell r="FM51">
            <v>0</v>
          </cell>
          <cell r="FN51">
            <v>0</v>
          </cell>
          <cell r="FO51">
            <v>0</v>
          </cell>
          <cell r="FP51">
            <v>0</v>
          </cell>
          <cell r="FQ51">
            <v>0</v>
          </cell>
          <cell r="FR51">
            <v>0</v>
          </cell>
          <cell r="FS51">
            <v>0</v>
          </cell>
          <cell r="FT51">
            <v>0</v>
          </cell>
          <cell r="FU51">
            <v>0</v>
          </cell>
          <cell r="FV51">
            <v>0</v>
          </cell>
          <cell r="FW51">
            <v>0</v>
          </cell>
          <cell r="FX51">
            <v>0</v>
          </cell>
          <cell r="FY51">
            <v>0</v>
          </cell>
          <cell r="FZ51">
            <v>0</v>
          </cell>
          <cell r="GA51">
            <v>0</v>
          </cell>
          <cell r="GB51">
            <v>0</v>
          </cell>
          <cell r="GC51">
            <v>0</v>
          </cell>
          <cell r="GD51">
            <v>0</v>
          </cell>
          <cell r="GE51">
            <v>0</v>
          </cell>
          <cell r="GF51">
            <v>0</v>
          </cell>
          <cell r="GG51">
            <v>0</v>
          </cell>
          <cell r="GH51">
            <v>0</v>
          </cell>
          <cell r="GI51">
            <v>0</v>
          </cell>
          <cell r="GJ51">
            <v>0</v>
          </cell>
          <cell r="GK51">
            <v>0</v>
          </cell>
          <cell r="GL51">
            <v>0</v>
          </cell>
          <cell r="GM51">
            <v>0</v>
          </cell>
          <cell r="GN51">
            <v>0</v>
          </cell>
          <cell r="GO51">
            <v>0</v>
          </cell>
          <cell r="GP51">
            <v>0</v>
          </cell>
          <cell r="GQ51">
            <v>0</v>
          </cell>
          <cell r="GR51">
            <v>0</v>
          </cell>
          <cell r="GS51">
            <v>0</v>
          </cell>
          <cell r="GT51">
            <v>0</v>
          </cell>
          <cell r="GU51">
            <v>0</v>
          </cell>
          <cell r="GV51">
            <v>0</v>
          </cell>
          <cell r="GW51">
            <v>0</v>
          </cell>
          <cell r="GX51">
            <v>0</v>
          </cell>
          <cell r="GY51">
            <v>0</v>
          </cell>
          <cell r="GZ51">
            <v>0</v>
          </cell>
          <cell r="HA51">
            <v>0</v>
          </cell>
          <cell r="HB51">
            <v>0</v>
          </cell>
          <cell r="HC51">
            <v>0</v>
          </cell>
          <cell r="HD51">
            <v>0</v>
          </cell>
          <cell r="HE51">
            <v>0</v>
          </cell>
          <cell r="HF51">
            <v>0</v>
          </cell>
          <cell r="HG51">
            <v>0</v>
          </cell>
          <cell r="HH51">
            <v>0</v>
          </cell>
          <cell r="HI51">
            <v>0</v>
          </cell>
          <cell r="HJ51">
            <v>0</v>
          </cell>
          <cell r="HK51">
            <v>0</v>
          </cell>
          <cell r="HL51">
            <v>0</v>
          </cell>
          <cell r="HM51">
            <v>0</v>
          </cell>
          <cell r="HN51">
            <v>0</v>
          </cell>
          <cell r="HO51">
            <v>0</v>
          </cell>
          <cell r="HP51">
            <v>0</v>
          </cell>
          <cell r="HQ51">
            <v>0</v>
          </cell>
          <cell r="HR51">
            <v>0</v>
          </cell>
          <cell r="HS51">
            <v>0</v>
          </cell>
          <cell r="HT51">
            <v>0</v>
          </cell>
          <cell r="HU51">
            <v>0</v>
          </cell>
          <cell r="HV51">
            <v>0</v>
          </cell>
          <cell r="HW51">
            <v>0</v>
          </cell>
          <cell r="HX51">
            <v>0</v>
          </cell>
          <cell r="HY51">
            <v>0</v>
          </cell>
          <cell r="HZ51">
            <v>0</v>
          </cell>
          <cell r="IA51">
            <v>0</v>
          </cell>
          <cell r="IB51">
            <v>0</v>
          </cell>
          <cell r="IC51">
            <v>0</v>
          </cell>
          <cell r="ID51">
            <v>0</v>
          </cell>
          <cell r="IE51">
            <v>0</v>
          </cell>
          <cell r="IF51">
            <v>0</v>
          </cell>
          <cell r="IG51">
            <v>0</v>
          </cell>
          <cell r="IH51">
            <v>0</v>
          </cell>
          <cell r="II51">
            <v>0</v>
          </cell>
          <cell r="IJ51">
            <v>0</v>
          </cell>
          <cell r="IK51">
            <v>0</v>
          </cell>
          <cell r="IL51">
            <v>0</v>
          </cell>
          <cell r="IM51">
            <v>0</v>
          </cell>
          <cell r="IN51">
            <v>0</v>
          </cell>
          <cell r="IO51">
            <v>0</v>
          </cell>
          <cell r="IP51">
            <v>0</v>
          </cell>
          <cell r="IQ51">
            <v>0</v>
          </cell>
        </row>
        <row r="52">
          <cell r="B52">
            <v>0</v>
          </cell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  <cell r="AJ52">
            <v>0</v>
          </cell>
          <cell r="AK52">
            <v>0</v>
          </cell>
          <cell r="AL52">
            <v>0</v>
          </cell>
          <cell r="AM52">
            <v>0</v>
          </cell>
          <cell r="AN52">
            <v>0</v>
          </cell>
          <cell r="AO52">
            <v>0</v>
          </cell>
          <cell r="AP52">
            <v>0</v>
          </cell>
          <cell r="AQ52">
            <v>0</v>
          </cell>
          <cell r="AR52">
            <v>0</v>
          </cell>
          <cell r="AS52">
            <v>0</v>
          </cell>
          <cell r="AT52">
            <v>0</v>
          </cell>
          <cell r="AU52">
            <v>0</v>
          </cell>
          <cell r="AV52">
            <v>0</v>
          </cell>
          <cell r="AW52">
            <v>0</v>
          </cell>
          <cell r="AX52">
            <v>0</v>
          </cell>
          <cell r="AY52">
            <v>0</v>
          </cell>
          <cell r="AZ52">
            <v>0</v>
          </cell>
          <cell r="BA52">
            <v>0</v>
          </cell>
          <cell r="BB52">
            <v>0</v>
          </cell>
          <cell r="BC52">
            <v>0</v>
          </cell>
          <cell r="BD52">
            <v>0</v>
          </cell>
          <cell r="BE52">
            <v>0</v>
          </cell>
          <cell r="BF52">
            <v>0</v>
          </cell>
          <cell r="BG52">
            <v>0</v>
          </cell>
          <cell r="BH52">
            <v>0</v>
          </cell>
          <cell r="BI52">
            <v>0</v>
          </cell>
          <cell r="BJ52">
            <v>0</v>
          </cell>
          <cell r="BK52">
            <v>0</v>
          </cell>
          <cell r="BL52">
            <v>0</v>
          </cell>
          <cell r="BM52">
            <v>0</v>
          </cell>
          <cell r="BN52">
            <v>0</v>
          </cell>
          <cell r="BO52">
            <v>0</v>
          </cell>
          <cell r="BP52">
            <v>0</v>
          </cell>
          <cell r="BQ52">
            <v>0</v>
          </cell>
          <cell r="BR52">
            <v>0</v>
          </cell>
          <cell r="BS52">
            <v>0</v>
          </cell>
          <cell r="BT52">
            <v>0</v>
          </cell>
          <cell r="BU52">
            <v>0</v>
          </cell>
          <cell r="BV52">
            <v>0</v>
          </cell>
          <cell r="BW52">
            <v>0</v>
          </cell>
          <cell r="BX52">
            <v>0</v>
          </cell>
          <cell r="BY52">
            <v>0</v>
          </cell>
          <cell r="BZ52">
            <v>0</v>
          </cell>
          <cell r="CA52">
            <v>0</v>
          </cell>
          <cell r="CB52">
            <v>0</v>
          </cell>
          <cell r="CC52">
            <v>0</v>
          </cell>
          <cell r="CD52">
            <v>0</v>
          </cell>
          <cell r="CE52">
            <v>0</v>
          </cell>
          <cell r="CF52">
            <v>0</v>
          </cell>
          <cell r="CG52">
            <v>0</v>
          </cell>
          <cell r="CH52">
            <v>0</v>
          </cell>
          <cell r="CI52">
            <v>0</v>
          </cell>
          <cell r="CJ52">
            <v>0</v>
          </cell>
          <cell r="CK52">
            <v>0</v>
          </cell>
          <cell r="CL52">
            <v>0</v>
          </cell>
          <cell r="CM52">
            <v>0</v>
          </cell>
          <cell r="CN52">
            <v>0</v>
          </cell>
          <cell r="CO52">
            <v>0</v>
          </cell>
          <cell r="CP52">
            <v>0</v>
          </cell>
          <cell r="CQ52">
            <v>0</v>
          </cell>
          <cell r="CR52">
            <v>0</v>
          </cell>
          <cell r="CS52">
            <v>0</v>
          </cell>
          <cell r="CT52">
            <v>0</v>
          </cell>
          <cell r="CU52">
            <v>0</v>
          </cell>
          <cell r="CV52">
            <v>0</v>
          </cell>
          <cell r="CW52">
            <v>0</v>
          </cell>
          <cell r="CX52">
            <v>0</v>
          </cell>
          <cell r="CY52">
            <v>0</v>
          </cell>
          <cell r="CZ52">
            <v>0</v>
          </cell>
          <cell r="DA52">
            <v>0</v>
          </cell>
          <cell r="DB52">
            <v>0</v>
          </cell>
          <cell r="DC52">
            <v>0</v>
          </cell>
          <cell r="DD52">
            <v>0</v>
          </cell>
          <cell r="DE52">
            <v>0</v>
          </cell>
          <cell r="DF52">
            <v>0</v>
          </cell>
          <cell r="DG52">
            <v>0</v>
          </cell>
          <cell r="DH52">
            <v>0</v>
          </cell>
          <cell r="DI52">
            <v>0</v>
          </cell>
          <cell r="DJ52">
            <v>0</v>
          </cell>
          <cell r="DK52">
            <v>0</v>
          </cell>
          <cell r="DL52">
            <v>0</v>
          </cell>
          <cell r="DM52">
            <v>0</v>
          </cell>
          <cell r="DN52">
            <v>0</v>
          </cell>
          <cell r="DO52">
            <v>0</v>
          </cell>
          <cell r="DP52">
            <v>0</v>
          </cell>
          <cell r="DQ52">
            <v>0</v>
          </cell>
          <cell r="DR52">
            <v>0</v>
          </cell>
          <cell r="DS52">
            <v>0</v>
          </cell>
          <cell r="DT52">
            <v>0</v>
          </cell>
          <cell r="DU52">
            <v>0</v>
          </cell>
          <cell r="DV52">
            <v>0</v>
          </cell>
          <cell r="DW52">
            <v>0</v>
          </cell>
          <cell r="DX52">
            <v>0</v>
          </cell>
          <cell r="DY52">
            <v>0</v>
          </cell>
          <cell r="DZ52">
            <v>0</v>
          </cell>
          <cell r="EA52">
            <v>0</v>
          </cell>
          <cell r="EB52">
            <v>0</v>
          </cell>
          <cell r="EC52">
            <v>0</v>
          </cell>
          <cell r="ED52">
            <v>0</v>
          </cell>
          <cell r="EE52">
            <v>0</v>
          </cell>
          <cell r="EF52">
            <v>0</v>
          </cell>
          <cell r="EG52">
            <v>0</v>
          </cell>
          <cell r="EH52">
            <v>0</v>
          </cell>
          <cell r="EI52">
            <v>0</v>
          </cell>
          <cell r="EJ52">
            <v>0</v>
          </cell>
          <cell r="EK52">
            <v>0</v>
          </cell>
          <cell r="EL52">
            <v>0</v>
          </cell>
          <cell r="EM52">
            <v>0</v>
          </cell>
          <cell r="EN52">
            <v>0</v>
          </cell>
          <cell r="EO52">
            <v>0</v>
          </cell>
          <cell r="EP52">
            <v>0</v>
          </cell>
          <cell r="EQ52">
            <v>0</v>
          </cell>
          <cell r="ER52">
            <v>0</v>
          </cell>
          <cell r="ES52">
            <v>0</v>
          </cell>
          <cell r="ET52">
            <v>0</v>
          </cell>
          <cell r="EU52">
            <v>0</v>
          </cell>
          <cell r="EV52">
            <v>0</v>
          </cell>
          <cell r="EW52">
            <v>0</v>
          </cell>
          <cell r="EX52">
            <v>0</v>
          </cell>
          <cell r="EY52">
            <v>0</v>
          </cell>
          <cell r="EZ52">
            <v>0</v>
          </cell>
          <cell r="FA52">
            <v>0</v>
          </cell>
          <cell r="FB52">
            <v>0</v>
          </cell>
          <cell r="FC52">
            <v>0</v>
          </cell>
          <cell r="FD52">
            <v>0</v>
          </cell>
          <cell r="FE52">
            <v>0</v>
          </cell>
          <cell r="FF52">
            <v>0</v>
          </cell>
          <cell r="FG52">
            <v>0</v>
          </cell>
          <cell r="FH52">
            <v>0</v>
          </cell>
          <cell r="FI52">
            <v>0</v>
          </cell>
          <cell r="FJ52">
            <v>0</v>
          </cell>
          <cell r="FK52">
            <v>0</v>
          </cell>
          <cell r="FL52">
            <v>0</v>
          </cell>
          <cell r="FM52">
            <v>0</v>
          </cell>
          <cell r="FN52">
            <v>0</v>
          </cell>
          <cell r="FO52">
            <v>0</v>
          </cell>
          <cell r="FP52">
            <v>0</v>
          </cell>
          <cell r="FQ52">
            <v>0</v>
          </cell>
          <cell r="FR52">
            <v>0</v>
          </cell>
          <cell r="FS52">
            <v>0</v>
          </cell>
          <cell r="FT52">
            <v>0</v>
          </cell>
          <cell r="FU52">
            <v>0</v>
          </cell>
          <cell r="FV52">
            <v>0</v>
          </cell>
          <cell r="FW52">
            <v>0</v>
          </cell>
          <cell r="FX52">
            <v>0</v>
          </cell>
          <cell r="FY52">
            <v>0</v>
          </cell>
          <cell r="FZ52">
            <v>0</v>
          </cell>
          <cell r="GA52">
            <v>0</v>
          </cell>
          <cell r="GB52">
            <v>0</v>
          </cell>
          <cell r="GC52">
            <v>0</v>
          </cell>
          <cell r="GD52">
            <v>0</v>
          </cell>
          <cell r="GE52">
            <v>0</v>
          </cell>
          <cell r="GF52">
            <v>0</v>
          </cell>
          <cell r="GG52">
            <v>0</v>
          </cell>
          <cell r="GH52">
            <v>0</v>
          </cell>
          <cell r="GI52">
            <v>0</v>
          </cell>
          <cell r="GJ52">
            <v>0</v>
          </cell>
          <cell r="GK52">
            <v>0</v>
          </cell>
          <cell r="GL52">
            <v>0</v>
          </cell>
          <cell r="GM52">
            <v>0</v>
          </cell>
          <cell r="GN52">
            <v>0</v>
          </cell>
          <cell r="GO52">
            <v>0</v>
          </cell>
          <cell r="GP52">
            <v>0</v>
          </cell>
          <cell r="GQ52">
            <v>0</v>
          </cell>
          <cell r="GR52">
            <v>0</v>
          </cell>
          <cell r="GS52">
            <v>0</v>
          </cell>
          <cell r="GT52">
            <v>0</v>
          </cell>
          <cell r="GU52">
            <v>0</v>
          </cell>
          <cell r="GV52">
            <v>0</v>
          </cell>
          <cell r="GW52">
            <v>0</v>
          </cell>
          <cell r="GX52">
            <v>0</v>
          </cell>
          <cell r="GY52">
            <v>0</v>
          </cell>
          <cell r="GZ52">
            <v>0</v>
          </cell>
          <cell r="HA52">
            <v>0</v>
          </cell>
          <cell r="HB52">
            <v>0</v>
          </cell>
          <cell r="HC52">
            <v>0</v>
          </cell>
          <cell r="HD52">
            <v>0</v>
          </cell>
          <cell r="HE52">
            <v>0</v>
          </cell>
          <cell r="HF52">
            <v>0</v>
          </cell>
          <cell r="HG52">
            <v>0</v>
          </cell>
          <cell r="HH52">
            <v>0</v>
          </cell>
          <cell r="HI52">
            <v>0</v>
          </cell>
          <cell r="HJ52">
            <v>0</v>
          </cell>
          <cell r="HK52">
            <v>0</v>
          </cell>
          <cell r="HL52">
            <v>0</v>
          </cell>
          <cell r="HM52">
            <v>0</v>
          </cell>
          <cell r="HN52">
            <v>0</v>
          </cell>
          <cell r="HO52">
            <v>0</v>
          </cell>
          <cell r="HP52">
            <v>0</v>
          </cell>
          <cell r="HQ52">
            <v>0</v>
          </cell>
          <cell r="HR52">
            <v>0</v>
          </cell>
          <cell r="HS52">
            <v>0</v>
          </cell>
          <cell r="HT52">
            <v>0</v>
          </cell>
          <cell r="HU52">
            <v>0</v>
          </cell>
          <cell r="HV52">
            <v>0</v>
          </cell>
          <cell r="HW52">
            <v>0</v>
          </cell>
          <cell r="HX52">
            <v>0</v>
          </cell>
          <cell r="HY52">
            <v>0</v>
          </cell>
          <cell r="HZ52">
            <v>0</v>
          </cell>
          <cell r="IA52">
            <v>0</v>
          </cell>
          <cell r="IB52">
            <v>0</v>
          </cell>
          <cell r="IC52">
            <v>0</v>
          </cell>
          <cell r="ID52">
            <v>0</v>
          </cell>
          <cell r="IE52">
            <v>0</v>
          </cell>
          <cell r="IF52">
            <v>0</v>
          </cell>
          <cell r="IG52">
            <v>0</v>
          </cell>
          <cell r="IH52">
            <v>0</v>
          </cell>
          <cell r="II52">
            <v>0</v>
          </cell>
          <cell r="IJ52">
            <v>0</v>
          </cell>
          <cell r="IK52">
            <v>0</v>
          </cell>
          <cell r="IL52">
            <v>0</v>
          </cell>
          <cell r="IM52">
            <v>0</v>
          </cell>
          <cell r="IN52">
            <v>0</v>
          </cell>
          <cell r="IO52">
            <v>0</v>
          </cell>
          <cell r="IP52">
            <v>0</v>
          </cell>
          <cell r="IQ52">
            <v>0</v>
          </cell>
        </row>
        <row r="53">
          <cell r="B53">
            <v>0</v>
          </cell>
          <cell r="C53">
            <v>0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0</v>
          </cell>
          <cell r="AJ53">
            <v>0</v>
          </cell>
          <cell r="AK53">
            <v>0</v>
          </cell>
          <cell r="AL53">
            <v>0</v>
          </cell>
          <cell r="AM53">
            <v>0</v>
          </cell>
          <cell r="AN53">
            <v>0</v>
          </cell>
          <cell r="AO53">
            <v>0</v>
          </cell>
          <cell r="AP53">
            <v>0</v>
          </cell>
          <cell r="AQ53">
            <v>0</v>
          </cell>
          <cell r="AR53">
            <v>0</v>
          </cell>
          <cell r="AS53">
            <v>0</v>
          </cell>
          <cell r="AT53">
            <v>0</v>
          </cell>
          <cell r="AU53">
            <v>0</v>
          </cell>
          <cell r="AV53">
            <v>0</v>
          </cell>
          <cell r="AW53">
            <v>0</v>
          </cell>
          <cell r="AX53">
            <v>0</v>
          </cell>
          <cell r="AY53">
            <v>0</v>
          </cell>
          <cell r="AZ53">
            <v>0</v>
          </cell>
          <cell r="BA53">
            <v>0</v>
          </cell>
          <cell r="BB53">
            <v>0</v>
          </cell>
          <cell r="BC53">
            <v>0</v>
          </cell>
          <cell r="BD53">
            <v>0</v>
          </cell>
          <cell r="BE53">
            <v>0</v>
          </cell>
          <cell r="BF53">
            <v>0</v>
          </cell>
          <cell r="BG53">
            <v>0</v>
          </cell>
          <cell r="BH53">
            <v>0</v>
          </cell>
          <cell r="BI53">
            <v>0</v>
          </cell>
          <cell r="BJ53">
            <v>0</v>
          </cell>
          <cell r="BK53">
            <v>0</v>
          </cell>
          <cell r="BL53">
            <v>0</v>
          </cell>
          <cell r="BM53">
            <v>0</v>
          </cell>
          <cell r="BN53">
            <v>0</v>
          </cell>
          <cell r="BO53">
            <v>0</v>
          </cell>
          <cell r="BP53">
            <v>0</v>
          </cell>
          <cell r="BQ53">
            <v>0</v>
          </cell>
          <cell r="BR53">
            <v>0</v>
          </cell>
          <cell r="BS53">
            <v>0</v>
          </cell>
          <cell r="BT53">
            <v>0</v>
          </cell>
          <cell r="BU53">
            <v>0</v>
          </cell>
          <cell r="BV53">
            <v>0</v>
          </cell>
          <cell r="BW53">
            <v>0</v>
          </cell>
          <cell r="BX53">
            <v>0</v>
          </cell>
          <cell r="BY53">
            <v>0</v>
          </cell>
          <cell r="BZ53">
            <v>0</v>
          </cell>
          <cell r="CA53">
            <v>0</v>
          </cell>
          <cell r="CB53">
            <v>0</v>
          </cell>
          <cell r="CC53">
            <v>0</v>
          </cell>
          <cell r="CD53">
            <v>0</v>
          </cell>
          <cell r="CE53">
            <v>0</v>
          </cell>
          <cell r="CF53">
            <v>0</v>
          </cell>
          <cell r="CG53">
            <v>0</v>
          </cell>
          <cell r="CH53">
            <v>0</v>
          </cell>
          <cell r="CI53">
            <v>0</v>
          </cell>
          <cell r="CJ53">
            <v>0</v>
          </cell>
          <cell r="CK53">
            <v>0</v>
          </cell>
          <cell r="CL53">
            <v>0</v>
          </cell>
          <cell r="CM53">
            <v>0</v>
          </cell>
          <cell r="CN53">
            <v>0</v>
          </cell>
          <cell r="CO53">
            <v>0</v>
          </cell>
          <cell r="CP53">
            <v>0</v>
          </cell>
          <cell r="CQ53">
            <v>0</v>
          </cell>
          <cell r="CR53">
            <v>0</v>
          </cell>
          <cell r="CS53">
            <v>0</v>
          </cell>
          <cell r="CT53">
            <v>0</v>
          </cell>
          <cell r="CU53">
            <v>0</v>
          </cell>
          <cell r="CV53">
            <v>0</v>
          </cell>
          <cell r="CW53">
            <v>0</v>
          </cell>
          <cell r="CX53">
            <v>0</v>
          </cell>
          <cell r="CY53">
            <v>0</v>
          </cell>
          <cell r="CZ53">
            <v>0</v>
          </cell>
          <cell r="DA53">
            <v>0</v>
          </cell>
          <cell r="DB53">
            <v>0</v>
          </cell>
          <cell r="DC53">
            <v>0</v>
          </cell>
          <cell r="DD53">
            <v>0</v>
          </cell>
          <cell r="DE53">
            <v>0</v>
          </cell>
          <cell r="DF53">
            <v>0</v>
          </cell>
          <cell r="DG53">
            <v>0</v>
          </cell>
          <cell r="DH53">
            <v>0</v>
          </cell>
          <cell r="DI53">
            <v>0</v>
          </cell>
          <cell r="DJ53">
            <v>0</v>
          </cell>
          <cell r="DK53">
            <v>0</v>
          </cell>
          <cell r="DL53">
            <v>0</v>
          </cell>
          <cell r="DM53">
            <v>0</v>
          </cell>
          <cell r="DN53">
            <v>0</v>
          </cell>
          <cell r="DO53">
            <v>0</v>
          </cell>
          <cell r="DP53">
            <v>0</v>
          </cell>
          <cell r="DQ53">
            <v>0</v>
          </cell>
          <cell r="DR53">
            <v>0</v>
          </cell>
          <cell r="DS53">
            <v>0</v>
          </cell>
          <cell r="DT53">
            <v>0</v>
          </cell>
          <cell r="DU53">
            <v>0</v>
          </cell>
          <cell r="DV53">
            <v>0</v>
          </cell>
          <cell r="DW53">
            <v>0</v>
          </cell>
          <cell r="DX53">
            <v>0</v>
          </cell>
          <cell r="DY53">
            <v>0</v>
          </cell>
          <cell r="DZ53">
            <v>0</v>
          </cell>
          <cell r="EA53">
            <v>0</v>
          </cell>
          <cell r="EB53">
            <v>0</v>
          </cell>
          <cell r="EC53">
            <v>0</v>
          </cell>
          <cell r="ED53">
            <v>0</v>
          </cell>
          <cell r="EE53">
            <v>0</v>
          </cell>
          <cell r="EF53">
            <v>0</v>
          </cell>
          <cell r="EG53">
            <v>0</v>
          </cell>
          <cell r="EH53">
            <v>0</v>
          </cell>
          <cell r="EI53">
            <v>0</v>
          </cell>
          <cell r="EJ53">
            <v>0</v>
          </cell>
          <cell r="EK53">
            <v>0</v>
          </cell>
          <cell r="EL53">
            <v>0</v>
          </cell>
          <cell r="EM53">
            <v>0</v>
          </cell>
          <cell r="EN53">
            <v>0</v>
          </cell>
          <cell r="EO53">
            <v>0</v>
          </cell>
          <cell r="EP53">
            <v>0</v>
          </cell>
          <cell r="EQ53">
            <v>0</v>
          </cell>
          <cell r="ER53">
            <v>0</v>
          </cell>
          <cell r="ES53">
            <v>0</v>
          </cell>
          <cell r="ET53">
            <v>0</v>
          </cell>
          <cell r="EU53">
            <v>0</v>
          </cell>
          <cell r="EV53">
            <v>0</v>
          </cell>
          <cell r="EW53">
            <v>0</v>
          </cell>
          <cell r="EX53">
            <v>0</v>
          </cell>
          <cell r="EY53">
            <v>0</v>
          </cell>
          <cell r="EZ53">
            <v>0</v>
          </cell>
          <cell r="FA53">
            <v>0</v>
          </cell>
          <cell r="FB53">
            <v>0</v>
          </cell>
          <cell r="FC53">
            <v>0</v>
          </cell>
          <cell r="FD53">
            <v>0</v>
          </cell>
          <cell r="FE53">
            <v>0</v>
          </cell>
          <cell r="FF53">
            <v>0</v>
          </cell>
          <cell r="FG53">
            <v>0</v>
          </cell>
          <cell r="FH53">
            <v>0</v>
          </cell>
          <cell r="FI53">
            <v>0</v>
          </cell>
          <cell r="FJ53">
            <v>0</v>
          </cell>
          <cell r="FK53">
            <v>0</v>
          </cell>
          <cell r="FL53">
            <v>0</v>
          </cell>
          <cell r="FM53">
            <v>0</v>
          </cell>
          <cell r="FN53">
            <v>0</v>
          </cell>
          <cell r="FO53">
            <v>0</v>
          </cell>
          <cell r="FP53">
            <v>0</v>
          </cell>
          <cell r="FQ53">
            <v>0</v>
          </cell>
          <cell r="FR53">
            <v>0</v>
          </cell>
          <cell r="FS53">
            <v>0</v>
          </cell>
          <cell r="FT53">
            <v>0</v>
          </cell>
          <cell r="FU53">
            <v>0</v>
          </cell>
          <cell r="FV53">
            <v>0</v>
          </cell>
          <cell r="FW53">
            <v>0</v>
          </cell>
          <cell r="FX53">
            <v>0</v>
          </cell>
          <cell r="FY53">
            <v>0</v>
          </cell>
          <cell r="FZ53">
            <v>0</v>
          </cell>
          <cell r="GA53">
            <v>0</v>
          </cell>
          <cell r="GB53">
            <v>0</v>
          </cell>
          <cell r="GC53">
            <v>0</v>
          </cell>
          <cell r="GD53">
            <v>0</v>
          </cell>
          <cell r="GE53">
            <v>0</v>
          </cell>
          <cell r="GF53">
            <v>0</v>
          </cell>
          <cell r="GG53">
            <v>0</v>
          </cell>
          <cell r="GH53">
            <v>0</v>
          </cell>
          <cell r="GI53">
            <v>0</v>
          </cell>
          <cell r="GJ53">
            <v>0</v>
          </cell>
          <cell r="GK53">
            <v>0</v>
          </cell>
          <cell r="GL53">
            <v>0</v>
          </cell>
          <cell r="GM53">
            <v>0</v>
          </cell>
          <cell r="GN53">
            <v>0</v>
          </cell>
          <cell r="GO53">
            <v>0</v>
          </cell>
          <cell r="GP53">
            <v>0</v>
          </cell>
          <cell r="GQ53">
            <v>0</v>
          </cell>
          <cell r="GR53">
            <v>0</v>
          </cell>
          <cell r="GS53">
            <v>0</v>
          </cell>
          <cell r="GT53">
            <v>0</v>
          </cell>
          <cell r="GU53">
            <v>0</v>
          </cell>
          <cell r="GV53">
            <v>0</v>
          </cell>
          <cell r="GW53">
            <v>0</v>
          </cell>
          <cell r="GX53">
            <v>0</v>
          </cell>
          <cell r="GY53">
            <v>0</v>
          </cell>
          <cell r="GZ53">
            <v>0</v>
          </cell>
          <cell r="HA53">
            <v>0</v>
          </cell>
          <cell r="HB53">
            <v>0</v>
          </cell>
          <cell r="HC53">
            <v>0</v>
          </cell>
          <cell r="HD53">
            <v>0</v>
          </cell>
          <cell r="HE53">
            <v>0</v>
          </cell>
          <cell r="HF53">
            <v>0</v>
          </cell>
          <cell r="HG53">
            <v>0</v>
          </cell>
          <cell r="HH53">
            <v>0</v>
          </cell>
          <cell r="HI53">
            <v>0</v>
          </cell>
          <cell r="HJ53">
            <v>0</v>
          </cell>
          <cell r="HK53">
            <v>0</v>
          </cell>
          <cell r="HL53">
            <v>0</v>
          </cell>
          <cell r="HM53">
            <v>0</v>
          </cell>
          <cell r="HN53">
            <v>0</v>
          </cell>
          <cell r="HO53">
            <v>0</v>
          </cell>
          <cell r="HP53">
            <v>0</v>
          </cell>
          <cell r="HQ53">
            <v>0</v>
          </cell>
          <cell r="HR53">
            <v>0</v>
          </cell>
          <cell r="HS53">
            <v>0</v>
          </cell>
          <cell r="HT53">
            <v>0</v>
          </cell>
          <cell r="HU53">
            <v>0</v>
          </cell>
          <cell r="HV53">
            <v>0</v>
          </cell>
          <cell r="HW53">
            <v>0</v>
          </cell>
          <cell r="HX53">
            <v>0</v>
          </cell>
          <cell r="HY53">
            <v>0</v>
          </cell>
          <cell r="HZ53">
            <v>0</v>
          </cell>
          <cell r="IA53">
            <v>0</v>
          </cell>
          <cell r="IB53">
            <v>0</v>
          </cell>
          <cell r="IC53">
            <v>0</v>
          </cell>
          <cell r="ID53">
            <v>0</v>
          </cell>
          <cell r="IE53">
            <v>0</v>
          </cell>
          <cell r="IF53">
            <v>0</v>
          </cell>
          <cell r="IG53">
            <v>0</v>
          </cell>
          <cell r="IH53">
            <v>0</v>
          </cell>
          <cell r="II53">
            <v>0</v>
          </cell>
          <cell r="IJ53">
            <v>0</v>
          </cell>
          <cell r="IK53">
            <v>0</v>
          </cell>
          <cell r="IL53">
            <v>0</v>
          </cell>
          <cell r="IM53">
            <v>0</v>
          </cell>
          <cell r="IN53">
            <v>0</v>
          </cell>
          <cell r="IO53">
            <v>0</v>
          </cell>
          <cell r="IP53">
            <v>0</v>
          </cell>
          <cell r="IQ53">
            <v>0</v>
          </cell>
        </row>
        <row r="54">
          <cell r="B54">
            <v>0</v>
          </cell>
          <cell r="C54">
            <v>0</v>
          </cell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0</v>
          </cell>
          <cell r="AJ54">
            <v>0</v>
          </cell>
          <cell r="AK54">
            <v>0</v>
          </cell>
          <cell r="AL54">
            <v>0</v>
          </cell>
          <cell r="AM54">
            <v>0</v>
          </cell>
          <cell r="AN54">
            <v>0</v>
          </cell>
          <cell r="AO54">
            <v>0</v>
          </cell>
          <cell r="AP54">
            <v>0</v>
          </cell>
          <cell r="AQ54">
            <v>0</v>
          </cell>
          <cell r="AR54">
            <v>0</v>
          </cell>
          <cell r="AS54">
            <v>0</v>
          </cell>
          <cell r="AT54">
            <v>0</v>
          </cell>
          <cell r="AU54">
            <v>0</v>
          </cell>
          <cell r="AV54">
            <v>0</v>
          </cell>
          <cell r="AW54">
            <v>0</v>
          </cell>
          <cell r="AX54">
            <v>0</v>
          </cell>
          <cell r="AY54">
            <v>0</v>
          </cell>
          <cell r="AZ54">
            <v>0</v>
          </cell>
          <cell r="BA54">
            <v>0</v>
          </cell>
          <cell r="BB54">
            <v>0</v>
          </cell>
          <cell r="BC54">
            <v>0</v>
          </cell>
          <cell r="BD54">
            <v>0</v>
          </cell>
          <cell r="BE54">
            <v>0</v>
          </cell>
          <cell r="BF54">
            <v>0</v>
          </cell>
          <cell r="BG54">
            <v>0</v>
          </cell>
          <cell r="BH54">
            <v>0</v>
          </cell>
          <cell r="BI54">
            <v>0</v>
          </cell>
          <cell r="BJ54">
            <v>0</v>
          </cell>
          <cell r="BK54">
            <v>0</v>
          </cell>
          <cell r="BL54">
            <v>0</v>
          </cell>
          <cell r="BM54">
            <v>0</v>
          </cell>
          <cell r="BN54">
            <v>0</v>
          </cell>
          <cell r="BO54">
            <v>0</v>
          </cell>
          <cell r="BP54">
            <v>0</v>
          </cell>
          <cell r="BQ54">
            <v>0</v>
          </cell>
          <cell r="BR54">
            <v>0</v>
          </cell>
          <cell r="BS54">
            <v>0</v>
          </cell>
          <cell r="BT54">
            <v>0</v>
          </cell>
          <cell r="BU54">
            <v>0</v>
          </cell>
          <cell r="BV54">
            <v>0</v>
          </cell>
          <cell r="BW54">
            <v>0</v>
          </cell>
          <cell r="BX54">
            <v>0</v>
          </cell>
          <cell r="BY54">
            <v>0</v>
          </cell>
          <cell r="BZ54">
            <v>0</v>
          </cell>
          <cell r="CA54">
            <v>0</v>
          </cell>
          <cell r="CB54">
            <v>0</v>
          </cell>
          <cell r="CC54">
            <v>0</v>
          </cell>
          <cell r="CD54">
            <v>0</v>
          </cell>
          <cell r="CE54">
            <v>0</v>
          </cell>
          <cell r="CF54">
            <v>0</v>
          </cell>
          <cell r="CG54">
            <v>0</v>
          </cell>
          <cell r="CH54">
            <v>0</v>
          </cell>
          <cell r="CI54">
            <v>0</v>
          </cell>
          <cell r="CJ54">
            <v>0</v>
          </cell>
          <cell r="CK54">
            <v>0</v>
          </cell>
          <cell r="CL54">
            <v>0</v>
          </cell>
          <cell r="CM54">
            <v>0</v>
          </cell>
          <cell r="CN54">
            <v>0</v>
          </cell>
          <cell r="CO54">
            <v>0</v>
          </cell>
          <cell r="CP54">
            <v>0</v>
          </cell>
          <cell r="CQ54">
            <v>0</v>
          </cell>
          <cell r="CR54">
            <v>0</v>
          </cell>
          <cell r="CS54">
            <v>0</v>
          </cell>
          <cell r="CT54">
            <v>0</v>
          </cell>
          <cell r="CU54">
            <v>0</v>
          </cell>
          <cell r="CV54">
            <v>0</v>
          </cell>
          <cell r="CW54">
            <v>0</v>
          </cell>
          <cell r="CX54">
            <v>0</v>
          </cell>
          <cell r="CY54">
            <v>0</v>
          </cell>
          <cell r="CZ54">
            <v>0</v>
          </cell>
          <cell r="DA54">
            <v>0</v>
          </cell>
          <cell r="DB54">
            <v>0</v>
          </cell>
          <cell r="DC54">
            <v>0</v>
          </cell>
          <cell r="DD54">
            <v>0</v>
          </cell>
          <cell r="DE54">
            <v>0</v>
          </cell>
          <cell r="DF54">
            <v>0</v>
          </cell>
          <cell r="DG54">
            <v>0</v>
          </cell>
          <cell r="DH54">
            <v>0</v>
          </cell>
          <cell r="DI54">
            <v>0</v>
          </cell>
          <cell r="DJ54">
            <v>0</v>
          </cell>
          <cell r="DK54">
            <v>0</v>
          </cell>
          <cell r="DL54">
            <v>0</v>
          </cell>
          <cell r="DM54">
            <v>0</v>
          </cell>
          <cell r="DN54">
            <v>0</v>
          </cell>
          <cell r="DO54">
            <v>0</v>
          </cell>
          <cell r="DP54">
            <v>0</v>
          </cell>
          <cell r="DQ54">
            <v>0</v>
          </cell>
          <cell r="DR54">
            <v>0</v>
          </cell>
          <cell r="DS54">
            <v>0</v>
          </cell>
          <cell r="DT54">
            <v>0</v>
          </cell>
          <cell r="DU54">
            <v>0</v>
          </cell>
          <cell r="DV54">
            <v>0</v>
          </cell>
          <cell r="DW54">
            <v>0</v>
          </cell>
          <cell r="DX54">
            <v>0</v>
          </cell>
          <cell r="DY54">
            <v>0</v>
          </cell>
          <cell r="DZ54">
            <v>0</v>
          </cell>
          <cell r="EA54">
            <v>0</v>
          </cell>
          <cell r="EB54">
            <v>0</v>
          </cell>
          <cell r="EC54">
            <v>0</v>
          </cell>
          <cell r="ED54">
            <v>0</v>
          </cell>
          <cell r="EE54">
            <v>0</v>
          </cell>
          <cell r="EF54">
            <v>0</v>
          </cell>
          <cell r="EG54">
            <v>0</v>
          </cell>
          <cell r="EH54">
            <v>0</v>
          </cell>
          <cell r="EI54">
            <v>0</v>
          </cell>
          <cell r="EJ54">
            <v>0</v>
          </cell>
          <cell r="EK54">
            <v>0</v>
          </cell>
          <cell r="EL54">
            <v>0</v>
          </cell>
          <cell r="EM54">
            <v>0</v>
          </cell>
          <cell r="EN54">
            <v>0</v>
          </cell>
          <cell r="EO54">
            <v>0</v>
          </cell>
          <cell r="EP54">
            <v>0</v>
          </cell>
          <cell r="EQ54">
            <v>0</v>
          </cell>
          <cell r="ER54">
            <v>0</v>
          </cell>
          <cell r="ES54">
            <v>0</v>
          </cell>
          <cell r="ET54">
            <v>0</v>
          </cell>
          <cell r="EU54">
            <v>0</v>
          </cell>
          <cell r="EV54">
            <v>0</v>
          </cell>
          <cell r="EW54">
            <v>0</v>
          </cell>
          <cell r="EX54">
            <v>0</v>
          </cell>
          <cell r="EY54">
            <v>0</v>
          </cell>
          <cell r="EZ54">
            <v>0</v>
          </cell>
          <cell r="FA54">
            <v>0</v>
          </cell>
          <cell r="FB54">
            <v>0</v>
          </cell>
          <cell r="FC54">
            <v>0</v>
          </cell>
          <cell r="FD54">
            <v>0</v>
          </cell>
          <cell r="FE54">
            <v>0</v>
          </cell>
          <cell r="FF54">
            <v>0</v>
          </cell>
          <cell r="FG54">
            <v>0</v>
          </cell>
          <cell r="FH54">
            <v>0</v>
          </cell>
          <cell r="FI54">
            <v>0</v>
          </cell>
          <cell r="FJ54">
            <v>0</v>
          </cell>
          <cell r="FK54">
            <v>0</v>
          </cell>
          <cell r="FL54">
            <v>0</v>
          </cell>
          <cell r="FM54">
            <v>0</v>
          </cell>
          <cell r="FN54">
            <v>0</v>
          </cell>
          <cell r="FO54">
            <v>0</v>
          </cell>
          <cell r="FP54">
            <v>0</v>
          </cell>
          <cell r="FQ54">
            <v>0</v>
          </cell>
          <cell r="FR54">
            <v>0</v>
          </cell>
          <cell r="FS54">
            <v>0</v>
          </cell>
          <cell r="FT54">
            <v>0</v>
          </cell>
          <cell r="FU54">
            <v>0</v>
          </cell>
          <cell r="FV54">
            <v>0</v>
          </cell>
          <cell r="FW54">
            <v>0</v>
          </cell>
          <cell r="FX54">
            <v>0</v>
          </cell>
          <cell r="FY54">
            <v>0</v>
          </cell>
          <cell r="FZ54">
            <v>0</v>
          </cell>
          <cell r="GA54">
            <v>0</v>
          </cell>
          <cell r="GB54">
            <v>0</v>
          </cell>
          <cell r="GC54">
            <v>0</v>
          </cell>
          <cell r="GD54">
            <v>0</v>
          </cell>
          <cell r="GE54">
            <v>0</v>
          </cell>
          <cell r="GF54">
            <v>0</v>
          </cell>
          <cell r="GG54">
            <v>0</v>
          </cell>
          <cell r="GH54">
            <v>0</v>
          </cell>
          <cell r="GI54">
            <v>0</v>
          </cell>
          <cell r="GJ54">
            <v>0</v>
          </cell>
          <cell r="GK54">
            <v>0</v>
          </cell>
          <cell r="GL54">
            <v>0</v>
          </cell>
          <cell r="GM54">
            <v>0</v>
          </cell>
          <cell r="GN54">
            <v>0</v>
          </cell>
          <cell r="GO54">
            <v>0</v>
          </cell>
          <cell r="GP54">
            <v>0</v>
          </cell>
          <cell r="GQ54">
            <v>0</v>
          </cell>
          <cell r="GR54">
            <v>0</v>
          </cell>
          <cell r="GS54">
            <v>0</v>
          </cell>
          <cell r="GT54">
            <v>0</v>
          </cell>
          <cell r="GU54">
            <v>0</v>
          </cell>
          <cell r="GV54">
            <v>0</v>
          </cell>
          <cell r="GW54">
            <v>0</v>
          </cell>
          <cell r="GX54">
            <v>0</v>
          </cell>
          <cell r="GY54">
            <v>0</v>
          </cell>
          <cell r="GZ54">
            <v>0</v>
          </cell>
          <cell r="HA54">
            <v>0</v>
          </cell>
          <cell r="HB54">
            <v>0</v>
          </cell>
          <cell r="HC54">
            <v>0</v>
          </cell>
          <cell r="HD54">
            <v>0</v>
          </cell>
          <cell r="HE54">
            <v>0</v>
          </cell>
          <cell r="HF54">
            <v>0</v>
          </cell>
          <cell r="HG54">
            <v>0</v>
          </cell>
          <cell r="HH54">
            <v>0</v>
          </cell>
          <cell r="HI54">
            <v>0</v>
          </cell>
          <cell r="HJ54">
            <v>0</v>
          </cell>
          <cell r="HK54">
            <v>0</v>
          </cell>
          <cell r="HL54">
            <v>0</v>
          </cell>
          <cell r="HM54">
            <v>0</v>
          </cell>
          <cell r="HN54">
            <v>0</v>
          </cell>
          <cell r="HO54">
            <v>0</v>
          </cell>
          <cell r="HP54">
            <v>0</v>
          </cell>
          <cell r="HQ54">
            <v>0</v>
          </cell>
          <cell r="HR54">
            <v>0</v>
          </cell>
          <cell r="HS54">
            <v>0</v>
          </cell>
          <cell r="HT54">
            <v>0</v>
          </cell>
          <cell r="HU54">
            <v>0</v>
          </cell>
          <cell r="HV54">
            <v>0</v>
          </cell>
          <cell r="HW54">
            <v>0</v>
          </cell>
          <cell r="HX54">
            <v>0</v>
          </cell>
          <cell r="HY54">
            <v>0</v>
          </cell>
          <cell r="HZ54">
            <v>0</v>
          </cell>
          <cell r="IA54">
            <v>0</v>
          </cell>
          <cell r="IB54">
            <v>0</v>
          </cell>
          <cell r="IC54">
            <v>0</v>
          </cell>
          <cell r="ID54">
            <v>0</v>
          </cell>
          <cell r="IE54">
            <v>0</v>
          </cell>
          <cell r="IF54">
            <v>0</v>
          </cell>
          <cell r="IG54">
            <v>0</v>
          </cell>
          <cell r="IH54">
            <v>0</v>
          </cell>
          <cell r="II54">
            <v>0</v>
          </cell>
          <cell r="IJ54">
            <v>0</v>
          </cell>
          <cell r="IK54">
            <v>0</v>
          </cell>
          <cell r="IL54">
            <v>0</v>
          </cell>
          <cell r="IM54">
            <v>0</v>
          </cell>
          <cell r="IN54">
            <v>0</v>
          </cell>
          <cell r="IO54">
            <v>0</v>
          </cell>
          <cell r="IP54">
            <v>0</v>
          </cell>
          <cell r="IQ54">
            <v>0</v>
          </cell>
        </row>
        <row r="55">
          <cell r="B55">
            <v>0</v>
          </cell>
          <cell r="C55">
            <v>0</v>
          </cell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  <cell r="AI55">
            <v>0</v>
          </cell>
          <cell r="AJ55">
            <v>0</v>
          </cell>
          <cell r="AK55">
            <v>0</v>
          </cell>
          <cell r="AL55">
            <v>0</v>
          </cell>
          <cell r="AM55">
            <v>0</v>
          </cell>
          <cell r="AN55">
            <v>0</v>
          </cell>
          <cell r="AO55">
            <v>0</v>
          </cell>
          <cell r="AP55">
            <v>0</v>
          </cell>
          <cell r="AQ55">
            <v>0</v>
          </cell>
          <cell r="AR55">
            <v>0</v>
          </cell>
          <cell r="AS55">
            <v>0</v>
          </cell>
          <cell r="AT55">
            <v>0</v>
          </cell>
          <cell r="AU55">
            <v>0</v>
          </cell>
          <cell r="AV55">
            <v>0</v>
          </cell>
          <cell r="AW55">
            <v>0</v>
          </cell>
          <cell r="AX55">
            <v>0</v>
          </cell>
          <cell r="AY55">
            <v>0</v>
          </cell>
          <cell r="AZ55">
            <v>0</v>
          </cell>
          <cell r="BA55">
            <v>0</v>
          </cell>
          <cell r="BB55">
            <v>0</v>
          </cell>
          <cell r="BC55">
            <v>0</v>
          </cell>
          <cell r="BD55">
            <v>0</v>
          </cell>
          <cell r="BE55">
            <v>0</v>
          </cell>
          <cell r="BF55">
            <v>0</v>
          </cell>
          <cell r="BG55">
            <v>0</v>
          </cell>
          <cell r="BH55">
            <v>0</v>
          </cell>
          <cell r="BI55">
            <v>0</v>
          </cell>
          <cell r="BJ55">
            <v>0</v>
          </cell>
          <cell r="BK55">
            <v>0</v>
          </cell>
          <cell r="BL55">
            <v>0</v>
          </cell>
          <cell r="BM55">
            <v>0</v>
          </cell>
          <cell r="BN55">
            <v>0</v>
          </cell>
          <cell r="BO55">
            <v>0</v>
          </cell>
          <cell r="BP55">
            <v>0</v>
          </cell>
          <cell r="BQ55">
            <v>0</v>
          </cell>
          <cell r="BR55">
            <v>0</v>
          </cell>
          <cell r="BS55">
            <v>0</v>
          </cell>
          <cell r="BT55">
            <v>0</v>
          </cell>
          <cell r="BU55">
            <v>0</v>
          </cell>
          <cell r="BV55">
            <v>0</v>
          </cell>
          <cell r="BW55">
            <v>0</v>
          </cell>
          <cell r="BX55">
            <v>0</v>
          </cell>
          <cell r="BY55">
            <v>0</v>
          </cell>
          <cell r="BZ55">
            <v>0</v>
          </cell>
          <cell r="CA55">
            <v>0</v>
          </cell>
          <cell r="CB55">
            <v>0</v>
          </cell>
          <cell r="CC55">
            <v>0</v>
          </cell>
          <cell r="CD55">
            <v>0</v>
          </cell>
          <cell r="CE55">
            <v>0</v>
          </cell>
          <cell r="CF55">
            <v>0</v>
          </cell>
          <cell r="CG55">
            <v>0</v>
          </cell>
          <cell r="CH55">
            <v>0</v>
          </cell>
          <cell r="CI55">
            <v>0</v>
          </cell>
          <cell r="CJ55">
            <v>0</v>
          </cell>
          <cell r="CK55">
            <v>0</v>
          </cell>
          <cell r="CL55">
            <v>0</v>
          </cell>
          <cell r="CM55">
            <v>0</v>
          </cell>
          <cell r="CN55">
            <v>0</v>
          </cell>
          <cell r="CO55">
            <v>0</v>
          </cell>
          <cell r="CP55">
            <v>0</v>
          </cell>
          <cell r="CQ55">
            <v>0</v>
          </cell>
          <cell r="CR55">
            <v>0</v>
          </cell>
          <cell r="CS55">
            <v>0</v>
          </cell>
          <cell r="CT55">
            <v>0</v>
          </cell>
          <cell r="CU55">
            <v>0</v>
          </cell>
          <cell r="CV55">
            <v>0</v>
          </cell>
          <cell r="CW55">
            <v>0</v>
          </cell>
          <cell r="CX55">
            <v>0</v>
          </cell>
          <cell r="CY55">
            <v>0</v>
          </cell>
          <cell r="CZ55">
            <v>0</v>
          </cell>
          <cell r="DA55">
            <v>0</v>
          </cell>
          <cell r="DB55">
            <v>0</v>
          </cell>
          <cell r="DC55">
            <v>0</v>
          </cell>
          <cell r="DD55">
            <v>0</v>
          </cell>
          <cell r="DE55">
            <v>0</v>
          </cell>
          <cell r="DF55">
            <v>0</v>
          </cell>
          <cell r="DG55">
            <v>0</v>
          </cell>
          <cell r="DH55">
            <v>0</v>
          </cell>
          <cell r="DI55">
            <v>0</v>
          </cell>
          <cell r="DJ55">
            <v>0</v>
          </cell>
          <cell r="DK55">
            <v>0</v>
          </cell>
          <cell r="DL55">
            <v>0</v>
          </cell>
          <cell r="DM55">
            <v>0</v>
          </cell>
          <cell r="DN55">
            <v>0</v>
          </cell>
          <cell r="DO55">
            <v>0</v>
          </cell>
          <cell r="DP55">
            <v>0</v>
          </cell>
          <cell r="DQ55">
            <v>0</v>
          </cell>
          <cell r="DR55">
            <v>0</v>
          </cell>
          <cell r="DS55">
            <v>0</v>
          </cell>
          <cell r="DT55">
            <v>0</v>
          </cell>
          <cell r="DU55">
            <v>0</v>
          </cell>
          <cell r="DV55">
            <v>0</v>
          </cell>
          <cell r="DW55">
            <v>0</v>
          </cell>
          <cell r="DX55">
            <v>0</v>
          </cell>
          <cell r="DY55">
            <v>0</v>
          </cell>
          <cell r="DZ55">
            <v>0</v>
          </cell>
          <cell r="EA55">
            <v>0</v>
          </cell>
          <cell r="EB55">
            <v>0</v>
          </cell>
          <cell r="EC55">
            <v>0</v>
          </cell>
          <cell r="ED55">
            <v>0</v>
          </cell>
          <cell r="EE55">
            <v>0</v>
          </cell>
          <cell r="EF55">
            <v>0</v>
          </cell>
          <cell r="EG55">
            <v>0</v>
          </cell>
          <cell r="EH55">
            <v>0</v>
          </cell>
          <cell r="EI55">
            <v>0</v>
          </cell>
          <cell r="EJ55">
            <v>0</v>
          </cell>
          <cell r="EK55">
            <v>0</v>
          </cell>
          <cell r="EL55">
            <v>0</v>
          </cell>
          <cell r="EM55">
            <v>0</v>
          </cell>
          <cell r="EN55">
            <v>0</v>
          </cell>
          <cell r="EO55">
            <v>0</v>
          </cell>
          <cell r="EP55">
            <v>0</v>
          </cell>
          <cell r="EQ55">
            <v>0</v>
          </cell>
          <cell r="ER55">
            <v>0</v>
          </cell>
          <cell r="ES55">
            <v>0</v>
          </cell>
          <cell r="ET55">
            <v>0</v>
          </cell>
          <cell r="EU55">
            <v>0</v>
          </cell>
          <cell r="EV55">
            <v>0</v>
          </cell>
          <cell r="EW55">
            <v>0</v>
          </cell>
          <cell r="EX55">
            <v>0</v>
          </cell>
          <cell r="EY55">
            <v>0</v>
          </cell>
          <cell r="EZ55">
            <v>0</v>
          </cell>
          <cell r="FA55">
            <v>0</v>
          </cell>
          <cell r="FB55">
            <v>0</v>
          </cell>
          <cell r="FC55">
            <v>0</v>
          </cell>
          <cell r="FD55">
            <v>0</v>
          </cell>
          <cell r="FE55">
            <v>0</v>
          </cell>
          <cell r="FF55">
            <v>0</v>
          </cell>
          <cell r="FG55">
            <v>0</v>
          </cell>
          <cell r="FH55">
            <v>0</v>
          </cell>
          <cell r="FI55">
            <v>0</v>
          </cell>
          <cell r="FJ55">
            <v>0</v>
          </cell>
          <cell r="FK55">
            <v>0</v>
          </cell>
          <cell r="FL55">
            <v>0</v>
          </cell>
          <cell r="FM55">
            <v>0</v>
          </cell>
          <cell r="FN55">
            <v>0</v>
          </cell>
          <cell r="FO55">
            <v>0</v>
          </cell>
          <cell r="FP55">
            <v>0</v>
          </cell>
          <cell r="FQ55">
            <v>0</v>
          </cell>
          <cell r="FR55">
            <v>0</v>
          </cell>
          <cell r="FS55">
            <v>0</v>
          </cell>
          <cell r="FT55">
            <v>0</v>
          </cell>
          <cell r="FU55">
            <v>0</v>
          </cell>
          <cell r="FV55">
            <v>0</v>
          </cell>
          <cell r="FW55">
            <v>0</v>
          </cell>
          <cell r="FX55">
            <v>0</v>
          </cell>
          <cell r="FY55">
            <v>0</v>
          </cell>
          <cell r="FZ55">
            <v>0</v>
          </cell>
          <cell r="GA55">
            <v>0</v>
          </cell>
          <cell r="GB55">
            <v>0</v>
          </cell>
          <cell r="GC55">
            <v>0</v>
          </cell>
          <cell r="GD55">
            <v>0</v>
          </cell>
          <cell r="GE55">
            <v>0</v>
          </cell>
          <cell r="GF55">
            <v>0</v>
          </cell>
          <cell r="GG55">
            <v>0</v>
          </cell>
          <cell r="GH55">
            <v>0</v>
          </cell>
          <cell r="GI55">
            <v>0</v>
          </cell>
          <cell r="GJ55">
            <v>0</v>
          </cell>
          <cell r="GK55">
            <v>0</v>
          </cell>
          <cell r="GL55">
            <v>0</v>
          </cell>
          <cell r="GM55">
            <v>0</v>
          </cell>
          <cell r="GN55">
            <v>0</v>
          </cell>
          <cell r="GO55">
            <v>0</v>
          </cell>
          <cell r="GP55">
            <v>0</v>
          </cell>
          <cell r="GQ55">
            <v>0</v>
          </cell>
          <cell r="GR55">
            <v>0</v>
          </cell>
          <cell r="GS55">
            <v>0</v>
          </cell>
          <cell r="GT55">
            <v>0</v>
          </cell>
          <cell r="GU55">
            <v>0</v>
          </cell>
          <cell r="GV55">
            <v>0</v>
          </cell>
          <cell r="GW55">
            <v>0</v>
          </cell>
          <cell r="GX55">
            <v>0</v>
          </cell>
          <cell r="GY55">
            <v>0</v>
          </cell>
          <cell r="GZ55">
            <v>0</v>
          </cell>
          <cell r="HA55">
            <v>0</v>
          </cell>
          <cell r="HB55">
            <v>0</v>
          </cell>
          <cell r="HC55">
            <v>0</v>
          </cell>
          <cell r="HD55">
            <v>0</v>
          </cell>
          <cell r="HE55">
            <v>0</v>
          </cell>
          <cell r="HF55">
            <v>0</v>
          </cell>
          <cell r="HG55">
            <v>0</v>
          </cell>
          <cell r="HH55">
            <v>0</v>
          </cell>
          <cell r="HI55">
            <v>0</v>
          </cell>
          <cell r="HJ55">
            <v>0</v>
          </cell>
          <cell r="HK55">
            <v>0</v>
          </cell>
          <cell r="HL55">
            <v>0</v>
          </cell>
          <cell r="HM55">
            <v>0</v>
          </cell>
          <cell r="HN55">
            <v>0</v>
          </cell>
          <cell r="HO55">
            <v>0</v>
          </cell>
          <cell r="HP55">
            <v>0</v>
          </cell>
          <cell r="HQ55">
            <v>0</v>
          </cell>
          <cell r="HR55">
            <v>0</v>
          </cell>
          <cell r="HS55">
            <v>0</v>
          </cell>
          <cell r="HT55">
            <v>0</v>
          </cell>
          <cell r="HU55">
            <v>0</v>
          </cell>
          <cell r="HV55">
            <v>0</v>
          </cell>
          <cell r="HW55">
            <v>0</v>
          </cell>
          <cell r="HX55">
            <v>0</v>
          </cell>
          <cell r="HY55">
            <v>0</v>
          </cell>
          <cell r="HZ55">
            <v>0</v>
          </cell>
          <cell r="IA55">
            <v>0</v>
          </cell>
          <cell r="IB55">
            <v>0</v>
          </cell>
          <cell r="IC55">
            <v>0</v>
          </cell>
          <cell r="ID55">
            <v>0</v>
          </cell>
          <cell r="IE55">
            <v>0</v>
          </cell>
          <cell r="IF55">
            <v>0</v>
          </cell>
          <cell r="IG55">
            <v>0</v>
          </cell>
          <cell r="IH55">
            <v>0</v>
          </cell>
          <cell r="II55">
            <v>0</v>
          </cell>
          <cell r="IJ55">
            <v>0</v>
          </cell>
          <cell r="IK55">
            <v>0</v>
          </cell>
          <cell r="IL55">
            <v>0</v>
          </cell>
          <cell r="IM55">
            <v>0</v>
          </cell>
          <cell r="IN55">
            <v>0</v>
          </cell>
          <cell r="IO55">
            <v>0</v>
          </cell>
          <cell r="IP55">
            <v>0</v>
          </cell>
          <cell r="IQ55">
            <v>0</v>
          </cell>
        </row>
        <row r="56">
          <cell r="B56">
            <v>0</v>
          </cell>
          <cell r="C56">
            <v>0</v>
          </cell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0</v>
          </cell>
          <cell r="AJ56">
            <v>0</v>
          </cell>
          <cell r="AK56">
            <v>0</v>
          </cell>
          <cell r="AL56">
            <v>0</v>
          </cell>
          <cell r="AM56">
            <v>0</v>
          </cell>
          <cell r="AN56">
            <v>0</v>
          </cell>
          <cell r="AO56">
            <v>0</v>
          </cell>
          <cell r="AP56">
            <v>0</v>
          </cell>
          <cell r="AQ56">
            <v>0</v>
          </cell>
          <cell r="AR56">
            <v>0</v>
          </cell>
          <cell r="AS56">
            <v>0</v>
          </cell>
          <cell r="AT56">
            <v>0</v>
          </cell>
          <cell r="AU56">
            <v>0</v>
          </cell>
          <cell r="AV56">
            <v>0</v>
          </cell>
          <cell r="AW56">
            <v>0</v>
          </cell>
          <cell r="AX56">
            <v>0</v>
          </cell>
          <cell r="AY56">
            <v>0</v>
          </cell>
          <cell r="AZ56">
            <v>0</v>
          </cell>
          <cell r="BA56">
            <v>0</v>
          </cell>
          <cell r="BB56">
            <v>0</v>
          </cell>
          <cell r="BC56">
            <v>0</v>
          </cell>
          <cell r="BD56">
            <v>0</v>
          </cell>
          <cell r="BE56">
            <v>0</v>
          </cell>
          <cell r="BF56">
            <v>0</v>
          </cell>
          <cell r="BG56">
            <v>0</v>
          </cell>
          <cell r="BH56">
            <v>0</v>
          </cell>
          <cell r="BI56">
            <v>0</v>
          </cell>
          <cell r="BJ56">
            <v>0</v>
          </cell>
          <cell r="BK56">
            <v>0</v>
          </cell>
          <cell r="BL56">
            <v>0</v>
          </cell>
          <cell r="BM56">
            <v>0</v>
          </cell>
          <cell r="BN56">
            <v>0</v>
          </cell>
          <cell r="BO56">
            <v>0</v>
          </cell>
          <cell r="BP56">
            <v>0</v>
          </cell>
          <cell r="BQ56">
            <v>0</v>
          </cell>
          <cell r="BR56">
            <v>0</v>
          </cell>
          <cell r="BS56">
            <v>0</v>
          </cell>
          <cell r="BT56">
            <v>0</v>
          </cell>
          <cell r="BU56">
            <v>0</v>
          </cell>
          <cell r="BV56">
            <v>0</v>
          </cell>
          <cell r="BW56">
            <v>0</v>
          </cell>
          <cell r="BX56">
            <v>0</v>
          </cell>
          <cell r="BY56">
            <v>0</v>
          </cell>
          <cell r="BZ56">
            <v>0</v>
          </cell>
          <cell r="CA56">
            <v>0</v>
          </cell>
          <cell r="CB56">
            <v>0</v>
          </cell>
          <cell r="CC56">
            <v>0</v>
          </cell>
          <cell r="CD56">
            <v>0</v>
          </cell>
          <cell r="CE56">
            <v>0</v>
          </cell>
          <cell r="CF56">
            <v>0</v>
          </cell>
          <cell r="CG56">
            <v>0</v>
          </cell>
          <cell r="CH56">
            <v>0</v>
          </cell>
          <cell r="CI56">
            <v>0</v>
          </cell>
          <cell r="CJ56">
            <v>0</v>
          </cell>
          <cell r="CK56">
            <v>0</v>
          </cell>
          <cell r="CL56">
            <v>0</v>
          </cell>
          <cell r="CM56">
            <v>0</v>
          </cell>
          <cell r="CN56">
            <v>0</v>
          </cell>
          <cell r="CO56">
            <v>0</v>
          </cell>
          <cell r="CP56">
            <v>0</v>
          </cell>
          <cell r="CQ56">
            <v>0</v>
          </cell>
          <cell r="CR56">
            <v>0</v>
          </cell>
          <cell r="CS56">
            <v>0</v>
          </cell>
          <cell r="CT56">
            <v>0</v>
          </cell>
          <cell r="CU56">
            <v>0</v>
          </cell>
          <cell r="CV56">
            <v>0</v>
          </cell>
          <cell r="CW56">
            <v>0</v>
          </cell>
          <cell r="CX56">
            <v>0</v>
          </cell>
          <cell r="CY56">
            <v>0</v>
          </cell>
          <cell r="CZ56">
            <v>0</v>
          </cell>
          <cell r="DA56">
            <v>0</v>
          </cell>
          <cell r="DB56">
            <v>0</v>
          </cell>
          <cell r="DC56">
            <v>0</v>
          </cell>
          <cell r="DD56">
            <v>0</v>
          </cell>
          <cell r="DE56">
            <v>0</v>
          </cell>
          <cell r="DF56">
            <v>0</v>
          </cell>
          <cell r="DG56">
            <v>0</v>
          </cell>
          <cell r="DH56">
            <v>0</v>
          </cell>
          <cell r="DI56">
            <v>0</v>
          </cell>
          <cell r="DJ56">
            <v>0</v>
          </cell>
          <cell r="DK56">
            <v>0</v>
          </cell>
          <cell r="DL56">
            <v>0</v>
          </cell>
          <cell r="DM56">
            <v>0</v>
          </cell>
          <cell r="DN56">
            <v>0</v>
          </cell>
          <cell r="DO56">
            <v>0</v>
          </cell>
          <cell r="DP56">
            <v>0</v>
          </cell>
          <cell r="DQ56">
            <v>0</v>
          </cell>
          <cell r="DR56">
            <v>0</v>
          </cell>
          <cell r="DS56">
            <v>0</v>
          </cell>
          <cell r="DT56">
            <v>0</v>
          </cell>
          <cell r="DU56">
            <v>0</v>
          </cell>
          <cell r="DV56">
            <v>0</v>
          </cell>
          <cell r="DW56">
            <v>0</v>
          </cell>
          <cell r="DX56">
            <v>0</v>
          </cell>
          <cell r="DY56">
            <v>0</v>
          </cell>
          <cell r="DZ56">
            <v>0</v>
          </cell>
          <cell r="EA56">
            <v>0</v>
          </cell>
          <cell r="EB56">
            <v>0</v>
          </cell>
          <cell r="EC56">
            <v>0</v>
          </cell>
          <cell r="ED56">
            <v>0</v>
          </cell>
          <cell r="EE56">
            <v>0</v>
          </cell>
          <cell r="EF56">
            <v>0</v>
          </cell>
          <cell r="EG56">
            <v>0</v>
          </cell>
          <cell r="EH56">
            <v>0</v>
          </cell>
          <cell r="EI56">
            <v>0</v>
          </cell>
          <cell r="EJ56">
            <v>0</v>
          </cell>
          <cell r="EK56">
            <v>0</v>
          </cell>
          <cell r="EL56">
            <v>0</v>
          </cell>
          <cell r="EM56">
            <v>0</v>
          </cell>
          <cell r="EN56">
            <v>0</v>
          </cell>
          <cell r="EO56">
            <v>0</v>
          </cell>
          <cell r="EP56">
            <v>0</v>
          </cell>
          <cell r="EQ56">
            <v>0</v>
          </cell>
          <cell r="ER56">
            <v>0</v>
          </cell>
          <cell r="ES56">
            <v>0</v>
          </cell>
          <cell r="ET56">
            <v>0</v>
          </cell>
          <cell r="EU56">
            <v>0</v>
          </cell>
          <cell r="EV56">
            <v>0</v>
          </cell>
          <cell r="EW56">
            <v>0</v>
          </cell>
          <cell r="EX56">
            <v>0</v>
          </cell>
          <cell r="EY56">
            <v>0</v>
          </cell>
          <cell r="EZ56">
            <v>0</v>
          </cell>
          <cell r="FA56">
            <v>0</v>
          </cell>
          <cell r="FB56">
            <v>0</v>
          </cell>
          <cell r="FC56">
            <v>0</v>
          </cell>
          <cell r="FD56">
            <v>0</v>
          </cell>
          <cell r="FE56">
            <v>0</v>
          </cell>
          <cell r="FF56">
            <v>0</v>
          </cell>
          <cell r="FG56">
            <v>0</v>
          </cell>
          <cell r="FH56">
            <v>0</v>
          </cell>
          <cell r="FI56">
            <v>0</v>
          </cell>
          <cell r="FJ56">
            <v>0</v>
          </cell>
          <cell r="FK56">
            <v>0</v>
          </cell>
          <cell r="FL56">
            <v>0</v>
          </cell>
          <cell r="FM56">
            <v>0</v>
          </cell>
          <cell r="FN56">
            <v>0</v>
          </cell>
          <cell r="FO56">
            <v>0</v>
          </cell>
          <cell r="FP56">
            <v>0</v>
          </cell>
          <cell r="FQ56">
            <v>0</v>
          </cell>
          <cell r="FR56">
            <v>0</v>
          </cell>
          <cell r="FS56">
            <v>0</v>
          </cell>
          <cell r="FT56">
            <v>0</v>
          </cell>
          <cell r="FU56">
            <v>0</v>
          </cell>
          <cell r="FV56">
            <v>0</v>
          </cell>
          <cell r="FW56">
            <v>0</v>
          </cell>
          <cell r="FX56">
            <v>0</v>
          </cell>
          <cell r="FY56">
            <v>0</v>
          </cell>
          <cell r="FZ56">
            <v>0</v>
          </cell>
          <cell r="GA56">
            <v>0</v>
          </cell>
          <cell r="GB56">
            <v>0</v>
          </cell>
          <cell r="GC56">
            <v>0</v>
          </cell>
          <cell r="GD56">
            <v>0</v>
          </cell>
          <cell r="GE56">
            <v>0</v>
          </cell>
          <cell r="GF56">
            <v>0</v>
          </cell>
          <cell r="GG56">
            <v>0</v>
          </cell>
          <cell r="GH56">
            <v>0</v>
          </cell>
          <cell r="GI56">
            <v>0</v>
          </cell>
          <cell r="GJ56">
            <v>0</v>
          </cell>
          <cell r="GK56">
            <v>0</v>
          </cell>
          <cell r="GL56">
            <v>0</v>
          </cell>
          <cell r="GM56">
            <v>0</v>
          </cell>
          <cell r="GN56">
            <v>0</v>
          </cell>
          <cell r="GO56">
            <v>0</v>
          </cell>
          <cell r="GP56">
            <v>0</v>
          </cell>
          <cell r="GQ56">
            <v>0</v>
          </cell>
          <cell r="GR56">
            <v>0</v>
          </cell>
          <cell r="GS56">
            <v>0</v>
          </cell>
          <cell r="GT56">
            <v>0</v>
          </cell>
          <cell r="GU56">
            <v>0</v>
          </cell>
          <cell r="GV56">
            <v>0</v>
          </cell>
          <cell r="GW56">
            <v>0</v>
          </cell>
          <cell r="GX56">
            <v>0</v>
          </cell>
          <cell r="GY56">
            <v>0</v>
          </cell>
          <cell r="GZ56">
            <v>0</v>
          </cell>
          <cell r="HA56">
            <v>0</v>
          </cell>
          <cell r="HB56">
            <v>0</v>
          </cell>
          <cell r="HC56">
            <v>0</v>
          </cell>
          <cell r="HD56">
            <v>0</v>
          </cell>
          <cell r="HE56">
            <v>0</v>
          </cell>
          <cell r="HF56">
            <v>0</v>
          </cell>
          <cell r="HG56">
            <v>0</v>
          </cell>
          <cell r="HH56">
            <v>0</v>
          </cell>
          <cell r="HI56">
            <v>0</v>
          </cell>
          <cell r="HJ56">
            <v>0</v>
          </cell>
          <cell r="HK56">
            <v>0</v>
          </cell>
          <cell r="HL56">
            <v>0</v>
          </cell>
          <cell r="HM56">
            <v>0</v>
          </cell>
          <cell r="HN56">
            <v>0</v>
          </cell>
          <cell r="HO56">
            <v>0</v>
          </cell>
          <cell r="HP56">
            <v>0</v>
          </cell>
          <cell r="HQ56">
            <v>0</v>
          </cell>
          <cell r="HR56">
            <v>0</v>
          </cell>
          <cell r="HS56">
            <v>0</v>
          </cell>
          <cell r="HT56">
            <v>0</v>
          </cell>
          <cell r="HU56">
            <v>0</v>
          </cell>
          <cell r="HV56">
            <v>0</v>
          </cell>
          <cell r="HW56">
            <v>0</v>
          </cell>
          <cell r="HX56">
            <v>0</v>
          </cell>
          <cell r="HY56">
            <v>0</v>
          </cell>
          <cell r="HZ56">
            <v>0</v>
          </cell>
          <cell r="IA56">
            <v>0</v>
          </cell>
          <cell r="IB56">
            <v>0</v>
          </cell>
          <cell r="IC56">
            <v>0</v>
          </cell>
          <cell r="ID56">
            <v>0</v>
          </cell>
          <cell r="IE56">
            <v>0</v>
          </cell>
          <cell r="IF56">
            <v>0</v>
          </cell>
          <cell r="IG56">
            <v>0</v>
          </cell>
          <cell r="IH56">
            <v>0</v>
          </cell>
          <cell r="II56">
            <v>0</v>
          </cell>
          <cell r="IJ56">
            <v>0</v>
          </cell>
          <cell r="IK56">
            <v>0</v>
          </cell>
          <cell r="IL56">
            <v>0</v>
          </cell>
          <cell r="IM56">
            <v>0</v>
          </cell>
          <cell r="IN56">
            <v>0</v>
          </cell>
          <cell r="IO56">
            <v>0</v>
          </cell>
          <cell r="IP56">
            <v>0</v>
          </cell>
          <cell r="IQ56">
            <v>0</v>
          </cell>
        </row>
        <row r="57">
          <cell r="B57">
            <v>0</v>
          </cell>
          <cell r="C57">
            <v>0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0</v>
          </cell>
          <cell r="AJ57">
            <v>0</v>
          </cell>
          <cell r="AK57">
            <v>0</v>
          </cell>
          <cell r="AL57">
            <v>0</v>
          </cell>
          <cell r="AM57">
            <v>0</v>
          </cell>
          <cell r="AN57">
            <v>0</v>
          </cell>
          <cell r="AO57">
            <v>0</v>
          </cell>
          <cell r="AP57">
            <v>0</v>
          </cell>
          <cell r="AQ57">
            <v>0</v>
          </cell>
          <cell r="AR57">
            <v>0</v>
          </cell>
          <cell r="AS57">
            <v>0</v>
          </cell>
          <cell r="AT57">
            <v>0</v>
          </cell>
          <cell r="AU57">
            <v>0</v>
          </cell>
          <cell r="AV57">
            <v>0</v>
          </cell>
          <cell r="AW57">
            <v>0</v>
          </cell>
          <cell r="AX57">
            <v>0</v>
          </cell>
          <cell r="AY57">
            <v>0</v>
          </cell>
          <cell r="AZ57">
            <v>0</v>
          </cell>
          <cell r="BA57">
            <v>0</v>
          </cell>
          <cell r="BB57">
            <v>0</v>
          </cell>
          <cell r="BC57">
            <v>0</v>
          </cell>
          <cell r="BD57">
            <v>0</v>
          </cell>
          <cell r="BE57">
            <v>0</v>
          </cell>
          <cell r="BF57">
            <v>0</v>
          </cell>
          <cell r="BG57">
            <v>0</v>
          </cell>
          <cell r="BH57">
            <v>0</v>
          </cell>
          <cell r="BI57">
            <v>0</v>
          </cell>
          <cell r="BJ57">
            <v>0</v>
          </cell>
          <cell r="BK57">
            <v>0</v>
          </cell>
          <cell r="BL57">
            <v>0</v>
          </cell>
          <cell r="BM57">
            <v>0</v>
          </cell>
          <cell r="BN57">
            <v>0</v>
          </cell>
          <cell r="BO57">
            <v>0</v>
          </cell>
          <cell r="BP57">
            <v>0</v>
          </cell>
          <cell r="BQ57">
            <v>0</v>
          </cell>
          <cell r="BR57">
            <v>0</v>
          </cell>
          <cell r="BS57">
            <v>0</v>
          </cell>
          <cell r="BT57">
            <v>0</v>
          </cell>
          <cell r="BU57">
            <v>0</v>
          </cell>
          <cell r="BV57">
            <v>0</v>
          </cell>
          <cell r="BW57">
            <v>0</v>
          </cell>
          <cell r="BX57">
            <v>0</v>
          </cell>
          <cell r="BY57">
            <v>0</v>
          </cell>
          <cell r="BZ57">
            <v>0</v>
          </cell>
          <cell r="CA57">
            <v>0</v>
          </cell>
          <cell r="CB57">
            <v>0</v>
          </cell>
          <cell r="CC57">
            <v>0</v>
          </cell>
          <cell r="CD57">
            <v>0</v>
          </cell>
          <cell r="CE57">
            <v>0</v>
          </cell>
          <cell r="CF57">
            <v>0</v>
          </cell>
          <cell r="CG57">
            <v>0</v>
          </cell>
          <cell r="CH57">
            <v>0</v>
          </cell>
          <cell r="CI57">
            <v>0</v>
          </cell>
          <cell r="CJ57">
            <v>0</v>
          </cell>
          <cell r="CK57">
            <v>0</v>
          </cell>
          <cell r="CL57">
            <v>0</v>
          </cell>
          <cell r="CM57">
            <v>0</v>
          </cell>
          <cell r="CN57">
            <v>0</v>
          </cell>
          <cell r="CO57">
            <v>0</v>
          </cell>
          <cell r="CP57">
            <v>0</v>
          </cell>
          <cell r="CQ57">
            <v>0</v>
          </cell>
          <cell r="CR57">
            <v>0</v>
          </cell>
          <cell r="CS57">
            <v>0</v>
          </cell>
          <cell r="CT57">
            <v>0</v>
          </cell>
          <cell r="CU57">
            <v>0</v>
          </cell>
          <cell r="CV57">
            <v>0</v>
          </cell>
          <cell r="CW57">
            <v>0</v>
          </cell>
          <cell r="CX57">
            <v>0</v>
          </cell>
          <cell r="CY57">
            <v>0</v>
          </cell>
          <cell r="CZ57">
            <v>0</v>
          </cell>
          <cell r="DA57">
            <v>0</v>
          </cell>
          <cell r="DB57">
            <v>0</v>
          </cell>
          <cell r="DC57">
            <v>0</v>
          </cell>
          <cell r="DD57">
            <v>0</v>
          </cell>
          <cell r="DE57">
            <v>0</v>
          </cell>
          <cell r="DF57">
            <v>0</v>
          </cell>
          <cell r="DG57">
            <v>0</v>
          </cell>
          <cell r="DH57">
            <v>0</v>
          </cell>
          <cell r="DI57">
            <v>0</v>
          </cell>
          <cell r="DJ57">
            <v>0</v>
          </cell>
          <cell r="DK57">
            <v>0</v>
          </cell>
          <cell r="DL57">
            <v>0</v>
          </cell>
          <cell r="DM57">
            <v>0</v>
          </cell>
          <cell r="DN57">
            <v>0</v>
          </cell>
          <cell r="DO57">
            <v>0</v>
          </cell>
          <cell r="DP57">
            <v>0</v>
          </cell>
          <cell r="DQ57">
            <v>0</v>
          </cell>
          <cell r="DR57">
            <v>0</v>
          </cell>
          <cell r="DS57">
            <v>0</v>
          </cell>
          <cell r="DT57">
            <v>0</v>
          </cell>
          <cell r="DU57">
            <v>0</v>
          </cell>
          <cell r="DV57">
            <v>0</v>
          </cell>
          <cell r="DW57">
            <v>0</v>
          </cell>
          <cell r="DX57">
            <v>0</v>
          </cell>
          <cell r="DY57">
            <v>0</v>
          </cell>
          <cell r="DZ57">
            <v>0</v>
          </cell>
          <cell r="EA57">
            <v>0</v>
          </cell>
          <cell r="EB57">
            <v>0</v>
          </cell>
          <cell r="EC57">
            <v>0</v>
          </cell>
          <cell r="ED57">
            <v>0</v>
          </cell>
          <cell r="EE57">
            <v>0</v>
          </cell>
          <cell r="EF57">
            <v>0</v>
          </cell>
          <cell r="EG57">
            <v>0</v>
          </cell>
          <cell r="EH57">
            <v>0</v>
          </cell>
          <cell r="EI57">
            <v>0</v>
          </cell>
          <cell r="EJ57">
            <v>0</v>
          </cell>
          <cell r="EK57">
            <v>0</v>
          </cell>
          <cell r="EL57">
            <v>0</v>
          </cell>
          <cell r="EM57">
            <v>0</v>
          </cell>
          <cell r="EN57">
            <v>0</v>
          </cell>
          <cell r="EO57">
            <v>0</v>
          </cell>
          <cell r="EP57">
            <v>0</v>
          </cell>
          <cell r="EQ57">
            <v>0</v>
          </cell>
          <cell r="ER57">
            <v>0</v>
          </cell>
          <cell r="ES57">
            <v>0</v>
          </cell>
          <cell r="ET57">
            <v>0</v>
          </cell>
          <cell r="EU57">
            <v>0</v>
          </cell>
          <cell r="EV57">
            <v>0</v>
          </cell>
          <cell r="EW57">
            <v>0</v>
          </cell>
          <cell r="EX57">
            <v>0</v>
          </cell>
          <cell r="EY57">
            <v>0</v>
          </cell>
          <cell r="EZ57">
            <v>0</v>
          </cell>
          <cell r="FA57">
            <v>0</v>
          </cell>
          <cell r="FB57">
            <v>0</v>
          </cell>
          <cell r="FC57">
            <v>0</v>
          </cell>
          <cell r="FD57">
            <v>0</v>
          </cell>
          <cell r="FE57">
            <v>0</v>
          </cell>
          <cell r="FF57">
            <v>0</v>
          </cell>
          <cell r="FG57">
            <v>0</v>
          </cell>
          <cell r="FH57">
            <v>0</v>
          </cell>
          <cell r="FI57">
            <v>0</v>
          </cell>
          <cell r="FJ57">
            <v>0</v>
          </cell>
          <cell r="FK57">
            <v>0</v>
          </cell>
          <cell r="FL57">
            <v>0</v>
          </cell>
          <cell r="FM57">
            <v>0</v>
          </cell>
          <cell r="FN57">
            <v>0</v>
          </cell>
          <cell r="FO57">
            <v>0</v>
          </cell>
          <cell r="FP57">
            <v>0</v>
          </cell>
          <cell r="FQ57">
            <v>0</v>
          </cell>
          <cell r="FR57">
            <v>0</v>
          </cell>
          <cell r="FS57">
            <v>0</v>
          </cell>
          <cell r="FT57">
            <v>0</v>
          </cell>
          <cell r="FU57">
            <v>0</v>
          </cell>
          <cell r="FV57">
            <v>0</v>
          </cell>
          <cell r="FW57">
            <v>0</v>
          </cell>
          <cell r="FX57">
            <v>0</v>
          </cell>
          <cell r="FY57">
            <v>0</v>
          </cell>
          <cell r="FZ57">
            <v>0</v>
          </cell>
          <cell r="GA57">
            <v>0</v>
          </cell>
          <cell r="GB57">
            <v>0</v>
          </cell>
          <cell r="GC57">
            <v>0</v>
          </cell>
          <cell r="GD57">
            <v>0</v>
          </cell>
          <cell r="GE57">
            <v>0</v>
          </cell>
          <cell r="GF57">
            <v>0</v>
          </cell>
          <cell r="GG57">
            <v>0</v>
          </cell>
          <cell r="GH57">
            <v>0</v>
          </cell>
          <cell r="GI57">
            <v>0</v>
          </cell>
          <cell r="GJ57">
            <v>0</v>
          </cell>
          <cell r="GK57">
            <v>0</v>
          </cell>
          <cell r="GL57">
            <v>0</v>
          </cell>
          <cell r="GM57">
            <v>0</v>
          </cell>
          <cell r="GN57">
            <v>0</v>
          </cell>
          <cell r="GO57">
            <v>0</v>
          </cell>
          <cell r="GP57">
            <v>0</v>
          </cell>
          <cell r="GQ57">
            <v>0</v>
          </cell>
          <cell r="GR57">
            <v>0</v>
          </cell>
          <cell r="GS57">
            <v>0</v>
          </cell>
          <cell r="GT57">
            <v>0</v>
          </cell>
          <cell r="GU57">
            <v>0</v>
          </cell>
          <cell r="GV57">
            <v>0</v>
          </cell>
          <cell r="GW57">
            <v>0</v>
          </cell>
          <cell r="GX57">
            <v>0</v>
          </cell>
          <cell r="GY57">
            <v>0</v>
          </cell>
          <cell r="GZ57">
            <v>0</v>
          </cell>
          <cell r="HA57">
            <v>0</v>
          </cell>
          <cell r="HB57">
            <v>0</v>
          </cell>
          <cell r="HC57">
            <v>0</v>
          </cell>
          <cell r="HD57">
            <v>0</v>
          </cell>
          <cell r="HE57">
            <v>0</v>
          </cell>
          <cell r="HF57">
            <v>0</v>
          </cell>
          <cell r="HG57">
            <v>0</v>
          </cell>
          <cell r="HH57">
            <v>0</v>
          </cell>
          <cell r="HI57">
            <v>0</v>
          </cell>
          <cell r="HJ57">
            <v>0</v>
          </cell>
          <cell r="HK57">
            <v>0</v>
          </cell>
          <cell r="HL57">
            <v>0</v>
          </cell>
          <cell r="HM57">
            <v>0</v>
          </cell>
          <cell r="HN57">
            <v>0</v>
          </cell>
          <cell r="HO57">
            <v>0</v>
          </cell>
          <cell r="HP57">
            <v>0</v>
          </cell>
          <cell r="HQ57">
            <v>0</v>
          </cell>
          <cell r="HR57">
            <v>0</v>
          </cell>
          <cell r="HS57">
            <v>0</v>
          </cell>
          <cell r="HT57">
            <v>0</v>
          </cell>
          <cell r="HU57">
            <v>0</v>
          </cell>
          <cell r="HV57">
            <v>0</v>
          </cell>
          <cell r="HW57">
            <v>0</v>
          </cell>
          <cell r="HX57">
            <v>0</v>
          </cell>
          <cell r="HY57">
            <v>0</v>
          </cell>
          <cell r="HZ57">
            <v>0</v>
          </cell>
          <cell r="IA57">
            <v>0</v>
          </cell>
          <cell r="IB57">
            <v>0</v>
          </cell>
          <cell r="IC57">
            <v>0</v>
          </cell>
          <cell r="ID57">
            <v>0</v>
          </cell>
          <cell r="IE57">
            <v>0</v>
          </cell>
          <cell r="IF57">
            <v>0</v>
          </cell>
          <cell r="IG57">
            <v>0</v>
          </cell>
          <cell r="IH57">
            <v>0</v>
          </cell>
          <cell r="II57">
            <v>0</v>
          </cell>
          <cell r="IJ57">
            <v>0</v>
          </cell>
          <cell r="IK57">
            <v>0</v>
          </cell>
          <cell r="IL57">
            <v>0</v>
          </cell>
          <cell r="IM57">
            <v>0</v>
          </cell>
          <cell r="IN57">
            <v>0</v>
          </cell>
          <cell r="IO57">
            <v>0</v>
          </cell>
          <cell r="IP57">
            <v>0</v>
          </cell>
          <cell r="IQ57">
            <v>0</v>
          </cell>
        </row>
        <row r="58">
          <cell r="B58">
            <v>0</v>
          </cell>
          <cell r="C58">
            <v>0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0</v>
          </cell>
          <cell r="AB58">
            <v>0</v>
          </cell>
          <cell r="AC58">
            <v>0</v>
          </cell>
          <cell r="AD58">
            <v>0</v>
          </cell>
          <cell r="AE58">
            <v>0</v>
          </cell>
          <cell r="AF58">
            <v>0</v>
          </cell>
          <cell r="AG58">
            <v>0</v>
          </cell>
          <cell r="AH58">
            <v>0</v>
          </cell>
          <cell r="AI58">
            <v>0</v>
          </cell>
          <cell r="AJ58">
            <v>0</v>
          </cell>
          <cell r="AK58">
            <v>0</v>
          </cell>
          <cell r="AL58">
            <v>0</v>
          </cell>
          <cell r="AM58">
            <v>0</v>
          </cell>
          <cell r="AN58">
            <v>0</v>
          </cell>
          <cell r="AO58">
            <v>0</v>
          </cell>
          <cell r="AP58">
            <v>0</v>
          </cell>
          <cell r="AQ58">
            <v>0</v>
          </cell>
          <cell r="AR58">
            <v>0</v>
          </cell>
          <cell r="AS58">
            <v>0</v>
          </cell>
          <cell r="AT58">
            <v>0</v>
          </cell>
          <cell r="AU58">
            <v>0</v>
          </cell>
          <cell r="AV58">
            <v>0</v>
          </cell>
          <cell r="AW58">
            <v>0</v>
          </cell>
          <cell r="AX58">
            <v>0</v>
          </cell>
          <cell r="AY58">
            <v>0</v>
          </cell>
          <cell r="AZ58">
            <v>0</v>
          </cell>
          <cell r="BA58">
            <v>0</v>
          </cell>
          <cell r="BB58">
            <v>0</v>
          </cell>
          <cell r="BC58">
            <v>0</v>
          </cell>
          <cell r="BD58">
            <v>0</v>
          </cell>
          <cell r="BE58">
            <v>0</v>
          </cell>
          <cell r="BF58">
            <v>0</v>
          </cell>
          <cell r="BG58">
            <v>0</v>
          </cell>
          <cell r="BH58">
            <v>0</v>
          </cell>
          <cell r="BI58">
            <v>0</v>
          </cell>
          <cell r="BJ58">
            <v>0</v>
          </cell>
          <cell r="BK58">
            <v>0</v>
          </cell>
          <cell r="BL58">
            <v>0</v>
          </cell>
          <cell r="BM58">
            <v>0</v>
          </cell>
          <cell r="BN58">
            <v>0</v>
          </cell>
          <cell r="BO58">
            <v>0</v>
          </cell>
          <cell r="BP58">
            <v>0</v>
          </cell>
          <cell r="BQ58">
            <v>0</v>
          </cell>
          <cell r="BR58">
            <v>0</v>
          </cell>
          <cell r="BS58">
            <v>0</v>
          </cell>
          <cell r="BT58">
            <v>0</v>
          </cell>
          <cell r="BU58">
            <v>0</v>
          </cell>
          <cell r="BV58">
            <v>0</v>
          </cell>
          <cell r="BW58">
            <v>0</v>
          </cell>
          <cell r="BX58">
            <v>0</v>
          </cell>
          <cell r="BY58">
            <v>0</v>
          </cell>
          <cell r="BZ58">
            <v>0</v>
          </cell>
          <cell r="CA58">
            <v>0</v>
          </cell>
          <cell r="CB58">
            <v>0</v>
          </cell>
          <cell r="CC58">
            <v>0</v>
          </cell>
          <cell r="CD58">
            <v>0</v>
          </cell>
          <cell r="CE58">
            <v>0</v>
          </cell>
          <cell r="CF58">
            <v>0</v>
          </cell>
          <cell r="CG58">
            <v>0</v>
          </cell>
          <cell r="CH58">
            <v>0</v>
          </cell>
          <cell r="CI58">
            <v>0</v>
          </cell>
          <cell r="CJ58">
            <v>0</v>
          </cell>
          <cell r="CK58">
            <v>0</v>
          </cell>
          <cell r="CL58">
            <v>0</v>
          </cell>
          <cell r="CM58">
            <v>0</v>
          </cell>
          <cell r="CN58">
            <v>0</v>
          </cell>
          <cell r="CO58">
            <v>0</v>
          </cell>
          <cell r="CP58">
            <v>0</v>
          </cell>
          <cell r="CQ58">
            <v>0</v>
          </cell>
          <cell r="CR58">
            <v>0</v>
          </cell>
          <cell r="CS58">
            <v>0</v>
          </cell>
          <cell r="CT58">
            <v>0</v>
          </cell>
          <cell r="CU58">
            <v>0</v>
          </cell>
          <cell r="CV58">
            <v>0</v>
          </cell>
          <cell r="CW58">
            <v>0</v>
          </cell>
          <cell r="CX58">
            <v>0</v>
          </cell>
          <cell r="CY58">
            <v>0</v>
          </cell>
          <cell r="CZ58">
            <v>0</v>
          </cell>
          <cell r="DA58">
            <v>0</v>
          </cell>
          <cell r="DB58">
            <v>0</v>
          </cell>
          <cell r="DC58">
            <v>0</v>
          </cell>
          <cell r="DD58">
            <v>0</v>
          </cell>
          <cell r="DE58">
            <v>0</v>
          </cell>
          <cell r="DF58">
            <v>0</v>
          </cell>
          <cell r="DG58">
            <v>0</v>
          </cell>
          <cell r="DH58">
            <v>0</v>
          </cell>
          <cell r="DI58">
            <v>0</v>
          </cell>
          <cell r="DJ58">
            <v>0</v>
          </cell>
          <cell r="DK58">
            <v>0</v>
          </cell>
          <cell r="DL58">
            <v>0</v>
          </cell>
          <cell r="DM58">
            <v>0</v>
          </cell>
          <cell r="DN58">
            <v>0</v>
          </cell>
          <cell r="DO58">
            <v>0</v>
          </cell>
          <cell r="DP58">
            <v>0</v>
          </cell>
          <cell r="DQ58">
            <v>0</v>
          </cell>
          <cell r="DR58">
            <v>0</v>
          </cell>
          <cell r="DS58">
            <v>0</v>
          </cell>
          <cell r="DT58">
            <v>0</v>
          </cell>
          <cell r="DU58">
            <v>0</v>
          </cell>
          <cell r="DV58">
            <v>0</v>
          </cell>
          <cell r="DW58">
            <v>0</v>
          </cell>
          <cell r="DX58">
            <v>0</v>
          </cell>
          <cell r="DY58">
            <v>0</v>
          </cell>
          <cell r="DZ58">
            <v>0</v>
          </cell>
          <cell r="EA58">
            <v>0</v>
          </cell>
          <cell r="EB58">
            <v>0</v>
          </cell>
          <cell r="EC58">
            <v>0</v>
          </cell>
          <cell r="ED58">
            <v>0</v>
          </cell>
          <cell r="EE58">
            <v>0</v>
          </cell>
          <cell r="EF58">
            <v>0</v>
          </cell>
          <cell r="EG58">
            <v>0</v>
          </cell>
          <cell r="EH58">
            <v>0</v>
          </cell>
          <cell r="EI58">
            <v>0</v>
          </cell>
          <cell r="EJ58">
            <v>0</v>
          </cell>
          <cell r="EK58">
            <v>0</v>
          </cell>
          <cell r="EL58">
            <v>0</v>
          </cell>
          <cell r="EM58">
            <v>0</v>
          </cell>
          <cell r="EN58">
            <v>0</v>
          </cell>
          <cell r="EO58">
            <v>0</v>
          </cell>
          <cell r="EP58">
            <v>0</v>
          </cell>
          <cell r="EQ58">
            <v>0</v>
          </cell>
          <cell r="ER58">
            <v>0</v>
          </cell>
          <cell r="ES58">
            <v>0</v>
          </cell>
          <cell r="ET58">
            <v>0</v>
          </cell>
          <cell r="EU58">
            <v>0</v>
          </cell>
          <cell r="EV58">
            <v>0</v>
          </cell>
          <cell r="EW58">
            <v>0</v>
          </cell>
          <cell r="EX58">
            <v>0</v>
          </cell>
          <cell r="EY58">
            <v>0</v>
          </cell>
          <cell r="EZ58">
            <v>0</v>
          </cell>
          <cell r="FA58">
            <v>0</v>
          </cell>
          <cell r="FB58">
            <v>0</v>
          </cell>
          <cell r="FC58">
            <v>0</v>
          </cell>
          <cell r="FD58">
            <v>0</v>
          </cell>
          <cell r="FE58">
            <v>0</v>
          </cell>
          <cell r="FF58">
            <v>0</v>
          </cell>
          <cell r="FG58">
            <v>0</v>
          </cell>
          <cell r="FH58">
            <v>0</v>
          </cell>
          <cell r="FI58">
            <v>0</v>
          </cell>
          <cell r="FJ58">
            <v>0</v>
          </cell>
          <cell r="FK58">
            <v>0</v>
          </cell>
          <cell r="FL58">
            <v>0</v>
          </cell>
          <cell r="FM58">
            <v>0</v>
          </cell>
          <cell r="FN58">
            <v>0</v>
          </cell>
          <cell r="FO58">
            <v>0</v>
          </cell>
          <cell r="FP58">
            <v>0</v>
          </cell>
          <cell r="FQ58">
            <v>0</v>
          </cell>
          <cell r="FR58">
            <v>0</v>
          </cell>
          <cell r="FS58">
            <v>0</v>
          </cell>
          <cell r="FT58">
            <v>0</v>
          </cell>
          <cell r="FU58">
            <v>0</v>
          </cell>
          <cell r="FV58">
            <v>0</v>
          </cell>
          <cell r="FW58">
            <v>0</v>
          </cell>
          <cell r="FX58">
            <v>0</v>
          </cell>
          <cell r="FY58">
            <v>0</v>
          </cell>
          <cell r="FZ58">
            <v>0</v>
          </cell>
          <cell r="GA58">
            <v>0</v>
          </cell>
          <cell r="GB58">
            <v>0</v>
          </cell>
          <cell r="GC58">
            <v>0</v>
          </cell>
          <cell r="GD58">
            <v>0</v>
          </cell>
          <cell r="GE58">
            <v>0</v>
          </cell>
          <cell r="GF58">
            <v>0</v>
          </cell>
          <cell r="GG58">
            <v>0</v>
          </cell>
          <cell r="GH58">
            <v>0</v>
          </cell>
          <cell r="GI58">
            <v>0</v>
          </cell>
          <cell r="GJ58">
            <v>0</v>
          </cell>
          <cell r="GK58">
            <v>0</v>
          </cell>
          <cell r="GL58">
            <v>0</v>
          </cell>
          <cell r="GM58">
            <v>0</v>
          </cell>
          <cell r="GN58">
            <v>0</v>
          </cell>
          <cell r="GO58">
            <v>0</v>
          </cell>
          <cell r="GP58">
            <v>0</v>
          </cell>
          <cell r="GQ58">
            <v>0</v>
          </cell>
          <cell r="GR58">
            <v>0</v>
          </cell>
          <cell r="GS58">
            <v>0</v>
          </cell>
          <cell r="GT58">
            <v>0</v>
          </cell>
          <cell r="GU58">
            <v>0</v>
          </cell>
          <cell r="GV58">
            <v>0</v>
          </cell>
          <cell r="GW58">
            <v>0</v>
          </cell>
          <cell r="GX58">
            <v>0</v>
          </cell>
          <cell r="GY58">
            <v>0</v>
          </cell>
          <cell r="GZ58">
            <v>0</v>
          </cell>
          <cell r="HA58">
            <v>0</v>
          </cell>
          <cell r="HB58">
            <v>0</v>
          </cell>
          <cell r="HC58">
            <v>0</v>
          </cell>
          <cell r="HD58">
            <v>0</v>
          </cell>
          <cell r="HE58">
            <v>0</v>
          </cell>
          <cell r="HF58">
            <v>0</v>
          </cell>
          <cell r="HG58">
            <v>0</v>
          </cell>
          <cell r="HH58">
            <v>0</v>
          </cell>
          <cell r="HI58">
            <v>0</v>
          </cell>
          <cell r="HJ58">
            <v>0</v>
          </cell>
          <cell r="HK58">
            <v>0</v>
          </cell>
          <cell r="HL58">
            <v>0</v>
          </cell>
          <cell r="HM58">
            <v>0</v>
          </cell>
          <cell r="HN58">
            <v>0</v>
          </cell>
          <cell r="HO58">
            <v>0</v>
          </cell>
          <cell r="HP58">
            <v>0</v>
          </cell>
          <cell r="HQ58">
            <v>0</v>
          </cell>
          <cell r="HR58">
            <v>0</v>
          </cell>
          <cell r="HS58">
            <v>0</v>
          </cell>
          <cell r="HT58">
            <v>0</v>
          </cell>
          <cell r="HU58">
            <v>0</v>
          </cell>
          <cell r="HV58">
            <v>0</v>
          </cell>
          <cell r="HW58">
            <v>0</v>
          </cell>
          <cell r="HX58">
            <v>0</v>
          </cell>
          <cell r="HY58">
            <v>0</v>
          </cell>
          <cell r="HZ58">
            <v>0</v>
          </cell>
          <cell r="IA58">
            <v>0</v>
          </cell>
          <cell r="IB58">
            <v>0</v>
          </cell>
          <cell r="IC58">
            <v>0</v>
          </cell>
          <cell r="ID58">
            <v>0</v>
          </cell>
          <cell r="IE58">
            <v>0</v>
          </cell>
          <cell r="IF58">
            <v>0</v>
          </cell>
          <cell r="IG58">
            <v>0</v>
          </cell>
          <cell r="IH58">
            <v>0</v>
          </cell>
          <cell r="II58">
            <v>0</v>
          </cell>
          <cell r="IJ58">
            <v>0</v>
          </cell>
          <cell r="IK58">
            <v>0</v>
          </cell>
          <cell r="IL58">
            <v>0</v>
          </cell>
          <cell r="IM58">
            <v>0</v>
          </cell>
          <cell r="IN58">
            <v>0</v>
          </cell>
          <cell r="IO58">
            <v>0</v>
          </cell>
          <cell r="IP58">
            <v>0</v>
          </cell>
          <cell r="IQ58">
            <v>0</v>
          </cell>
        </row>
        <row r="59">
          <cell r="B59">
            <v>853.95299999999997</v>
          </cell>
          <cell r="C59">
            <v>475.82600000000002</v>
          </cell>
          <cell r="D59">
            <v>378.12700000000001</v>
          </cell>
          <cell r="E59">
            <v>523.726</v>
          </cell>
          <cell r="F59">
            <v>279.26799999999997</v>
          </cell>
          <cell r="G59">
            <v>244.458</v>
          </cell>
          <cell r="H59">
            <v>330.22699999999998</v>
          </cell>
          <cell r="I59">
            <v>196.55799999999999</v>
          </cell>
          <cell r="J59">
            <v>133.66999999999999</v>
          </cell>
          <cell r="K59">
            <v>299.75400000000002</v>
          </cell>
          <cell r="L59">
            <v>159.51499999999999</v>
          </cell>
          <cell r="M59">
            <v>140.239</v>
          </cell>
          <cell r="N59">
            <v>3067.665</v>
          </cell>
          <cell r="O59">
            <v>1637.424</v>
          </cell>
          <cell r="P59">
            <v>1430.241</v>
          </cell>
          <cell r="Q59">
            <v>5266.0749999999998</v>
          </cell>
          <cell r="R59">
            <v>2581.5140000000001</v>
          </cell>
          <cell r="S59">
            <v>2684.5610000000001</v>
          </cell>
          <cell r="T59">
            <v>879.27</v>
          </cell>
          <cell r="U59">
            <v>410.601</v>
          </cell>
          <cell r="V59">
            <v>468.67</v>
          </cell>
          <cell r="W59">
            <v>631.66600000000005</v>
          </cell>
          <cell r="X59">
            <v>304.935</v>
          </cell>
          <cell r="Y59">
            <v>326.73099999999999</v>
          </cell>
          <cell r="Z59">
            <v>422.18900000000002</v>
          </cell>
          <cell r="AA59">
            <v>222.327</v>
          </cell>
          <cell r="AB59">
            <v>199.86199999999999</v>
          </cell>
          <cell r="AC59">
            <v>209.477</v>
          </cell>
          <cell r="AD59">
            <v>82.608000000000004</v>
          </cell>
          <cell r="AE59">
            <v>126.869</v>
          </cell>
          <cell r="AF59">
            <v>79.055999999999997</v>
          </cell>
          <cell r="AG59">
            <v>29.748999999999999</v>
          </cell>
          <cell r="AH59">
            <v>49.307000000000002</v>
          </cell>
          <cell r="AI59">
            <v>78.504999999999995</v>
          </cell>
          <cell r="AJ59">
            <v>43.655000000000001</v>
          </cell>
          <cell r="AK59">
            <v>34.848999999999997</v>
          </cell>
          <cell r="AL59">
            <v>169.1</v>
          </cell>
          <cell r="AM59">
            <v>62.011000000000003</v>
          </cell>
          <cell r="AN59">
            <v>107.09</v>
          </cell>
          <cell r="AO59">
            <v>379.81900000000002</v>
          </cell>
          <cell r="AP59">
            <v>168.791</v>
          </cell>
          <cell r="AQ59">
            <v>211.02799999999999</v>
          </cell>
          <cell r="AR59">
            <v>234.95</v>
          </cell>
          <cell r="AS59">
            <v>118.983</v>
          </cell>
          <cell r="AT59">
            <v>115.967</v>
          </cell>
          <cell r="AU59">
            <v>23.742000000000001</v>
          </cell>
          <cell r="AV59">
            <v>8.7530000000000001</v>
          </cell>
          <cell r="AW59">
            <v>14.99</v>
          </cell>
          <cell r="AX59">
            <v>144.869</v>
          </cell>
          <cell r="AY59">
            <v>49.808</v>
          </cell>
          <cell r="AZ59">
            <v>95.061000000000007</v>
          </cell>
          <cell r="BA59">
            <v>167.54</v>
          </cell>
          <cell r="BB59">
            <v>96.39</v>
          </cell>
          <cell r="BC59">
            <v>71.150000000000006</v>
          </cell>
          <cell r="BD59">
            <v>72.537000000000006</v>
          </cell>
          <cell r="BE59">
            <v>46.191000000000003</v>
          </cell>
          <cell r="BF59">
            <v>26.346</v>
          </cell>
          <cell r="BG59">
            <v>64.804000000000002</v>
          </cell>
          <cell r="BH59">
            <v>40.533000000000001</v>
          </cell>
          <cell r="BI59">
            <v>24.271999999999998</v>
          </cell>
          <cell r="BJ59">
            <v>10.63</v>
          </cell>
          <cell r="BK59">
            <v>7.7240000000000002</v>
          </cell>
          <cell r="BL59">
            <v>2.907</v>
          </cell>
          <cell r="BM59">
            <v>102.736</v>
          </cell>
          <cell r="BN59">
            <v>55.857999999999997</v>
          </cell>
          <cell r="BO59">
            <v>46.878</v>
          </cell>
          <cell r="BP59">
            <v>2491.0709999999999</v>
          </cell>
          <cell r="BQ59">
            <v>1298.105</v>
          </cell>
          <cell r="BR59">
            <v>1192.9659999999999</v>
          </cell>
          <cell r="BS59">
            <v>480.98200000000003</v>
          </cell>
          <cell r="BT59">
            <v>244.67699999999999</v>
          </cell>
          <cell r="BU59">
            <v>236.304</v>
          </cell>
          <cell r="BV59">
            <v>120.91500000000001</v>
          </cell>
          <cell r="BW59">
            <v>60.231000000000002</v>
          </cell>
          <cell r="BX59">
            <v>60.685000000000002</v>
          </cell>
          <cell r="BY59">
            <v>136.67599999999999</v>
          </cell>
          <cell r="BZ59">
            <v>73.5</v>
          </cell>
          <cell r="CA59">
            <v>63.176000000000002</v>
          </cell>
          <cell r="CB59">
            <v>223.39</v>
          </cell>
          <cell r="CC59">
            <v>110.947</v>
          </cell>
          <cell r="CD59">
            <v>112.443</v>
          </cell>
          <cell r="CE59">
            <v>2010.09</v>
          </cell>
          <cell r="CF59">
            <v>1053.4269999999999</v>
          </cell>
          <cell r="CG59">
            <v>956.66200000000003</v>
          </cell>
          <cell r="CH59">
            <v>908.14300000000003</v>
          </cell>
          <cell r="CI59">
            <v>459.73599999999999</v>
          </cell>
          <cell r="CJ59">
            <v>448.40699999999998</v>
          </cell>
          <cell r="CK59">
            <v>261.40499999999997</v>
          </cell>
          <cell r="CL59">
            <v>129.78800000000001</v>
          </cell>
          <cell r="CM59">
            <v>131.61600000000001</v>
          </cell>
          <cell r="CN59">
            <v>274.43400000000003</v>
          </cell>
          <cell r="CO59">
            <v>139.02500000000001</v>
          </cell>
          <cell r="CP59">
            <v>135.40899999999999</v>
          </cell>
          <cell r="CQ59">
            <v>372.30399999999997</v>
          </cell>
          <cell r="CR59">
            <v>190.922</v>
          </cell>
          <cell r="CS59">
            <v>181.38200000000001</v>
          </cell>
          <cell r="CT59">
            <v>1101.9469999999999</v>
          </cell>
          <cell r="CU59">
            <v>593.69100000000003</v>
          </cell>
          <cell r="CV59">
            <v>508.255</v>
          </cell>
          <cell r="CW59">
            <v>463.11200000000002</v>
          </cell>
          <cell r="CX59">
            <v>245.71700000000001</v>
          </cell>
          <cell r="CY59">
            <v>217.39599999999999</v>
          </cell>
          <cell r="CZ59">
            <v>638.83500000000004</v>
          </cell>
          <cell r="DA59">
            <v>347.97500000000002</v>
          </cell>
          <cell r="DB59">
            <v>290.86</v>
          </cell>
          <cell r="DC59">
            <v>400.74299999999999</v>
          </cell>
          <cell r="DD59">
            <v>207.38800000000001</v>
          </cell>
          <cell r="DE59">
            <v>193.35599999999999</v>
          </cell>
          <cell r="DF59">
            <v>238.09100000000001</v>
          </cell>
          <cell r="DG59">
            <v>140.58699999999999</v>
          </cell>
          <cell r="DH59">
            <v>97.504000000000005</v>
          </cell>
          <cell r="DI59">
            <v>203.899</v>
          </cell>
          <cell r="DJ59">
            <v>117.149</v>
          </cell>
          <cell r="DK59">
            <v>86.75</v>
          </cell>
          <cell r="DL59">
            <v>2287.1729999999998</v>
          </cell>
          <cell r="DM59">
            <v>1180.9559999999999</v>
          </cell>
          <cell r="DN59">
            <v>1106.2159999999999</v>
          </cell>
          <cell r="DO59">
            <v>3964.9989999999998</v>
          </cell>
          <cell r="DP59">
            <v>1934.627</v>
          </cell>
          <cell r="DQ59">
            <v>2030.3720000000001</v>
          </cell>
          <cell r="DR59">
            <v>592.35699999999997</v>
          </cell>
          <cell r="DS59">
            <v>310.22000000000003</v>
          </cell>
          <cell r="DT59">
            <v>282.13799999999998</v>
          </cell>
          <cell r="DU59">
            <v>411.57799999999997</v>
          </cell>
          <cell r="DV59">
            <v>223.785</v>
          </cell>
          <cell r="DW59">
            <v>187.79400000000001</v>
          </cell>
          <cell r="DX59">
            <v>273.33300000000003</v>
          </cell>
          <cell r="DY59">
            <v>156.56200000000001</v>
          </cell>
          <cell r="DZ59">
            <v>116.771</v>
          </cell>
          <cell r="EA59">
            <v>138.24600000000001</v>
          </cell>
          <cell r="EB59">
            <v>67.222999999999999</v>
          </cell>
          <cell r="EC59">
            <v>71.022999999999996</v>
          </cell>
          <cell r="ED59">
            <v>49.173999999999999</v>
          </cell>
          <cell r="EE59">
            <v>24.292000000000002</v>
          </cell>
          <cell r="EF59">
            <v>24.881</v>
          </cell>
          <cell r="EG59">
            <v>61.875999999999998</v>
          </cell>
          <cell r="EH59">
            <v>33.628999999999998</v>
          </cell>
          <cell r="EI59">
            <v>28.247</v>
          </cell>
          <cell r="EJ59">
            <v>118.90300000000001</v>
          </cell>
          <cell r="EK59">
            <v>52.805999999999997</v>
          </cell>
          <cell r="EL59">
            <v>66.096999999999994</v>
          </cell>
          <cell r="EM59">
            <v>254.28399999999999</v>
          </cell>
          <cell r="EN59">
            <v>124.973</v>
          </cell>
          <cell r="EO59">
            <v>129.31</v>
          </cell>
          <cell r="EP59">
            <v>161.947</v>
          </cell>
          <cell r="EQ59">
            <v>90.89</v>
          </cell>
          <cell r="ER59">
            <v>71.057000000000002</v>
          </cell>
          <cell r="ES59">
            <v>19.725000000000001</v>
          </cell>
          <cell r="ET59">
            <v>9.3989999999999991</v>
          </cell>
          <cell r="EU59">
            <v>10.326000000000001</v>
          </cell>
          <cell r="EV59">
            <v>92.335999999999999</v>
          </cell>
          <cell r="EW59">
            <v>34.084000000000003</v>
          </cell>
          <cell r="EX59">
            <v>58.253</v>
          </cell>
          <cell r="EY59">
            <v>130.39400000000001</v>
          </cell>
          <cell r="EZ59">
            <v>78.61</v>
          </cell>
          <cell r="FA59">
            <v>51.783999999999999</v>
          </cell>
          <cell r="FB59">
            <v>52.44</v>
          </cell>
          <cell r="FC59">
            <v>34.323</v>
          </cell>
          <cell r="FD59">
            <v>18.117999999999999</v>
          </cell>
          <cell r="FE59">
            <v>41.951000000000001</v>
          </cell>
          <cell r="FF59">
            <v>26.259</v>
          </cell>
          <cell r="FG59">
            <v>15.693</v>
          </cell>
          <cell r="FH59">
            <v>4.2409999999999997</v>
          </cell>
          <cell r="FI59">
            <v>4.2409999999999997</v>
          </cell>
          <cell r="FJ59">
            <v>0</v>
          </cell>
          <cell r="FK59">
            <v>88.441999999999993</v>
          </cell>
          <cell r="FL59">
            <v>52.350999999999999</v>
          </cell>
          <cell r="FM59">
            <v>36.091000000000001</v>
          </cell>
          <cell r="FN59">
            <v>845.15300000000002</v>
          </cell>
          <cell r="FO59">
            <v>449.67099999999999</v>
          </cell>
          <cell r="FP59">
            <v>395.48200000000003</v>
          </cell>
          <cell r="FQ59">
            <v>140.684</v>
          </cell>
          <cell r="FR59">
            <v>74.831999999999994</v>
          </cell>
          <cell r="FS59">
            <v>65.852000000000004</v>
          </cell>
          <cell r="FT59">
            <v>39.799999999999997</v>
          </cell>
          <cell r="FU59">
            <v>19.262</v>
          </cell>
          <cell r="FV59">
            <v>20.539000000000001</v>
          </cell>
          <cell r="FW59">
            <v>37.814</v>
          </cell>
          <cell r="FX59">
            <v>17.972999999999999</v>
          </cell>
          <cell r="FY59">
            <v>19.841000000000001</v>
          </cell>
          <cell r="FZ59">
            <v>63.069000000000003</v>
          </cell>
          <cell r="GA59">
            <v>37.597000000000001</v>
          </cell>
          <cell r="GB59">
            <v>25.472000000000001</v>
          </cell>
          <cell r="GC59">
            <v>704.46900000000005</v>
          </cell>
          <cell r="GD59">
            <v>374.839</v>
          </cell>
          <cell r="GE59">
            <v>329.63</v>
          </cell>
          <cell r="GF59">
            <v>290.63600000000002</v>
          </cell>
          <cell r="GG59">
            <v>151.71899999999999</v>
          </cell>
          <cell r="GH59">
            <v>138.917</v>
          </cell>
          <cell r="GI59">
            <v>86.527000000000001</v>
          </cell>
          <cell r="GJ59">
            <v>45.343000000000004</v>
          </cell>
          <cell r="GK59">
            <v>41.183999999999997</v>
          </cell>
          <cell r="GL59">
            <v>85.728999999999999</v>
          </cell>
          <cell r="GM59">
            <v>45.198999999999998</v>
          </cell>
          <cell r="GN59">
            <v>40.53</v>
          </cell>
          <cell r="GO59">
            <v>118.38</v>
          </cell>
          <cell r="GP59">
            <v>61.177</v>
          </cell>
          <cell r="GQ59">
            <v>57.204000000000001</v>
          </cell>
          <cell r="GR59">
            <v>413.83199999999999</v>
          </cell>
          <cell r="GS59">
            <v>223.12</v>
          </cell>
          <cell r="GT59">
            <v>190.71199999999999</v>
          </cell>
          <cell r="GU59">
            <v>157.601</v>
          </cell>
          <cell r="GV59">
            <v>80.429000000000002</v>
          </cell>
          <cell r="GW59">
            <v>77.171999999999997</v>
          </cell>
          <cell r="GX59">
            <v>256.23099999999999</v>
          </cell>
          <cell r="GY59">
            <v>142.691</v>
          </cell>
          <cell r="GZ59">
            <v>113.54</v>
          </cell>
          <cell r="HA59">
            <v>150.63800000000001</v>
          </cell>
          <cell r="HB59">
            <v>80.703999999999994</v>
          </cell>
          <cell r="HC59">
            <v>69.933000000000007</v>
          </cell>
          <cell r="HD59">
            <v>105.59399999999999</v>
          </cell>
          <cell r="HE59">
            <v>61.987000000000002</v>
          </cell>
          <cell r="HF59">
            <v>43.606999999999999</v>
          </cell>
          <cell r="HG59">
            <v>55.22</v>
          </cell>
          <cell r="HH59">
            <v>32.712000000000003</v>
          </cell>
          <cell r="HI59">
            <v>22.507999999999999</v>
          </cell>
          <cell r="HJ59">
            <v>789.93299999999999</v>
          </cell>
          <cell r="HK59">
            <v>416.959</v>
          </cell>
          <cell r="HL59">
            <v>372.97399999999999</v>
          </cell>
          <cell r="HM59">
            <v>1413.63</v>
          </cell>
          <cell r="HN59">
            <v>694.80200000000002</v>
          </cell>
          <cell r="HO59">
            <v>718.82799999999997</v>
          </cell>
          <cell r="HP59">
            <v>199.232</v>
          </cell>
          <cell r="HQ59">
            <v>96.426000000000002</v>
          </cell>
          <cell r="HR59">
            <v>102.807</v>
          </cell>
          <cell r="HS59">
            <v>143.75700000000001</v>
          </cell>
          <cell r="HT59">
            <v>72.322999999999993</v>
          </cell>
          <cell r="HU59">
            <v>71.433999999999997</v>
          </cell>
          <cell r="HV59">
            <v>80.596999999999994</v>
          </cell>
          <cell r="HW59">
            <v>44.749000000000002</v>
          </cell>
          <cell r="HX59">
            <v>35.847999999999999</v>
          </cell>
          <cell r="HY59">
            <v>63.16</v>
          </cell>
          <cell r="HZ59">
            <v>27.573</v>
          </cell>
          <cell r="IA59">
            <v>35.587000000000003</v>
          </cell>
          <cell r="IB59">
            <v>18.059999999999999</v>
          </cell>
          <cell r="IC59">
            <v>7.2960000000000003</v>
          </cell>
          <cell r="ID59">
            <v>10.765000000000001</v>
          </cell>
          <cell r="IE59">
            <v>17.283000000000001</v>
          </cell>
          <cell r="IF59">
            <v>10.298999999999999</v>
          </cell>
          <cell r="IG59">
            <v>6.984</v>
          </cell>
          <cell r="IH59">
            <v>38.192</v>
          </cell>
          <cell r="II59">
            <v>13.804</v>
          </cell>
          <cell r="IJ59">
            <v>24.388999999999999</v>
          </cell>
          <cell r="IK59">
            <v>70.004000000000005</v>
          </cell>
          <cell r="IL59">
            <v>34.042000000000002</v>
          </cell>
          <cell r="IM59">
            <v>35.962000000000003</v>
          </cell>
          <cell r="IN59">
            <v>41.465000000000003</v>
          </cell>
          <cell r="IO59">
            <v>23.593</v>
          </cell>
          <cell r="IP59">
            <v>17.870999999999999</v>
          </cell>
          <cell r="IQ59">
            <v>6.4249999999999998</v>
          </cell>
        </row>
        <row r="60">
          <cell r="B60">
            <v>0</v>
          </cell>
          <cell r="C60">
            <v>0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D60">
            <v>0</v>
          </cell>
          <cell r="AE60">
            <v>0</v>
          </cell>
          <cell r="AF60">
            <v>0</v>
          </cell>
          <cell r="AG60">
            <v>0</v>
          </cell>
          <cell r="AH60">
            <v>0</v>
          </cell>
          <cell r="AI60">
            <v>0</v>
          </cell>
          <cell r="AJ60">
            <v>0</v>
          </cell>
          <cell r="AK60">
            <v>0</v>
          </cell>
          <cell r="AL60">
            <v>0</v>
          </cell>
          <cell r="AM60">
            <v>0</v>
          </cell>
          <cell r="AN60">
            <v>0</v>
          </cell>
          <cell r="AO60">
            <v>0</v>
          </cell>
          <cell r="AP60">
            <v>0</v>
          </cell>
          <cell r="AQ60">
            <v>0</v>
          </cell>
          <cell r="AR60">
            <v>0</v>
          </cell>
          <cell r="AS60">
            <v>0</v>
          </cell>
          <cell r="AT60">
            <v>0</v>
          </cell>
          <cell r="AU60">
            <v>0</v>
          </cell>
          <cell r="AV60">
            <v>0</v>
          </cell>
          <cell r="AW60">
            <v>0</v>
          </cell>
          <cell r="AX60">
            <v>0</v>
          </cell>
          <cell r="AY60">
            <v>0</v>
          </cell>
          <cell r="AZ60">
            <v>0</v>
          </cell>
          <cell r="BA60">
            <v>0</v>
          </cell>
          <cell r="BB60">
            <v>0</v>
          </cell>
          <cell r="BC60">
            <v>0</v>
          </cell>
          <cell r="BD60">
            <v>0</v>
          </cell>
          <cell r="BE60">
            <v>0</v>
          </cell>
          <cell r="BF60">
            <v>0</v>
          </cell>
          <cell r="BG60">
            <v>0</v>
          </cell>
          <cell r="BH60">
            <v>0</v>
          </cell>
          <cell r="BI60">
            <v>0</v>
          </cell>
          <cell r="BJ60">
            <v>0</v>
          </cell>
          <cell r="BK60">
            <v>0</v>
          </cell>
          <cell r="BL60">
            <v>0</v>
          </cell>
          <cell r="BM60">
            <v>0</v>
          </cell>
          <cell r="BN60">
            <v>0</v>
          </cell>
          <cell r="BO60">
            <v>0</v>
          </cell>
          <cell r="BP60">
            <v>0</v>
          </cell>
          <cell r="BQ60">
            <v>0</v>
          </cell>
          <cell r="BR60">
            <v>0</v>
          </cell>
          <cell r="BS60">
            <v>0</v>
          </cell>
          <cell r="BT60">
            <v>0</v>
          </cell>
          <cell r="BU60">
            <v>0</v>
          </cell>
          <cell r="BV60">
            <v>0</v>
          </cell>
          <cell r="BW60">
            <v>0</v>
          </cell>
          <cell r="BX60">
            <v>0</v>
          </cell>
          <cell r="BY60">
            <v>0</v>
          </cell>
          <cell r="BZ60">
            <v>0</v>
          </cell>
          <cell r="CA60">
            <v>0</v>
          </cell>
          <cell r="CB60">
            <v>0</v>
          </cell>
          <cell r="CC60">
            <v>0</v>
          </cell>
          <cell r="CD60">
            <v>0</v>
          </cell>
          <cell r="CE60">
            <v>0</v>
          </cell>
          <cell r="CF60">
            <v>0</v>
          </cell>
          <cell r="CG60">
            <v>0</v>
          </cell>
          <cell r="CH60">
            <v>0</v>
          </cell>
          <cell r="CI60">
            <v>0</v>
          </cell>
          <cell r="CJ60">
            <v>0</v>
          </cell>
          <cell r="CK60">
            <v>0</v>
          </cell>
          <cell r="CL60">
            <v>0</v>
          </cell>
          <cell r="CM60">
            <v>0</v>
          </cell>
          <cell r="CN60">
            <v>0</v>
          </cell>
          <cell r="CO60">
            <v>0</v>
          </cell>
          <cell r="CP60">
            <v>0</v>
          </cell>
          <cell r="CQ60">
            <v>0</v>
          </cell>
          <cell r="CR60">
            <v>0</v>
          </cell>
          <cell r="CS60">
            <v>0</v>
          </cell>
          <cell r="CT60">
            <v>0</v>
          </cell>
          <cell r="CU60">
            <v>0</v>
          </cell>
          <cell r="CV60">
            <v>0</v>
          </cell>
          <cell r="CW60">
            <v>0</v>
          </cell>
          <cell r="CX60">
            <v>0</v>
          </cell>
          <cell r="CY60">
            <v>0</v>
          </cell>
          <cell r="CZ60">
            <v>0</v>
          </cell>
          <cell r="DA60">
            <v>0</v>
          </cell>
          <cell r="DB60">
            <v>0</v>
          </cell>
          <cell r="DC60">
            <v>0</v>
          </cell>
          <cell r="DD60">
            <v>0</v>
          </cell>
          <cell r="DE60">
            <v>0</v>
          </cell>
          <cell r="DF60">
            <v>0</v>
          </cell>
          <cell r="DG60">
            <v>0</v>
          </cell>
          <cell r="DH60">
            <v>0</v>
          </cell>
          <cell r="DI60">
            <v>0</v>
          </cell>
          <cell r="DJ60">
            <v>0</v>
          </cell>
          <cell r="DK60">
            <v>0</v>
          </cell>
          <cell r="DL60">
            <v>0</v>
          </cell>
          <cell r="DM60">
            <v>0</v>
          </cell>
          <cell r="DN60">
            <v>0</v>
          </cell>
          <cell r="DO60">
            <v>0</v>
          </cell>
          <cell r="DP60">
            <v>0</v>
          </cell>
          <cell r="DQ60">
            <v>0</v>
          </cell>
          <cell r="DR60">
            <v>0</v>
          </cell>
          <cell r="DS60">
            <v>0</v>
          </cell>
          <cell r="DT60">
            <v>0</v>
          </cell>
          <cell r="DU60">
            <v>0</v>
          </cell>
          <cell r="DV60">
            <v>0</v>
          </cell>
          <cell r="DW60">
            <v>0</v>
          </cell>
          <cell r="DX60">
            <v>0</v>
          </cell>
          <cell r="DY60">
            <v>0</v>
          </cell>
          <cell r="DZ60">
            <v>0</v>
          </cell>
          <cell r="EA60">
            <v>0</v>
          </cell>
          <cell r="EB60">
            <v>0</v>
          </cell>
          <cell r="EC60">
            <v>0</v>
          </cell>
          <cell r="ED60">
            <v>0</v>
          </cell>
          <cell r="EE60">
            <v>0</v>
          </cell>
          <cell r="EF60">
            <v>0</v>
          </cell>
          <cell r="EG60">
            <v>0</v>
          </cell>
          <cell r="EH60">
            <v>0</v>
          </cell>
          <cell r="EI60">
            <v>0</v>
          </cell>
          <cell r="EJ60">
            <v>0</v>
          </cell>
          <cell r="EK60">
            <v>0</v>
          </cell>
          <cell r="EL60">
            <v>0</v>
          </cell>
          <cell r="EM60">
            <v>0</v>
          </cell>
          <cell r="EN60">
            <v>0</v>
          </cell>
          <cell r="EO60">
            <v>0</v>
          </cell>
          <cell r="EP60">
            <v>0</v>
          </cell>
          <cell r="EQ60">
            <v>0</v>
          </cell>
          <cell r="ER60">
            <v>0</v>
          </cell>
          <cell r="ES60">
            <v>0</v>
          </cell>
          <cell r="ET60">
            <v>0</v>
          </cell>
          <cell r="EU60">
            <v>0</v>
          </cell>
          <cell r="EV60">
            <v>0</v>
          </cell>
          <cell r="EW60">
            <v>0</v>
          </cell>
          <cell r="EX60">
            <v>0</v>
          </cell>
          <cell r="EY60">
            <v>0</v>
          </cell>
          <cell r="EZ60">
            <v>0</v>
          </cell>
          <cell r="FA60">
            <v>0</v>
          </cell>
          <cell r="FB60">
            <v>0</v>
          </cell>
          <cell r="FC60">
            <v>0</v>
          </cell>
          <cell r="FD60">
            <v>0</v>
          </cell>
          <cell r="FE60">
            <v>0</v>
          </cell>
          <cell r="FF60">
            <v>0</v>
          </cell>
          <cell r="FG60">
            <v>0</v>
          </cell>
          <cell r="FH60">
            <v>0</v>
          </cell>
          <cell r="FI60">
            <v>0</v>
          </cell>
          <cell r="FJ60">
            <v>0</v>
          </cell>
          <cell r="FK60">
            <v>0</v>
          </cell>
          <cell r="FL60">
            <v>0</v>
          </cell>
          <cell r="FM60">
            <v>0</v>
          </cell>
          <cell r="FN60">
            <v>0</v>
          </cell>
          <cell r="FO60">
            <v>0</v>
          </cell>
          <cell r="FP60">
            <v>0</v>
          </cell>
          <cell r="FQ60">
            <v>0</v>
          </cell>
          <cell r="FR60">
            <v>0</v>
          </cell>
          <cell r="FS60">
            <v>0</v>
          </cell>
          <cell r="FT60">
            <v>0</v>
          </cell>
          <cell r="FU60">
            <v>0</v>
          </cell>
          <cell r="FV60">
            <v>0</v>
          </cell>
          <cell r="FW60">
            <v>0</v>
          </cell>
          <cell r="FX60">
            <v>0</v>
          </cell>
          <cell r="FY60">
            <v>0</v>
          </cell>
          <cell r="FZ60">
            <v>0</v>
          </cell>
          <cell r="GA60">
            <v>0</v>
          </cell>
          <cell r="GB60">
            <v>0</v>
          </cell>
          <cell r="GC60">
            <v>0</v>
          </cell>
          <cell r="GD60">
            <v>0</v>
          </cell>
          <cell r="GE60">
            <v>0</v>
          </cell>
          <cell r="GF60">
            <v>0</v>
          </cell>
          <cell r="GG60">
            <v>0</v>
          </cell>
          <cell r="GH60">
            <v>0</v>
          </cell>
          <cell r="GI60">
            <v>0</v>
          </cell>
          <cell r="GJ60">
            <v>0</v>
          </cell>
          <cell r="GK60">
            <v>0</v>
          </cell>
          <cell r="GL60">
            <v>0</v>
          </cell>
          <cell r="GM60">
            <v>0</v>
          </cell>
          <cell r="GN60">
            <v>0</v>
          </cell>
          <cell r="GO60">
            <v>0</v>
          </cell>
          <cell r="GP60">
            <v>0</v>
          </cell>
          <cell r="GQ60">
            <v>0</v>
          </cell>
          <cell r="GR60">
            <v>0</v>
          </cell>
          <cell r="GS60">
            <v>0</v>
          </cell>
          <cell r="GT60">
            <v>0</v>
          </cell>
          <cell r="GU60">
            <v>0</v>
          </cell>
          <cell r="GV60">
            <v>0</v>
          </cell>
          <cell r="GW60">
            <v>0</v>
          </cell>
          <cell r="GX60">
            <v>0</v>
          </cell>
          <cell r="GY60">
            <v>0</v>
          </cell>
          <cell r="GZ60">
            <v>0</v>
          </cell>
          <cell r="HA60">
            <v>0</v>
          </cell>
          <cell r="HB60">
            <v>0</v>
          </cell>
          <cell r="HC60">
            <v>0</v>
          </cell>
          <cell r="HD60">
            <v>0</v>
          </cell>
          <cell r="HE60">
            <v>0</v>
          </cell>
          <cell r="HF60">
            <v>0</v>
          </cell>
          <cell r="HG60">
            <v>0</v>
          </cell>
          <cell r="HH60">
            <v>0</v>
          </cell>
          <cell r="HI60">
            <v>0</v>
          </cell>
          <cell r="HJ60">
            <v>0</v>
          </cell>
          <cell r="HK60">
            <v>0</v>
          </cell>
          <cell r="HL60">
            <v>0</v>
          </cell>
          <cell r="HM60">
            <v>0</v>
          </cell>
          <cell r="HN60">
            <v>0</v>
          </cell>
          <cell r="HO60">
            <v>0</v>
          </cell>
          <cell r="HP60">
            <v>0</v>
          </cell>
          <cell r="HQ60">
            <v>0</v>
          </cell>
          <cell r="HR60">
            <v>0</v>
          </cell>
          <cell r="HS60">
            <v>0</v>
          </cell>
          <cell r="HT60">
            <v>0</v>
          </cell>
          <cell r="HU60">
            <v>0</v>
          </cell>
          <cell r="HV60">
            <v>0</v>
          </cell>
          <cell r="HW60">
            <v>0</v>
          </cell>
          <cell r="HX60">
            <v>0</v>
          </cell>
          <cell r="HY60">
            <v>0</v>
          </cell>
          <cell r="HZ60">
            <v>0</v>
          </cell>
          <cell r="IA60">
            <v>0</v>
          </cell>
          <cell r="IB60">
            <v>0</v>
          </cell>
          <cell r="IC60">
            <v>0</v>
          </cell>
          <cell r="ID60">
            <v>0</v>
          </cell>
          <cell r="IE60">
            <v>0</v>
          </cell>
          <cell r="IF60">
            <v>0</v>
          </cell>
          <cell r="IG60">
            <v>0</v>
          </cell>
          <cell r="IH60">
            <v>0</v>
          </cell>
          <cell r="II60">
            <v>0</v>
          </cell>
          <cell r="IJ60">
            <v>0</v>
          </cell>
          <cell r="IK60">
            <v>0</v>
          </cell>
          <cell r="IL60">
            <v>0</v>
          </cell>
          <cell r="IM60">
            <v>0</v>
          </cell>
          <cell r="IN60">
            <v>0</v>
          </cell>
          <cell r="IO60">
            <v>0</v>
          </cell>
          <cell r="IP60">
            <v>0</v>
          </cell>
          <cell r="IQ60">
            <v>0</v>
          </cell>
        </row>
        <row r="61">
          <cell r="B61">
            <v>0</v>
          </cell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  <cell r="AB61">
            <v>0</v>
          </cell>
          <cell r="AC61">
            <v>0</v>
          </cell>
          <cell r="AD61">
            <v>0</v>
          </cell>
          <cell r="AE61">
            <v>0</v>
          </cell>
          <cell r="AF61">
            <v>0</v>
          </cell>
          <cell r="AG61">
            <v>0</v>
          </cell>
          <cell r="AH61">
            <v>0</v>
          </cell>
          <cell r="AI61">
            <v>0</v>
          </cell>
          <cell r="AJ61">
            <v>0</v>
          </cell>
          <cell r="AK61">
            <v>0</v>
          </cell>
          <cell r="AL61">
            <v>0</v>
          </cell>
          <cell r="AM61">
            <v>0</v>
          </cell>
          <cell r="AN61">
            <v>0</v>
          </cell>
          <cell r="AO61">
            <v>0</v>
          </cell>
          <cell r="AP61">
            <v>0</v>
          </cell>
          <cell r="AQ61">
            <v>0</v>
          </cell>
          <cell r="AR61">
            <v>0</v>
          </cell>
          <cell r="AS61">
            <v>0</v>
          </cell>
          <cell r="AT61">
            <v>0</v>
          </cell>
          <cell r="AU61">
            <v>0</v>
          </cell>
          <cell r="AV61">
            <v>0</v>
          </cell>
          <cell r="AW61">
            <v>0</v>
          </cell>
          <cell r="AX61">
            <v>0</v>
          </cell>
          <cell r="AY61">
            <v>0</v>
          </cell>
          <cell r="AZ61">
            <v>0</v>
          </cell>
          <cell r="BA61">
            <v>0</v>
          </cell>
          <cell r="BB61">
            <v>0</v>
          </cell>
          <cell r="BC61">
            <v>0</v>
          </cell>
          <cell r="BD61">
            <v>0</v>
          </cell>
          <cell r="BE61">
            <v>0</v>
          </cell>
          <cell r="BF61">
            <v>0</v>
          </cell>
          <cell r="BG61">
            <v>0</v>
          </cell>
          <cell r="BH61">
            <v>0</v>
          </cell>
          <cell r="BI61">
            <v>0</v>
          </cell>
          <cell r="BJ61">
            <v>0</v>
          </cell>
          <cell r="BK61">
            <v>0</v>
          </cell>
          <cell r="BL61">
            <v>0</v>
          </cell>
          <cell r="BM61">
            <v>0</v>
          </cell>
          <cell r="BN61">
            <v>0</v>
          </cell>
          <cell r="BO61">
            <v>0</v>
          </cell>
          <cell r="BP61">
            <v>0</v>
          </cell>
          <cell r="BQ61">
            <v>0</v>
          </cell>
          <cell r="BR61">
            <v>0</v>
          </cell>
          <cell r="BS61">
            <v>0</v>
          </cell>
          <cell r="BT61">
            <v>0</v>
          </cell>
          <cell r="BU61">
            <v>0</v>
          </cell>
          <cell r="BV61">
            <v>0</v>
          </cell>
          <cell r="BW61">
            <v>0</v>
          </cell>
          <cell r="BX61">
            <v>0</v>
          </cell>
          <cell r="BY61">
            <v>0</v>
          </cell>
          <cell r="BZ61">
            <v>0</v>
          </cell>
          <cell r="CA61">
            <v>0</v>
          </cell>
          <cell r="CB61">
            <v>0</v>
          </cell>
          <cell r="CC61">
            <v>0</v>
          </cell>
          <cell r="CD61">
            <v>0</v>
          </cell>
          <cell r="CE61">
            <v>0</v>
          </cell>
          <cell r="CF61">
            <v>0</v>
          </cell>
          <cell r="CG61">
            <v>0</v>
          </cell>
          <cell r="CH61">
            <v>0</v>
          </cell>
          <cell r="CI61">
            <v>0</v>
          </cell>
          <cell r="CJ61">
            <v>0</v>
          </cell>
          <cell r="CK61">
            <v>0</v>
          </cell>
          <cell r="CL61">
            <v>0</v>
          </cell>
          <cell r="CM61">
            <v>0</v>
          </cell>
          <cell r="CN61">
            <v>0</v>
          </cell>
          <cell r="CO61">
            <v>0</v>
          </cell>
          <cell r="CP61">
            <v>0</v>
          </cell>
          <cell r="CQ61">
            <v>0</v>
          </cell>
          <cell r="CR61">
            <v>0</v>
          </cell>
          <cell r="CS61">
            <v>0</v>
          </cell>
          <cell r="CT61">
            <v>0</v>
          </cell>
          <cell r="CU61">
            <v>0</v>
          </cell>
          <cell r="CV61">
            <v>0</v>
          </cell>
          <cell r="CW61">
            <v>0</v>
          </cell>
          <cell r="CX61">
            <v>0</v>
          </cell>
          <cell r="CY61">
            <v>0</v>
          </cell>
          <cell r="CZ61">
            <v>0</v>
          </cell>
          <cell r="DA61">
            <v>0</v>
          </cell>
          <cell r="DB61">
            <v>0</v>
          </cell>
          <cell r="DC61">
            <v>0</v>
          </cell>
          <cell r="DD61">
            <v>0</v>
          </cell>
          <cell r="DE61">
            <v>0</v>
          </cell>
          <cell r="DF61">
            <v>0</v>
          </cell>
          <cell r="DG61">
            <v>0</v>
          </cell>
          <cell r="DH61">
            <v>0</v>
          </cell>
          <cell r="DI61">
            <v>0</v>
          </cell>
          <cell r="DJ61">
            <v>0</v>
          </cell>
          <cell r="DK61">
            <v>0</v>
          </cell>
          <cell r="DL61">
            <v>0</v>
          </cell>
          <cell r="DM61">
            <v>0</v>
          </cell>
          <cell r="DN61">
            <v>0</v>
          </cell>
          <cell r="DO61">
            <v>0</v>
          </cell>
          <cell r="DP61">
            <v>0</v>
          </cell>
          <cell r="DQ61">
            <v>0</v>
          </cell>
          <cell r="DR61">
            <v>0</v>
          </cell>
          <cell r="DS61">
            <v>0</v>
          </cell>
          <cell r="DT61">
            <v>0</v>
          </cell>
          <cell r="DU61">
            <v>0</v>
          </cell>
          <cell r="DV61">
            <v>0</v>
          </cell>
          <cell r="DW61">
            <v>0</v>
          </cell>
          <cell r="DX61">
            <v>0</v>
          </cell>
          <cell r="DY61">
            <v>0</v>
          </cell>
          <cell r="DZ61">
            <v>0</v>
          </cell>
          <cell r="EA61">
            <v>0</v>
          </cell>
          <cell r="EB61">
            <v>0</v>
          </cell>
          <cell r="EC61">
            <v>0</v>
          </cell>
          <cell r="ED61">
            <v>0</v>
          </cell>
          <cell r="EE61">
            <v>0</v>
          </cell>
          <cell r="EF61">
            <v>0</v>
          </cell>
          <cell r="EG61">
            <v>0</v>
          </cell>
          <cell r="EH61">
            <v>0</v>
          </cell>
          <cell r="EI61">
            <v>0</v>
          </cell>
          <cell r="EJ61">
            <v>0</v>
          </cell>
          <cell r="EK61">
            <v>0</v>
          </cell>
          <cell r="EL61">
            <v>0</v>
          </cell>
          <cell r="EM61">
            <v>0</v>
          </cell>
          <cell r="EN61">
            <v>0</v>
          </cell>
          <cell r="EO61">
            <v>0</v>
          </cell>
          <cell r="EP61">
            <v>0</v>
          </cell>
          <cell r="EQ61">
            <v>0</v>
          </cell>
          <cell r="ER61">
            <v>0</v>
          </cell>
          <cell r="ES61">
            <v>0</v>
          </cell>
          <cell r="ET61">
            <v>0</v>
          </cell>
          <cell r="EU61">
            <v>0</v>
          </cell>
          <cell r="EV61">
            <v>0</v>
          </cell>
          <cell r="EW61">
            <v>0</v>
          </cell>
          <cell r="EX61">
            <v>0</v>
          </cell>
          <cell r="EY61">
            <v>0</v>
          </cell>
          <cell r="EZ61">
            <v>0</v>
          </cell>
          <cell r="FA61">
            <v>0</v>
          </cell>
          <cell r="FB61">
            <v>0</v>
          </cell>
          <cell r="FC61">
            <v>0</v>
          </cell>
          <cell r="FD61">
            <v>0</v>
          </cell>
          <cell r="FE61">
            <v>0</v>
          </cell>
          <cell r="FF61">
            <v>0</v>
          </cell>
          <cell r="FG61">
            <v>0</v>
          </cell>
          <cell r="FH61">
            <v>0</v>
          </cell>
          <cell r="FI61">
            <v>0</v>
          </cell>
          <cell r="FJ61">
            <v>0</v>
          </cell>
          <cell r="FK61">
            <v>0</v>
          </cell>
          <cell r="FL61">
            <v>0</v>
          </cell>
          <cell r="FM61">
            <v>0</v>
          </cell>
          <cell r="FN61">
            <v>0</v>
          </cell>
          <cell r="FO61">
            <v>0</v>
          </cell>
          <cell r="FP61">
            <v>0</v>
          </cell>
          <cell r="FQ61">
            <v>0</v>
          </cell>
          <cell r="FR61">
            <v>0</v>
          </cell>
          <cell r="FS61">
            <v>0</v>
          </cell>
          <cell r="FT61">
            <v>0</v>
          </cell>
          <cell r="FU61">
            <v>0</v>
          </cell>
          <cell r="FV61">
            <v>0</v>
          </cell>
          <cell r="FW61">
            <v>0</v>
          </cell>
          <cell r="FX61">
            <v>0</v>
          </cell>
          <cell r="FY61">
            <v>0</v>
          </cell>
          <cell r="FZ61">
            <v>0</v>
          </cell>
          <cell r="GA61">
            <v>0</v>
          </cell>
          <cell r="GB61">
            <v>0</v>
          </cell>
          <cell r="GC61">
            <v>0</v>
          </cell>
          <cell r="GD61">
            <v>0</v>
          </cell>
          <cell r="GE61">
            <v>0</v>
          </cell>
          <cell r="GF61">
            <v>0</v>
          </cell>
          <cell r="GG61">
            <v>0</v>
          </cell>
          <cell r="GH61">
            <v>0</v>
          </cell>
          <cell r="GI61">
            <v>0</v>
          </cell>
          <cell r="GJ61">
            <v>0</v>
          </cell>
          <cell r="GK61">
            <v>0</v>
          </cell>
          <cell r="GL61">
            <v>0</v>
          </cell>
          <cell r="GM61">
            <v>0</v>
          </cell>
          <cell r="GN61">
            <v>0</v>
          </cell>
          <cell r="GO61">
            <v>0</v>
          </cell>
          <cell r="GP61">
            <v>0</v>
          </cell>
          <cell r="GQ61">
            <v>0</v>
          </cell>
          <cell r="GR61">
            <v>0</v>
          </cell>
          <cell r="GS61">
            <v>0</v>
          </cell>
          <cell r="GT61">
            <v>0</v>
          </cell>
          <cell r="GU61">
            <v>0</v>
          </cell>
          <cell r="GV61">
            <v>0</v>
          </cell>
          <cell r="GW61">
            <v>0</v>
          </cell>
          <cell r="GX61">
            <v>0</v>
          </cell>
          <cell r="GY61">
            <v>0</v>
          </cell>
          <cell r="GZ61">
            <v>0</v>
          </cell>
          <cell r="HA61">
            <v>0</v>
          </cell>
          <cell r="HB61">
            <v>0</v>
          </cell>
          <cell r="HC61">
            <v>0</v>
          </cell>
          <cell r="HD61">
            <v>0</v>
          </cell>
          <cell r="HE61">
            <v>0</v>
          </cell>
          <cell r="HF61">
            <v>0</v>
          </cell>
          <cell r="HG61">
            <v>0</v>
          </cell>
          <cell r="HH61">
            <v>0</v>
          </cell>
          <cell r="HI61">
            <v>0</v>
          </cell>
          <cell r="HJ61">
            <v>0</v>
          </cell>
          <cell r="HK61">
            <v>0</v>
          </cell>
          <cell r="HL61">
            <v>0</v>
          </cell>
          <cell r="HM61">
            <v>0</v>
          </cell>
          <cell r="HN61">
            <v>0</v>
          </cell>
          <cell r="HO61">
            <v>0</v>
          </cell>
          <cell r="HP61">
            <v>0</v>
          </cell>
          <cell r="HQ61">
            <v>0</v>
          </cell>
          <cell r="HR61">
            <v>0</v>
          </cell>
          <cell r="HS61">
            <v>0</v>
          </cell>
          <cell r="HT61">
            <v>0</v>
          </cell>
          <cell r="HU61">
            <v>0</v>
          </cell>
          <cell r="HV61">
            <v>0</v>
          </cell>
          <cell r="HW61">
            <v>0</v>
          </cell>
          <cell r="HX61">
            <v>0</v>
          </cell>
          <cell r="HY61">
            <v>0</v>
          </cell>
          <cell r="HZ61">
            <v>0</v>
          </cell>
          <cell r="IA61">
            <v>0</v>
          </cell>
          <cell r="IB61">
            <v>0</v>
          </cell>
          <cell r="IC61">
            <v>0</v>
          </cell>
          <cell r="ID61">
            <v>0</v>
          </cell>
          <cell r="IE61">
            <v>0</v>
          </cell>
          <cell r="IF61">
            <v>0</v>
          </cell>
          <cell r="IG61">
            <v>0</v>
          </cell>
          <cell r="IH61">
            <v>0</v>
          </cell>
          <cell r="II61">
            <v>0</v>
          </cell>
          <cell r="IJ61">
            <v>0</v>
          </cell>
          <cell r="IK61">
            <v>0</v>
          </cell>
          <cell r="IL61">
            <v>0</v>
          </cell>
          <cell r="IM61">
            <v>0</v>
          </cell>
          <cell r="IN61">
            <v>0</v>
          </cell>
          <cell r="IO61">
            <v>0</v>
          </cell>
          <cell r="IP61">
            <v>0</v>
          </cell>
          <cell r="IQ61">
            <v>0</v>
          </cell>
        </row>
        <row r="62">
          <cell r="B62">
            <v>0</v>
          </cell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0</v>
          </cell>
          <cell r="AJ62">
            <v>0</v>
          </cell>
          <cell r="AK62">
            <v>0</v>
          </cell>
          <cell r="AL62">
            <v>0</v>
          </cell>
          <cell r="AM62">
            <v>0</v>
          </cell>
          <cell r="AN62">
            <v>0</v>
          </cell>
          <cell r="AO62">
            <v>0</v>
          </cell>
          <cell r="AP62">
            <v>0</v>
          </cell>
          <cell r="AQ62">
            <v>0</v>
          </cell>
          <cell r="AR62">
            <v>0</v>
          </cell>
          <cell r="AS62">
            <v>0</v>
          </cell>
          <cell r="AT62">
            <v>0</v>
          </cell>
          <cell r="AU62">
            <v>0</v>
          </cell>
          <cell r="AV62">
            <v>0</v>
          </cell>
          <cell r="AW62">
            <v>0</v>
          </cell>
          <cell r="AX62">
            <v>0</v>
          </cell>
          <cell r="AY62">
            <v>0</v>
          </cell>
          <cell r="AZ62">
            <v>0</v>
          </cell>
          <cell r="BA62">
            <v>0</v>
          </cell>
          <cell r="BB62">
            <v>0</v>
          </cell>
          <cell r="BC62">
            <v>0</v>
          </cell>
          <cell r="BD62">
            <v>0</v>
          </cell>
          <cell r="BE62">
            <v>0</v>
          </cell>
          <cell r="BF62">
            <v>0</v>
          </cell>
          <cell r="BG62">
            <v>0</v>
          </cell>
          <cell r="BH62">
            <v>0</v>
          </cell>
          <cell r="BI62">
            <v>0</v>
          </cell>
          <cell r="BJ62">
            <v>0</v>
          </cell>
          <cell r="BK62">
            <v>0</v>
          </cell>
          <cell r="BL62">
            <v>0</v>
          </cell>
          <cell r="BM62">
            <v>0</v>
          </cell>
          <cell r="BN62">
            <v>0</v>
          </cell>
          <cell r="BO62">
            <v>0</v>
          </cell>
          <cell r="BP62">
            <v>0</v>
          </cell>
          <cell r="BQ62">
            <v>0</v>
          </cell>
          <cell r="BR62">
            <v>0</v>
          </cell>
          <cell r="BS62">
            <v>0</v>
          </cell>
          <cell r="BT62">
            <v>0</v>
          </cell>
          <cell r="BU62">
            <v>0</v>
          </cell>
          <cell r="BV62">
            <v>0</v>
          </cell>
          <cell r="BW62">
            <v>0</v>
          </cell>
          <cell r="BX62">
            <v>0</v>
          </cell>
          <cell r="BY62">
            <v>0</v>
          </cell>
          <cell r="BZ62">
            <v>0</v>
          </cell>
          <cell r="CA62">
            <v>0</v>
          </cell>
          <cell r="CB62">
            <v>0</v>
          </cell>
          <cell r="CC62">
            <v>0</v>
          </cell>
          <cell r="CD62">
            <v>0</v>
          </cell>
          <cell r="CE62">
            <v>0</v>
          </cell>
          <cell r="CF62">
            <v>0</v>
          </cell>
          <cell r="CG62">
            <v>0</v>
          </cell>
          <cell r="CH62">
            <v>0</v>
          </cell>
          <cell r="CI62">
            <v>0</v>
          </cell>
          <cell r="CJ62">
            <v>0</v>
          </cell>
          <cell r="CK62">
            <v>0</v>
          </cell>
          <cell r="CL62">
            <v>0</v>
          </cell>
          <cell r="CM62">
            <v>0</v>
          </cell>
          <cell r="CN62">
            <v>0</v>
          </cell>
          <cell r="CO62">
            <v>0</v>
          </cell>
          <cell r="CP62">
            <v>0</v>
          </cell>
          <cell r="CQ62">
            <v>0</v>
          </cell>
          <cell r="CR62">
            <v>0</v>
          </cell>
          <cell r="CS62">
            <v>0</v>
          </cell>
          <cell r="CT62">
            <v>0</v>
          </cell>
          <cell r="CU62">
            <v>0</v>
          </cell>
          <cell r="CV62">
            <v>0</v>
          </cell>
          <cell r="CW62">
            <v>0</v>
          </cell>
          <cell r="CX62">
            <v>0</v>
          </cell>
          <cell r="CY62">
            <v>0</v>
          </cell>
          <cell r="CZ62">
            <v>0</v>
          </cell>
          <cell r="DA62">
            <v>0</v>
          </cell>
          <cell r="DB62">
            <v>0</v>
          </cell>
          <cell r="DC62">
            <v>0</v>
          </cell>
          <cell r="DD62">
            <v>0</v>
          </cell>
          <cell r="DE62">
            <v>0</v>
          </cell>
          <cell r="DF62">
            <v>0</v>
          </cell>
          <cell r="DG62">
            <v>0</v>
          </cell>
          <cell r="DH62">
            <v>0</v>
          </cell>
          <cell r="DI62">
            <v>0</v>
          </cell>
          <cell r="DJ62">
            <v>0</v>
          </cell>
          <cell r="DK62">
            <v>0</v>
          </cell>
          <cell r="DL62">
            <v>0</v>
          </cell>
          <cell r="DM62">
            <v>0</v>
          </cell>
          <cell r="DN62">
            <v>0</v>
          </cell>
          <cell r="DO62">
            <v>0</v>
          </cell>
          <cell r="DP62">
            <v>0</v>
          </cell>
          <cell r="DQ62">
            <v>0</v>
          </cell>
          <cell r="DR62">
            <v>0</v>
          </cell>
          <cell r="DS62">
            <v>0</v>
          </cell>
          <cell r="DT62">
            <v>0</v>
          </cell>
          <cell r="DU62">
            <v>0</v>
          </cell>
          <cell r="DV62">
            <v>0</v>
          </cell>
          <cell r="DW62">
            <v>0</v>
          </cell>
          <cell r="DX62">
            <v>0</v>
          </cell>
          <cell r="DY62">
            <v>0</v>
          </cell>
          <cell r="DZ62">
            <v>0</v>
          </cell>
          <cell r="EA62">
            <v>0</v>
          </cell>
          <cell r="EB62">
            <v>0</v>
          </cell>
          <cell r="EC62">
            <v>0</v>
          </cell>
          <cell r="ED62">
            <v>0</v>
          </cell>
          <cell r="EE62">
            <v>0</v>
          </cell>
          <cell r="EF62">
            <v>0</v>
          </cell>
          <cell r="EG62">
            <v>0</v>
          </cell>
          <cell r="EH62">
            <v>0</v>
          </cell>
          <cell r="EI62">
            <v>0</v>
          </cell>
          <cell r="EJ62">
            <v>0</v>
          </cell>
          <cell r="EK62">
            <v>0</v>
          </cell>
          <cell r="EL62">
            <v>0</v>
          </cell>
          <cell r="EM62">
            <v>0</v>
          </cell>
          <cell r="EN62">
            <v>0</v>
          </cell>
          <cell r="EO62">
            <v>0</v>
          </cell>
          <cell r="EP62">
            <v>0</v>
          </cell>
          <cell r="EQ62">
            <v>0</v>
          </cell>
          <cell r="ER62">
            <v>0</v>
          </cell>
          <cell r="ES62">
            <v>0</v>
          </cell>
          <cell r="ET62">
            <v>0</v>
          </cell>
          <cell r="EU62">
            <v>0</v>
          </cell>
          <cell r="EV62">
            <v>0</v>
          </cell>
          <cell r="EW62">
            <v>0</v>
          </cell>
          <cell r="EX62">
            <v>0</v>
          </cell>
          <cell r="EY62">
            <v>0</v>
          </cell>
          <cell r="EZ62">
            <v>0</v>
          </cell>
          <cell r="FA62">
            <v>0</v>
          </cell>
          <cell r="FB62">
            <v>0</v>
          </cell>
          <cell r="FC62">
            <v>0</v>
          </cell>
          <cell r="FD62">
            <v>0</v>
          </cell>
          <cell r="FE62">
            <v>0</v>
          </cell>
          <cell r="FF62">
            <v>0</v>
          </cell>
          <cell r="FG62">
            <v>0</v>
          </cell>
          <cell r="FH62">
            <v>0</v>
          </cell>
          <cell r="FI62">
            <v>0</v>
          </cell>
          <cell r="FJ62">
            <v>0</v>
          </cell>
          <cell r="FK62">
            <v>0</v>
          </cell>
          <cell r="FL62">
            <v>0</v>
          </cell>
          <cell r="FM62">
            <v>0</v>
          </cell>
          <cell r="FN62">
            <v>0</v>
          </cell>
          <cell r="FO62">
            <v>0</v>
          </cell>
          <cell r="FP62">
            <v>0</v>
          </cell>
          <cell r="FQ62">
            <v>0</v>
          </cell>
          <cell r="FR62">
            <v>0</v>
          </cell>
          <cell r="FS62">
            <v>0</v>
          </cell>
          <cell r="FT62">
            <v>0</v>
          </cell>
          <cell r="FU62">
            <v>0</v>
          </cell>
          <cell r="FV62">
            <v>0</v>
          </cell>
          <cell r="FW62">
            <v>0</v>
          </cell>
          <cell r="FX62">
            <v>0</v>
          </cell>
          <cell r="FY62">
            <v>0</v>
          </cell>
          <cell r="FZ62">
            <v>0</v>
          </cell>
          <cell r="GA62">
            <v>0</v>
          </cell>
          <cell r="GB62">
            <v>0</v>
          </cell>
          <cell r="GC62">
            <v>0</v>
          </cell>
          <cell r="GD62">
            <v>0</v>
          </cell>
          <cell r="GE62">
            <v>0</v>
          </cell>
          <cell r="GF62">
            <v>0</v>
          </cell>
          <cell r="GG62">
            <v>0</v>
          </cell>
          <cell r="GH62">
            <v>0</v>
          </cell>
          <cell r="GI62">
            <v>0</v>
          </cell>
          <cell r="GJ62">
            <v>0</v>
          </cell>
          <cell r="GK62">
            <v>0</v>
          </cell>
          <cell r="GL62">
            <v>0</v>
          </cell>
          <cell r="GM62">
            <v>0</v>
          </cell>
          <cell r="GN62">
            <v>0</v>
          </cell>
          <cell r="GO62">
            <v>0</v>
          </cell>
          <cell r="GP62">
            <v>0</v>
          </cell>
          <cell r="GQ62">
            <v>0</v>
          </cell>
          <cell r="GR62">
            <v>0</v>
          </cell>
          <cell r="GS62">
            <v>0</v>
          </cell>
          <cell r="GT62">
            <v>0</v>
          </cell>
          <cell r="GU62">
            <v>0</v>
          </cell>
          <cell r="GV62">
            <v>0</v>
          </cell>
          <cell r="GW62">
            <v>0</v>
          </cell>
          <cell r="GX62">
            <v>0</v>
          </cell>
          <cell r="GY62">
            <v>0</v>
          </cell>
          <cell r="GZ62">
            <v>0</v>
          </cell>
          <cell r="HA62">
            <v>0</v>
          </cell>
          <cell r="HB62">
            <v>0</v>
          </cell>
          <cell r="HC62">
            <v>0</v>
          </cell>
          <cell r="HD62">
            <v>0</v>
          </cell>
          <cell r="HE62">
            <v>0</v>
          </cell>
          <cell r="HF62">
            <v>0</v>
          </cell>
          <cell r="HG62">
            <v>0</v>
          </cell>
          <cell r="HH62">
            <v>0</v>
          </cell>
          <cell r="HI62">
            <v>0</v>
          </cell>
          <cell r="HJ62">
            <v>0</v>
          </cell>
          <cell r="HK62">
            <v>0</v>
          </cell>
          <cell r="HL62">
            <v>0</v>
          </cell>
          <cell r="HM62">
            <v>0</v>
          </cell>
          <cell r="HN62">
            <v>0</v>
          </cell>
          <cell r="HO62">
            <v>0</v>
          </cell>
          <cell r="HP62">
            <v>0</v>
          </cell>
          <cell r="HQ62">
            <v>0</v>
          </cell>
          <cell r="HR62">
            <v>0</v>
          </cell>
          <cell r="HS62">
            <v>0</v>
          </cell>
          <cell r="HT62">
            <v>0</v>
          </cell>
          <cell r="HU62">
            <v>0</v>
          </cell>
          <cell r="HV62">
            <v>0</v>
          </cell>
          <cell r="HW62">
            <v>0</v>
          </cell>
          <cell r="HX62">
            <v>0</v>
          </cell>
          <cell r="HY62">
            <v>0</v>
          </cell>
          <cell r="HZ62">
            <v>0</v>
          </cell>
          <cell r="IA62">
            <v>0</v>
          </cell>
          <cell r="IB62">
            <v>0</v>
          </cell>
          <cell r="IC62">
            <v>0</v>
          </cell>
          <cell r="ID62">
            <v>0</v>
          </cell>
          <cell r="IE62">
            <v>0</v>
          </cell>
          <cell r="IF62">
            <v>0</v>
          </cell>
          <cell r="IG62">
            <v>0</v>
          </cell>
          <cell r="IH62">
            <v>0</v>
          </cell>
          <cell r="II62">
            <v>0</v>
          </cell>
          <cell r="IJ62">
            <v>0</v>
          </cell>
          <cell r="IK62">
            <v>0</v>
          </cell>
          <cell r="IL62">
            <v>0</v>
          </cell>
          <cell r="IM62">
            <v>0</v>
          </cell>
          <cell r="IN62">
            <v>0</v>
          </cell>
          <cell r="IO62">
            <v>0</v>
          </cell>
          <cell r="IP62">
            <v>0</v>
          </cell>
          <cell r="IQ62">
            <v>0</v>
          </cell>
        </row>
        <row r="63">
          <cell r="B63">
            <v>0</v>
          </cell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0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B63">
            <v>0</v>
          </cell>
          <cell r="AC63">
            <v>0</v>
          </cell>
          <cell r="AD63">
            <v>0</v>
          </cell>
          <cell r="AE63">
            <v>0</v>
          </cell>
          <cell r="AF63">
            <v>0</v>
          </cell>
          <cell r="AG63">
            <v>0</v>
          </cell>
          <cell r="AH63">
            <v>0</v>
          </cell>
          <cell r="AI63">
            <v>0</v>
          </cell>
          <cell r="AJ63">
            <v>0</v>
          </cell>
          <cell r="AK63">
            <v>0</v>
          </cell>
          <cell r="AL63">
            <v>0</v>
          </cell>
          <cell r="AM63">
            <v>0</v>
          </cell>
          <cell r="AN63">
            <v>0</v>
          </cell>
          <cell r="AO63">
            <v>0</v>
          </cell>
          <cell r="AP63">
            <v>0</v>
          </cell>
          <cell r="AQ63">
            <v>0</v>
          </cell>
          <cell r="AR63">
            <v>0</v>
          </cell>
          <cell r="AS63">
            <v>0</v>
          </cell>
          <cell r="AT63">
            <v>0</v>
          </cell>
          <cell r="AU63">
            <v>0</v>
          </cell>
          <cell r="AV63">
            <v>0</v>
          </cell>
          <cell r="AW63">
            <v>0</v>
          </cell>
          <cell r="AX63">
            <v>0</v>
          </cell>
          <cell r="AY63">
            <v>0</v>
          </cell>
          <cell r="AZ63">
            <v>0</v>
          </cell>
          <cell r="BA63">
            <v>0</v>
          </cell>
          <cell r="BB63">
            <v>0</v>
          </cell>
          <cell r="BC63">
            <v>0</v>
          </cell>
          <cell r="BD63">
            <v>0</v>
          </cell>
          <cell r="BE63">
            <v>0</v>
          </cell>
          <cell r="BF63">
            <v>0</v>
          </cell>
          <cell r="BG63">
            <v>0</v>
          </cell>
          <cell r="BH63">
            <v>0</v>
          </cell>
          <cell r="BI63">
            <v>0</v>
          </cell>
          <cell r="BJ63">
            <v>0</v>
          </cell>
          <cell r="BK63">
            <v>0</v>
          </cell>
          <cell r="BL63">
            <v>0</v>
          </cell>
          <cell r="BM63">
            <v>0</v>
          </cell>
          <cell r="BN63">
            <v>0</v>
          </cell>
          <cell r="BO63">
            <v>0</v>
          </cell>
          <cell r="BP63">
            <v>0</v>
          </cell>
          <cell r="BQ63">
            <v>0</v>
          </cell>
          <cell r="BR63">
            <v>0</v>
          </cell>
          <cell r="BS63">
            <v>0</v>
          </cell>
          <cell r="BT63">
            <v>0</v>
          </cell>
          <cell r="BU63">
            <v>0</v>
          </cell>
          <cell r="BV63">
            <v>0</v>
          </cell>
          <cell r="BW63">
            <v>0</v>
          </cell>
          <cell r="BX63">
            <v>0</v>
          </cell>
          <cell r="BY63">
            <v>0</v>
          </cell>
          <cell r="BZ63">
            <v>0</v>
          </cell>
          <cell r="CA63">
            <v>0</v>
          </cell>
          <cell r="CB63">
            <v>0</v>
          </cell>
          <cell r="CC63">
            <v>0</v>
          </cell>
          <cell r="CD63">
            <v>0</v>
          </cell>
          <cell r="CE63">
            <v>0</v>
          </cell>
          <cell r="CF63">
            <v>0</v>
          </cell>
          <cell r="CG63">
            <v>0</v>
          </cell>
          <cell r="CH63">
            <v>0</v>
          </cell>
          <cell r="CI63">
            <v>0</v>
          </cell>
          <cell r="CJ63">
            <v>0</v>
          </cell>
          <cell r="CK63">
            <v>0</v>
          </cell>
          <cell r="CL63">
            <v>0</v>
          </cell>
          <cell r="CM63">
            <v>0</v>
          </cell>
          <cell r="CN63">
            <v>0</v>
          </cell>
          <cell r="CO63">
            <v>0</v>
          </cell>
          <cell r="CP63">
            <v>0</v>
          </cell>
          <cell r="CQ63">
            <v>0</v>
          </cell>
          <cell r="CR63">
            <v>0</v>
          </cell>
          <cell r="CS63">
            <v>0</v>
          </cell>
          <cell r="CT63">
            <v>0</v>
          </cell>
          <cell r="CU63">
            <v>0</v>
          </cell>
          <cell r="CV63">
            <v>0</v>
          </cell>
          <cell r="CW63">
            <v>0</v>
          </cell>
          <cell r="CX63">
            <v>0</v>
          </cell>
          <cell r="CY63">
            <v>0</v>
          </cell>
          <cell r="CZ63">
            <v>0</v>
          </cell>
          <cell r="DA63">
            <v>0</v>
          </cell>
          <cell r="DB63">
            <v>0</v>
          </cell>
          <cell r="DC63">
            <v>0</v>
          </cell>
          <cell r="DD63">
            <v>0</v>
          </cell>
          <cell r="DE63">
            <v>0</v>
          </cell>
          <cell r="DF63">
            <v>0</v>
          </cell>
          <cell r="DG63">
            <v>0</v>
          </cell>
          <cell r="DH63">
            <v>0</v>
          </cell>
          <cell r="DI63">
            <v>0</v>
          </cell>
          <cell r="DJ63">
            <v>0</v>
          </cell>
          <cell r="DK63">
            <v>0</v>
          </cell>
          <cell r="DL63">
            <v>0</v>
          </cell>
          <cell r="DM63">
            <v>0</v>
          </cell>
          <cell r="DN63">
            <v>0</v>
          </cell>
          <cell r="DO63">
            <v>0</v>
          </cell>
          <cell r="DP63">
            <v>0</v>
          </cell>
          <cell r="DQ63">
            <v>0</v>
          </cell>
          <cell r="DR63">
            <v>0</v>
          </cell>
          <cell r="DS63">
            <v>0</v>
          </cell>
          <cell r="DT63">
            <v>0</v>
          </cell>
          <cell r="DU63">
            <v>0</v>
          </cell>
          <cell r="DV63">
            <v>0</v>
          </cell>
          <cell r="DW63">
            <v>0</v>
          </cell>
          <cell r="DX63">
            <v>0</v>
          </cell>
          <cell r="DY63">
            <v>0</v>
          </cell>
          <cell r="DZ63">
            <v>0</v>
          </cell>
          <cell r="EA63">
            <v>0</v>
          </cell>
          <cell r="EB63">
            <v>0</v>
          </cell>
          <cell r="EC63">
            <v>0</v>
          </cell>
          <cell r="ED63">
            <v>0</v>
          </cell>
          <cell r="EE63">
            <v>0</v>
          </cell>
          <cell r="EF63">
            <v>0</v>
          </cell>
          <cell r="EG63">
            <v>0</v>
          </cell>
          <cell r="EH63">
            <v>0</v>
          </cell>
          <cell r="EI63">
            <v>0</v>
          </cell>
          <cell r="EJ63">
            <v>0</v>
          </cell>
          <cell r="EK63">
            <v>0</v>
          </cell>
          <cell r="EL63">
            <v>0</v>
          </cell>
          <cell r="EM63">
            <v>0</v>
          </cell>
          <cell r="EN63">
            <v>0</v>
          </cell>
          <cell r="EO63">
            <v>0</v>
          </cell>
          <cell r="EP63">
            <v>0</v>
          </cell>
          <cell r="EQ63">
            <v>0</v>
          </cell>
          <cell r="ER63">
            <v>0</v>
          </cell>
          <cell r="ES63">
            <v>0</v>
          </cell>
          <cell r="ET63">
            <v>0</v>
          </cell>
          <cell r="EU63">
            <v>0</v>
          </cell>
          <cell r="EV63">
            <v>0</v>
          </cell>
          <cell r="EW63">
            <v>0</v>
          </cell>
          <cell r="EX63">
            <v>0</v>
          </cell>
          <cell r="EY63">
            <v>0</v>
          </cell>
          <cell r="EZ63">
            <v>0</v>
          </cell>
          <cell r="FA63">
            <v>0</v>
          </cell>
          <cell r="FB63">
            <v>0</v>
          </cell>
          <cell r="FC63">
            <v>0</v>
          </cell>
          <cell r="FD63">
            <v>0</v>
          </cell>
          <cell r="FE63">
            <v>0</v>
          </cell>
          <cell r="FF63">
            <v>0</v>
          </cell>
          <cell r="FG63">
            <v>0</v>
          </cell>
          <cell r="FH63">
            <v>0</v>
          </cell>
          <cell r="FI63">
            <v>0</v>
          </cell>
          <cell r="FJ63">
            <v>0</v>
          </cell>
          <cell r="FK63">
            <v>0</v>
          </cell>
          <cell r="FL63">
            <v>0</v>
          </cell>
          <cell r="FM63">
            <v>0</v>
          </cell>
          <cell r="FN63">
            <v>0</v>
          </cell>
          <cell r="FO63">
            <v>0</v>
          </cell>
          <cell r="FP63">
            <v>0</v>
          </cell>
          <cell r="FQ63">
            <v>0</v>
          </cell>
          <cell r="FR63">
            <v>0</v>
          </cell>
          <cell r="FS63">
            <v>0</v>
          </cell>
          <cell r="FT63">
            <v>0</v>
          </cell>
          <cell r="FU63">
            <v>0</v>
          </cell>
          <cell r="FV63">
            <v>0</v>
          </cell>
          <cell r="FW63">
            <v>0</v>
          </cell>
          <cell r="FX63">
            <v>0</v>
          </cell>
          <cell r="FY63">
            <v>0</v>
          </cell>
          <cell r="FZ63">
            <v>0</v>
          </cell>
          <cell r="GA63">
            <v>0</v>
          </cell>
          <cell r="GB63">
            <v>0</v>
          </cell>
          <cell r="GC63">
            <v>0</v>
          </cell>
          <cell r="GD63">
            <v>0</v>
          </cell>
          <cell r="GE63">
            <v>0</v>
          </cell>
          <cell r="GF63">
            <v>0</v>
          </cell>
          <cell r="GG63">
            <v>0</v>
          </cell>
          <cell r="GH63">
            <v>0</v>
          </cell>
          <cell r="GI63">
            <v>0</v>
          </cell>
          <cell r="GJ63">
            <v>0</v>
          </cell>
          <cell r="GK63">
            <v>0</v>
          </cell>
          <cell r="GL63">
            <v>0</v>
          </cell>
          <cell r="GM63">
            <v>0</v>
          </cell>
          <cell r="GN63">
            <v>0</v>
          </cell>
          <cell r="GO63">
            <v>0</v>
          </cell>
          <cell r="GP63">
            <v>0</v>
          </cell>
          <cell r="GQ63">
            <v>0</v>
          </cell>
          <cell r="GR63">
            <v>0</v>
          </cell>
          <cell r="GS63">
            <v>0</v>
          </cell>
          <cell r="GT63">
            <v>0</v>
          </cell>
          <cell r="GU63">
            <v>0</v>
          </cell>
          <cell r="GV63">
            <v>0</v>
          </cell>
          <cell r="GW63">
            <v>0</v>
          </cell>
          <cell r="GX63">
            <v>0</v>
          </cell>
          <cell r="GY63">
            <v>0</v>
          </cell>
          <cell r="GZ63">
            <v>0</v>
          </cell>
          <cell r="HA63">
            <v>0</v>
          </cell>
          <cell r="HB63">
            <v>0</v>
          </cell>
          <cell r="HC63">
            <v>0</v>
          </cell>
          <cell r="HD63">
            <v>0</v>
          </cell>
          <cell r="HE63">
            <v>0</v>
          </cell>
          <cell r="HF63">
            <v>0</v>
          </cell>
          <cell r="HG63">
            <v>0</v>
          </cell>
          <cell r="HH63">
            <v>0</v>
          </cell>
          <cell r="HI63">
            <v>0</v>
          </cell>
          <cell r="HJ63">
            <v>0</v>
          </cell>
          <cell r="HK63">
            <v>0</v>
          </cell>
          <cell r="HL63">
            <v>0</v>
          </cell>
          <cell r="HM63">
            <v>0</v>
          </cell>
          <cell r="HN63">
            <v>0</v>
          </cell>
          <cell r="HO63">
            <v>0</v>
          </cell>
          <cell r="HP63">
            <v>0</v>
          </cell>
          <cell r="HQ63">
            <v>0</v>
          </cell>
          <cell r="HR63">
            <v>0</v>
          </cell>
          <cell r="HS63">
            <v>0</v>
          </cell>
          <cell r="HT63">
            <v>0</v>
          </cell>
          <cell r="HU63">
            <v>0</v>
          </cell>
          <cell r="HV63">
            <v>0</v>
          </cell>
          <cell r="HW63">
            <v>0</v>
          </cell>
          <cell r="HX63">
            <v>0</v>
          </cell>
          <cell r="HY63">
            <v>0</v>
          </cell>
          <cell r="HZ63">
            <v>0</v>
          </cell>
          <cell r="IA63">
            <v>0</v>
          </cell>
          <cell r="IB63">
            <v>0</v>
          </cell>
          <cell r="IC63">
            <v>0</v>
          </cell>
          <cell r="ID63">
            <v>0</v>
          </cell>
          <cell r="IE63">
            <v>0</v>
          </cell>
          <cell r="IF63">
            <v>0</v>
          </cell>
          <cell r="IG63">
            <v>0</v>
          </cell>
          <cell r="IH63">
            <v>0</v>
          </cell>
          <cell r="II63">
            <v>0</v>
          </cell>
          <cell r="IJ63">
            <v>0</v>
          </cell>
          <cell r="IK63">
            <v>0</v>
          </cell>
          <cell r="IL63">
            <v>0</v>
          </cell>
          <cell r="IM63">
            <v>0</v>
          </cell>
          <cell r="IN63">
            <v>0</v>
          </cell>
          <cell r="IO63">
            <v>0</v>
          </cell>
          <cell r="IP63">
            <v>0</v>
          </cell>
          <cell r="IQ63">
            <v>0</v>
          </cell>
        </row>
        <row r="64">
          <cell r="B64">
            <v>0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0</v>
          </cell>
          <cell r="AB64">
            <v>0</v>
          </cell>
          <cell r="AC64">
            <v>0</v>
          </cell>
          <cell r="AD64">
            <v>0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I64">
            <v>0</v>
          </cell>
          <cell r="AJ64">
            <v>0</v>
          </cell>
          <cell r="AK64">
            <v>0</v>
          </cell>
          <cell r="AL64">
            <v>0</v>
          </cell>
          <cell r="AM64">
            <v>0</v>
          </cell>
          <cell r="AN64">
            <v>0</v>
          </cell>
          <cell r="AO64">
            <v>0</v>
          </cell>
          <cell r="AP64">
            <v>0</v>
          </cell>
          <cell r="AQ64">
            <v>0</v>
          </cell>
          <cell r="AR64">
            <v>0</v>
          </cell>
          <cell r="AS64">
            <v>0</v>
          </cell>
          <cell r="AT64">
            <v>0</v>
          </cell>
          <cell r="AU64">
            <v>0</v>
          </cell>
          <cell r="AV64">
            <v>0</v>
          </cell>
          <cell r="AW64">
            <v>0</v>
          </cell>
          <cell r="AX64">
            <v>0</v>
          </cell>
          <cell r="AY64">
            <v>0</v>
          </cell>
          <cell r="AZ64">
            <v>0</v>
          </cell>
          <cell r="BA64">
            <v>0</v>
          </cell>
          <cell r="BB64">
            <v>0</v>
          </cell>
          <cell r="BC64">
            <v>0</v>
          </cell>
          <cell r="BD64">
            <v>0</v>
          </cell>
          <cell r="BE64">
            <v>0</v>
          </cell>
          <cell r="BF64">
            <v>0</v>
          </cell>
          <cell r="BG64">
            <v>0</v>
          </cell>
          <cell r="BH64">
            <v>0</v>
          </cell>
          <cell r="BI64">
            <v>0</v>
          </cell>
          <cell r="BJ64">
            <v>0</v>
          </cell>
          <cell r="BK64">
            <v>0</v>
          </cell>
          <cell r="BL64">
            <v>0</v>
          </cell>
          <cell r="BM64">
            <v>0</v>
          </cell>
          <cell r="BN64">
            <v>0</v>
          </cell>
          <cell r="BO64">
            <v>0</v>
          </cell>
          <cell r="BP64">
            <v>0</v>
          </cell>
          <cell r="BQ64">
            <v>0</v>
          </cell>
          <cell r="BR64">
            <v>0</v>
          </cell>
          <cell r="BS64">
            <v>0</v>
          </cell>
          <cell r="BT64">
            <v>0</v>
          </cell>
          <cell r="BU64">
            <v>0</v>
          </cell>
          <cell r="BV64">
            <v>0</v>
          </cell>
          <cell r="BW64">
            <v>0</v>
          </cell>
          <cell r="BX64">
            <v>0</v>
          </cell>
          <cell r="BY64">
            <v>0</v>
          </cell>
          <cell r="BZ64">
            <v>0</v>
          </cell>
          <cell r="CA64">
            <v>0</v>
          </cell>
          <cell r="CB64">
            <v>0</v>
          </cell>
          <cell r="CC64">
            <v>0</v>
          </cell>
          <cell r="CD64">
            <v>0</v>
          </cell>
          <cell r="CE64">
            <v>0</v>
          </cell>
          <cell r="CF64">
            <v>0</v>
          </cell>
          <cell r="CG64">
            <v>0</v>
          </cell>
          <cell r="CH64">
            <v>0</v>
          </cell>
          <cell r="CI64">
            <v>0</v>
          </cell>
          <cell r="CJ64">
            <v>0</v>
          </cell>
          <cell r="CK64">
            <v>0</v>
          </cell>
          <cell r="CL64">
            <v>0</v>
          </cell>
          <cell r="CM64">
            <v>0</v>
          </cell>
          <cell r="CN64">
            <v>0</v>
          </cell>
          <cell r="CO64">
            <v>0</v>
          </cell>
          <cell r="CP64">
            <v>0</v>
          </cell>
          <cell r="CQ64">
            <v>0</v>
          </cell>
          <cell r="CR64">
            <v>0</v>
          </cell>
          <cell r="CS64">
            <v>0</v>
          </cell>
          <cell r="CT64">
            <v>0</v>
          </cell>
          <cell r="CU64">
            <v>0</v>
          </cell>
          <cell r="CV64">
            <v>0</v>
          </cell>
          <cell r="CW64">
            <v>0</v>
          </cell>
          <cell r="CX64">
            <v>0</v>
          </cell>
          <cell r="CY64">
            <v>0</v>
          </cell>
          <cell r="CZ64">
            <v>0</v>
          </cell>
          <cell r="DA64">
            <v>0</v>
          </cell>
          <cell r="DB64">
            <v>0</v>
          </cell>
          <cell r="DC64">
            <v>0</v>
          </cell>
          <cell r="DD64">
            <v>0</v>
          </cell>
          <cell r="DE64">
            <v>0</v>
          </cell>
          <cell r="DF64">
            <v>0</v>
          </cell>
          <cell r="DG64">
            <v>0</v>
          </cell>
          <cell r="DH64">
            <v>0</v>
          </cell>
          <cell r="DI64">
            <v>0</v>
          </cell>
          <cell r="DJ64">
            <v>0</v>
          </cell>
          <cell r="DK64">
            <v>0</v>
          </cell>
          <cell r="DL64">
            <v>0</v>
          </cell>
          <cell r="DM64">
            <v>0</v>
          </cell>
          <cell r="DN64">
            <v>0</v>
          </cell>
          <cell r="DO64">
            <v>0</v>
          </cell>
          <cell r="DP64">
            <v>0</v>
          </cell>
          <cell r="DQ64">
            <v>0</v>
          </cell>
          <cell r="DR64">
            <v>0</v>
          </cell>
          <cell r="DS64">
            <v>0</v>
          </cell>
          <cell r="DT64">
            <v>0</v>
          </cell>
          <cell r="DU64">
            <v>0</v>
          </cell>
          <cell r="DV64">
            <v>0</v>
          </cell>
          <cell r="DW64">
            <v>0</v>
          </cell>
          <cell r="DX64">
            <v>0</v>
          </cell>
          <cell r="DY64">
            <v>0</v>
          </cell>
          <cell r="DZ64">
            <v>0</v>
          </cell>
          <cell r="EA64">
            <v>0</v>
          </cell>
          <cell r="EB64">
            <v>0</v>
          </cell>
          <cell r="EC64">
            <v>0</v>
          </cell>
          <cell r="ED64">
            <v>0</v>
          </cell>
          <cell r="EE64">
            <v>0</v>
          </cell>
          <cell r="EF64">
            <v>0</v>
          </cell>
          <cell r="EG64">
            <v>0</v>
          </cell>
          <cell r="EH64">
            <v>0</v>
          </cell>
          <cell r="EI64">
            <v>0</v>
          </cell>
          <cell r="EJ64">
            <v>0</v>
          </cell>
          <cell r="EK64">
            <v>0</v>
          </cell>
          <cell r="EL64">
            <v>0</v>
          </cell>
          <cell r="EM64">
            <v>0</v>
          </cell>
          <cell r="EN64">
            <v>0</v>
          </cell>
          <cell r="EO64">
            <v>0</v>
          </cell>
          <cell r="EP64">
            <v>0</v>
          </cell>
          <cell r="EQ64">
            <v>0</v>
          </cell>
          <cell r="ER64">
            <v>0</v>
          </cell>
          <cell r="ES64">
            <v>0</v>
          </cell>
          <cell r="ET64">
            <v>0</v>
          </cell>
          <cell r="EU64">
            <v>0</v>
          </cell>
          <cell r="EV64">
            <v>0</v>
          </cell>
          <cell r="EW64">
            <v>0</v>
          </cell>
          <cell r="EX64">
            <v>0</v>
          </cell>
          <cell r="EY64">
            <v>0</v>
          </cell>
          <cell r="EZ64">
            <v>0</v>
          </cell>
          <cell r="FA64">
            <v>0</v>
          </cell>
          <cell r="FB64">
            <v>0</v>
          </cell>
          <cell r="FC64">
            <v>0</v>
          </cell>
          <cell r="FD64">
            <v>0</v>
          </cell>
          <cell r="FE64">
            <v>0</v>
          </cell>
          <cell r="FF64">
            <v>0</v>
          </cell>
          <cell r="FG64">
            <v>0</v>
          </cell>
          <cell r="FH64">
            <v>0</v>
          </cell>
          <cell r="FI64">
            <v>0</v>
          </cell>
          <cell r="FJ64">
            <v>0</v>
          </cell>
          <cell r="FK64">
            <v>0</v>
          </cell>
          <cell r="FL64">
            <v>0</v>
          </cell>
          <cell r="FM64">
            <v>0</v>
          </cell>
          <cell r="FN64">
            <v>0</v>
          </cell>
          <cell r="FO64">
            <v>0</v>
          </cell>
          <cell r="FP64">
            <v>0</v>
          </cell>
          <cell r="FQ64">
            <v>0</v>
          </cell>
          <cell r="FR64">
            <v>0</v>
          </cell>
          <cell r="FS64">
            <v>0</v>
          </cell>
          <cell r="FT64">
            <v>0</v>
          </cell>
          <cell r="FU64">
            <v>0</v>
          </cell>
          <cell r="FV64">
            <v>0</v>
          </cell>
          <cell r="FW64">
            <v>0</v>
          </cell>
          <cell r="FX64">
            <v>0</v>
          </cell>
          <cell r="FY64">
            <v>0</v>
          </cell>
          <cell r="FZ64">
            <v>0</v>
          </cell>
          <cell r="GA64">
            <v>0</v>
          </cell>
          <cell r="GB64">
            <v>0</v>
          </cell>
          <cell r="GC64">
            <v>0</v>
          </cell>
          <cell r="GD64">
            <v>0</v>
          </cell>
          <cell r="GE64">
            <v>0</v>
          </cell>
          <cell r="GF64">
            <v>0</v>
          </cell>
          <cell r="GG64">
            <v>0</v>
          </cell>
          <cell r="GH64">
            <v>0</v>
          </cell>
          <cell r="GI64">
            <v>0</v>
          </cell>
          <cell r="GJ64">
            <v>0</v>
          </cell>
          <cell r="GK64">
            <v>0</v>
          </cell>
          <cell r="GL64">
            <v>0</v>
          </cell>
          <cell r="GM64">
            <v>0</v>
          </cell>
          <cell r="GN64">
            <v>0</v>
          </cell>
          <cell r="GO64">
            <v>0</v>
          </cell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A64">
            <v>0</v>
          </cell>
          <cell r="HB64">
            <v>0</v>
          </cell>
          <cell r="HC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  <cell r="HN64">
            <v>0</v>
          </cell>
          <cell r="HO64">
            <v>0</v>
          </cell>
          <cell r="HP64">
            <v>0</v>
          </cell>
          <cell r="HQ64">
            <v>0</v>
          </cell>
          <cell r="HR64">
            <v>0</v>
          </cell>
          <cell r="HS64">
            <v>0</v>
          </cell>
          <cell r="HT64">
            <v>0</v>
          </cell>
          <cell r="HU64">
            <v>0</v>
          </cell>
          <cell r="HV64">
            <v>0</v>
          </cell>
          <cell r="HW64">
            <v>0</v>
          </cell>
          <cell r="HX64">
            <v>0</v>
          </cell>
          <cell r="HY64">
            <v>0</v>
          </cell>
          <cell r="HZ64">
            <v>0</v>
          </cell>
          <cell r="IA64">
            <v>0</v>
          </cell>
          <cell r="IB64">
            <v>0</v>
          </cell>
          <cell r="IC64">
            <v>0</v>
          </cell>
          <cell r="ID64">
            <v>0</v>
          </cell>
          <cell r="IE64">
            <v>0</v>
          </cell>
          <cell r="IF64">
            <v>0</v>
          </cell>
          <cell r="IG64">
            <v>0</v>
          </cell>
          <cell r="IH64">
            <v>0</v>
          </cell>
          <cell r="II64">
            <v>0</v>
          </cell>
          <cell r="IJ64">
            <v>0</v>
          </cell>
          <cell r="IK64">
            <v>0</v>
          </cell>
          <cell r="IL64">
            <v>0</v>
          </cell>
          <cell r="IM64">
            <v>0</v>
          </cell>
          <cell r="IN64">
            <v>0</v>
          </cell>
          <cell r="IO64">
            <v>0</v>
          </cell>
          <cell r="IP64">
            <v>0</v>
          </cell>
          <cell r="IQ64">
            <v>0</v>
          </cell>
        </row>
        <row r="65">
          <cell r="B65">
            <v>0</v>
          </cell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0</v>
          </cell>
          <cell r="AB65">
            <v>0</v>
          </cell>
          <cell r="AC65">
            <v>0</v>
          </cell>
          <cell r="AD65">
            <v>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0</v>
          </cell>
          <cell r="AJ65">
            <v>0</v>
          </cell>
          <cell r="AK65">
            <v>0</v>
          </cell>
          <cell r="AL65">
            <v>0</v>
          </cell>
          <cell r="AM65">
            <v>0</v>
          </cell>
          <cell r="AN65">
            <v>0</v>
          </cell>
          <cell r="AO65">
            <v>0</v>
          </cell>
          <cell r="AP65">
            <v>0</v>
          </cell>
          <cell r="AQ65">
            <v>0</v>
          </cell>
          <cell r="AR65">
            <v>0</v>
          </cell>
          <cell r="AS65">
            <v>0</v>
          </cell>
          <cell r="AT65">
            <v>0</v>
          </cell>
          <cell r="AU65">
            <v>0</v>
          </cell>
          <cell r="AV65">
            <v>0</v>
          </cell>
          <cell r="AW65">
            <v>0</v>
          </cell>
          <cell r="AX65">
            <v>0</v>
          </cell>
          <cell r="AY65">
            <v>0</v>
          </cell>
          <cell r="AZ65">
            <v>0</v>
          </cell>
          <cell r="BA65">
            <v>0</v>
          </cell>
          <cell r="BB65">
            <v>0</v>
          </cell>
          <cell r="BC65">
            <v>0</v>
          </cell>
          <cell r="BD65">
            <v>0</v>
          </cell>
          <cell r="BE65">
            <v>0</v>
          </cell>
          <cell r="BF65">
            <v>0</v>
          </cell>
          <cell r="BG65">
            <v>0</v>
          </cell>
          <cell r="BH65">
            <v>0</v>
          </cell>
          <cell r="BI65">
            <v>0</v>
          </cell>
          <cell r="BJ65">
            <v>0</v>
          </cell>
          <cell r="BK65">
            <v>0</v>
          </cell>
          <cell r="BL65">
            <v>0</v>
          </cell>
          <cell r="BM65">
            <v>0</v>
          </cell>
          <cell r="BN65">
            <v>0</v>
          </cell>
          <cell r="BO65">
            <v>0</v>
          </cell>
          <cell r="BP65">
            <v>0</v>
          </cell>
          <cell r="BQ65">
            <v>0</v>
          </cell>
          <cell r="BR65">
            <v>0</v>
          </cell>
          <cell r="BS65">
            <v>0</v>
          </cell>
          <cell r="BT65">
            <v>0</v>
          </cell>
          <cell r="BU65">
            <v>0</v>
          </cell>
          <cell r="BV65">
            <v>0</v>
          </cell>
          <cell r="BW65">
            <v>0</v>
          </cell>
          <cell r="BX65">
            <v>0</v>
          </cell>
          <cell r="BY65">
            <v>0</v>
          </cell>
          <cell r="BZ65">
            <v>0</v>
          </cell>
          <cell r="CA65">
            <v>0</v>
          </cell>
          <cell r="CB65">
            <v>0</v>
          </cell>
          <cell r="CC65">
            <v>0</v>
          </cell>
          <cell r="CD65">
            <v>0</v>
          </cell>
          <cell r="CE65">
            <v>0</v>
          </cell>
          <cell r="CF65">
            <v>0</v>
          </cell>
          <cell r="CG65">
            <v>0</v>
          </cell>
          <cell r="CH65">
            <v>0</v>
          </cell>
          <cell r="CI65">
            <v>0</v>
          </cell>
          <cell r="CJ65">
            <v>0</v>
          </cell>
          <cell r="CK65">
            <v>0</v>
          </cell>
          <cell r="CL65">
            <v>0</v>
          </cell>
          <cell r="CM65">
            <v>0</v>
          </cell>
          <cell r="CN65">
            <v>0</v>
          </cell>
          <cell r="CO65">
            <v>0</v>
          </cell>
          <cell r="CP65">
            <v>0</v>
          </cell>
          <cell r="CQ65">
            <v>0</v>
          </cell>
          <cell r="CR65">
            <v>0</v>
          </cell>
          <cell r="CS65">
            <v>0</v>
          </cell>
          <cell r="CT65">
            <v>0</v>
          </cell>
          <cell r="CU65">
            <v>0</v>
          </cell>
          <cell r="CV65">
            <v>0</v>
          </cell>
          <cell r="CW65">
            <v>0</v>
          </cell>
          <cell r="CX65">
            <v>0</v>
          </cell>
          <cell r="CY65">
            <v>0</v>
          </cell>
          <cell r="CZ65">
            <v>0</v>
          </cell>
          <cell r="DA65">
            <v>0</v>
          </cell>
          <cell r="DB65">
            <v>0</v>
          </cell>
          <cell r="DC65">
            <v>0</v>
          </cell>
          <cell r="DD65">
            <v>0</v>
          </cell>
          <cell r="DE65">
            <v>0</v>
          </cell>
          <cell r="DF65">
            <v>0</v>
          </cell>
          <cell r="DG65">
            <v>0</v>
          </cell>
          <cell r="DH65">
            <v>0</v>
          </cell>
          <cell r="DI65">
            <v>0</v>
          </cell>
          <cell r="DJ65">
            <v>0</v>
          </cell>
          <cell r="DK65">
            <v>0</v>
          </cell>
          <cell r="DL65">
            <v>0</v>
          </cell>
          <cell r="DM65">
            <v>0</v>
          </cell>
          <cell r="DN65">
            <v>0</v>
          </cell>
          <cell r="DO65">
            <v>0</v>
          </cell>
          <cell r="DP65">
            <v>0</v>
          </cell>
          <cell r="DQ65">
            <v>0</v>
          </cell>
          <cell r="DR65">
            <v>0</v>
          </cell>
          <cell r="DS65">
            <v>0</v>
          </cell>
          <cell r="DT65">
            <v>0</v>
          </cell>
          <cell r="DU65">
            <v>0</v>
          </cell>
          <cell r="DV65">
            <v>0</v>
          </cell>
          <cell r="DW65">
            <v>0</v>
          </cell>
          <cell r="DX65">
            <v>0</v>
          </cell>
          <cell r="DY65">
            <v>0</v>
          </cell>
          <cell r="DZ65">
            <v>0</v>
          </cell>
          <cell r="EA65">
            <v>0</v>
          </cell>
          <cell r="EB65">
            <v>0</v>
          </cell>
          <cell r="EC65">
            <v>0</v>
          </cell>
          <cell r="ED65">
            <v>0</v>
          </cell>
          <cell r="EE65">
            <v>0</v>
          </cell>
          <cell r="EF65">
            <v>0</v>
          </cell>
          <cell r="EG65">
            <v>0</v>
          </cell>
          <cell r="EH65">
            <v>0</v>
          </cell>
          <cell r="EI65">
            <v>0</v>
          </cell>
          <cell r="EJ65">
            <v>0</v>
          </cell>
          <cell r="EK65">
            <v>0</v>
          </cell>
          <cell r="EL65">
            <v>0</v>
          </cell>
          <cell r="EM65">
            <v>0</v>
          </cell>
          <cell r="EN65">
            <v>0</v>
          </cell>
          <cell r="EO65">
            <v>0</v>
          </cell>
          <cell r="EP65">
            <v>0</v>
          </cell>
          <cell r="EQ65">
            <v>0</v>
          </cell>
          <cell r="ER65">
            <v>0</v>
          </cell>
          <cell r="ES65">
            <v>0</v>
          </cell>
          <cell r="ET65">
            <v>0</v>
          </cell>
          <cell r="EU65">
            <v>0</v>
          </cell>
          <cell r="EV65">
            <v>0</v>
          </cell>
          <cell r="EW65">
            <v>0</v>
          </cell>
          <cell r="EX65">
            <v>0</v>
          </cell>
          <cell r="EY65">
            <v>0</v>
          </cell>
          <cell r="EZ65">
            <v>0</v>
          </cell>
          <cell r="FA65">
            <v>0</v>
          </cell>
          <cell r="FB65">
            <v>0</v>
          </cell>
          <cell r="FC65">
            <v>0</v>
          </cell>
          <cell r="FD65">
            <v>0</v>
          </cell>
          <cell r="FE65">
            <v>0</v>
          </cell>
          <cell r="FF65">
            <v>0</v>
          </cell>
          <cell r="FG65">
            <v>0</v>
          </cell>
          <cell r="FH65">
            <v>0</v>
          </cell>
          <cell r="FI65">
            <v>0</v>
          </cell>
          <cell r="FJ65">
            <v>0</v>
          </cell>
          <cell r="FK65">
            <v>0</v>
          </cell>
          <cell r="FL65">
            <v>0</v>
          </cell>
          <cell r="FM65">
            <v>0</v>
          </cell>
          <cell r="FN65">
            <v>0</v>
          </cell>
          <cell r="FO65">
            <v>0</v>
          </cell>
          <cell r="FP65">
            <v>0</v>
          </cell>
          <cell r="FQ65">
            <v>0</v>
          </cell>
          <cell r="FR65">
            <v>0</v>
          </cell>
          <cell r="FS65">
            <v>0</v>
          </cell>
          <cell r="FT65">
            <v>0</v>
          </cell>
          <cell r="FU65">
            <v>0</v>
          </cell>
          <cell r="FV65">
            <v>0</v>
          </cell>
          <cell r="FW65">
            <v>0</v>
          </cell>
          <cell r="FX65">
            <v>0</v>
          </cell>
          <cell r="FY65">
            <v>0</v>
          </cell>
          <cell r="FZ65">
            <v>0</v>
          </cell>
          <cell r="GA65">
            <v>0</v>
          </cell>
          <cell r="GB65">
            <v>0</v>
          </cell>
          <cell r="GC65">
            <v>0</v>
          </cell>
          <cell r="GD65">
            <v>0</v>
          </cell>
          <cell r="GE65">
            <v>0</v>
          </cell>
          <cell r="GF65">
            <v>0</v>
          </cell>
          <cell r="GG65">
            <v>0</v>
          </cell>
          <cell r="GH65">
            <v>0</v>
          </cell>
          <cell r="GI65">
            <v>0</v>
          </cell>
          <cell r="GJ65">
            <v>0</v>
          </cell>
          <cell r="GK65">
            <v>0</v>
          </cell>
          <cell r="GL65">
            <v>0</v>
          </cell>
          <cell r="GM65">
            <v>0</v>
          </cell>
          <cell r="GN65">
            <v>0</v>
          </cell>
          <cell r="GO65">
            <v>0</v>
          </cell>
          <cell r="GP65">
            <v>0</v>
          </cell>
          <cell r="GQ65">
            <v>0</v>
          </cell>
          <cell r="GR65">
            <v>0</v>
          </cell>
          <cell r="GS65">
            <v>0</v>
          </cell>
          <cell r="GT65">
            <v>0</v>
          </cell>
          <cell r="GU65">
            <v>0</v>
          </cell>
          <cell r="GV65">
            <v>0</v>
          </cell>
          <cell r="GW65">
            <v>0</v>
          </cell>
          <cell r="GX65">
            <v>0</v>
          </cell>
          <cell r="GY65">
            <v>0</v>
          </cell>
          <cell r="GZ65">
            <v>0</v>
          </cell>
          <cell r="HA65">
            <v>0</v>
          </cell>
          <cell r="HB65">
            <v>0</v>
          </cell>
          <cell r="HC65">
            <v>0</v>
          </cell>
          <cell r="HD65">
            <v>0</v>
          </cell>
          <cell r="HE65">
            <v>0</v>
          </cell>
          <cell r="HF65">
            <v>0</v>
          </cell>
          <cell r="HG65">
            <v>0</v>
          </cell>
          <cell r="HH65">
            <v>0</v>
          </cell>
          <cell r="HI65">
            <v>0</v>
          </cell>
          <cell r="HJ65">
            <v>0</v>
          </cell>
          <cell r="HK65">
            <v>0</v>
          </cell>
          <cell r="HL65">
            <v>0</v>
          </cell>
          <cell r="HM65">
            <v>0</v>
          </cell>
          <cell r="HN65">
            <v>0</v>
          </cell>
          <cell r="HO65">
            <v>0</v>
          </cell>
          <cell r="HP65">
            <v>0</v>
          </cell>
          <cell r="HQ65">
            <v>0</v>
          </cell>
          <cell r="HR65">
            <v>0</v>
          </cell>
          <cell r="HS65">
            <v>0</v>
          </cell>
          <cell r="HT65">
            <v>0</v>
          </cell>
          <cell r="HU65">
            <v>0</v>
          </cell>
          <cell r="HV65">
            <v>0</v>
          </cell>
          <cell r="HW65">
            <v>0</v>
          </cell>
          <cell r="HX65">
            <v>0</v>
          </cell>
          <cell r="HY65">
            <v>0</v>
          </cell>
          <cell r="HZ65">
            <v>0</v>
          </cell>
          <cell r="IA65">
            <v>0</v>
          </cell>
          <cell r="IB65">
            <v>0</v>
          </cell>
          <cell r="IC65">
            <v>0</v>
          </cell>
          <cell r="ID65">
            <v>0</v>
          </cell>
          <cell r="IE65">
            <v>0</v>
          </cell>
          <cell r="IF65">
            <v>0</v>
          </cell>
          <cell r="IG65">
            <v>0</v>
          </cell>
          <cell r="IH65">
            <v>0</v>
          </cell>
          <cell r="II65">
            <v>0</v>
          </cell>
          <cell r="IJ65">
            <v>0</v>
          </cell>
          <cell r="IK65">
            <v>0</v>
          </cell>
          <cell r="IL65">
            <v>0</v>
          </cell>
          <cell r="IM65">
            <v>0</v>
          </cell>
          <cell r="IN65">
            <v>0</v>
          </cell>
          <cell r="IO65">
            <v>0</v>
          </cell>
          <cell r="IP65">
            <v>0</v>
          </cell>
          <cell r="IQ65">
            <v>0</v>
          </cell>
        </row>
        <row r="66">
          <cell r="B66">
            <v>0</v>
          </cell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0</v>
          </cell>
          <cell r="AB66">
            <v>0</v>
          </cell>
          <cell r="AC66">
            <v>0</v>
          </cell>
          <cell r="AD66">
            <v>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I66">
            <v>0</v>
          </cell>
          <cell r="AJ66">
            <v>0</v>
          </cell>
          <cell r="AK66">
            <v>0</v>
          </cell>
          <cell r="AL66">
            <v>0</v>
          </cell>
          <cell r="AM66">
            <v>0</v>
          </cell>
          <cell r="AN66">
            <v>0</v>
          </cell>
          <cell r="AO66">
            <v>0</v>
          </cell>
          <cell r="AP66">
            <v>0</v>
          </cell>
          <cell r="AQ66">
            <v>0</v>
          </cell>
          <cell r="AR66">
            <v>0</v>
          </cell>
          <cell r="AS66">
            <v>0</v>
          </cell>
          <cell r="AT66">
            <v>0</v>
          </cell>
          <cell r="AU66">
            <v>0</v>
          </cell>
          <cell r="AV66">
            <v>0</v>
          </cell>
          <cell r="AW66">
            <v>0</v>
          </cell>
          <cell r="AX66">
            <v>0</v>
          </cell>
          <cell r="AY66">
            <v>0</v>
          </cell>
          <cell r="AZ66">
            <v>0</v>
          </cell>
          <cell r="BA66">
            <v>0</v>
          </cell>
          <cell r="BB66">
            <v>0</v>
          </cell>
          <cell r="BC66">
            <v>0</v>
          </cell>
          <cell r="BD66">
            <v>0</v>
          </cell>
          <cell r="BE66">
            <v>0</v>
          </cell>
          <cell r="BF66">
            <v>0</v>
          </cell>
          <cell r="BG66">
            <v>0</v>
          </cell>
          <cell r="BH66">
            <v>0</v>
          </cell>
          <cell r="BI66">
            <v>0</v>
          </cell>
          <cell r="BJ66">
            <v>0</v>
          </cell>
          <cell r="BK66">
            <v>0</v>
          </cell>
          <cell r="BL66">
            <v>0</v>
          </cell>
          <cell r="BM66">
            <v>0</v>
          </cell>
          <cell r="BN66">
            <v>0</v>
          </cell>
          <cell r="BO66">
            <v>0</v>
          </cell>
          <cell r="BP66">
            <v>0</v>
          </cell>
          <cell r="BQ66">
            <v>0</v>
          </cell>
          <cell r="BR66">
            <v>0</v>
          </cell>
          <cell r="BS66">
            <v>0</v>
          </cell>
          <cell r="BT66">
            <v>0</v>
          </cell>
          <cell r="BU66">
            <v>0</v>
          </cell>
          <cell r="BV66">
            <v>0</v>
          </cell>
          <cell r="BW66">
            <v>0</v>
          </cell>
          <cell r="BX66">
            <v>0</v>
          </cell>
          <cell r="BY66">
            <v>0</v>
          </cell>
          <cell r="BZ66">
            <v>0</v>
          </cell>
          <cell r="CA66">
            <v>0</v>
          </cell>
          <cell r="CB66">
            <v>0</v>
          </cell>
          <cell r="CC66">
            <v>0</v>
          </cell>
          <cell r="CD66">
            <v>0</v>
          </cell>
          <cell r="CE66">
            <v>0</v>
          </cell>
          <cell r="CF66">
            <v>0</v>
          </cell>
          <cell r="CG66">
            <v>0</v>
          </cell>
          <cell r="CH66">
            <v>0</v>
          </cell>
          <cell r="CI66">
            <v>0</v>
          </cell>
          <cell r="CJ66">
            <v>0</v>
          </cell>
          <cell r="CK66">
            <v>0</v>
          </cell>
          <cell r="CL66">
            <v>0</v>
          </cell>
          <cell r="CM66">
            <v>0</v>
          </cell>
          <cell r="CN66">
            <v>0</v>
          </cell>
          <cell r="CO66">
            <v>0</v>
          </cell>
          <cell r="CP66">
            <v>0</v>
          </cell>
          <cell r="CQ66">
            <v>0</v>
          </cell>
          <cell r="CR66">
            <v>0</v>
          </cell>
          <cell r="CS66">
            <v>0</v>
          </cell>
          <cell r="CT66">
            <v>0</v>
          </cell>
          <cell r="CU66">
            <v>0</v>
          </cell>
          <cell r="CV66">
            <v>0</v>
          </cell>
          <cell r="CW66">
            <v>0</v>
          </cell>
          <cell r="CX66">
            <v>0</v>
          </cell>
          <cell r="CY66">
            <v>0</v>
          </cell>
          <cell r="CZ66">
            <v>0</v>
          </cell>
          <cell r="DA66">
            <v>0</v>
          </cell>
          <cell r="DB66">
            <v>0</v>
          </cell>
          <cell r="DC66">
            <v>0</v>
          </cell>
          <cell r="DD66">
            <v>0</v>
          </cell>
          <cell r="DE66">
            <v>0</v>
          </cell>
          <cell r="DF66">
            <v>0</v>
          </cell>
          <cell r="DG66">
            <v>0</v>
          </cell>
          <cell r="DH66">
            <v>0</v>
          </cell>
          <cell r="DI66">
            <v>0</v>
          </cell>
          <cell r="DJ66">
            <v>0</v>
          </cell>
          <cell r="DK66">
            <v>0</v>
          </cell>
          <cell r="DL66">
            <v>0</v>
          </cell>
          <cell r="DM66">
            <v>0</v>
          </cell>
          <cell r="DN66">
            <v>0</v>
          </cell>
          <cell r="DO66">
            <v>0</v>
          </cell>
          <cell r="DP66">
            <v>0</v>
          </cell>
          <cell r="DQ66">
            <v>0</v>
          </cell>
          <cell r="DR66">
            <v>0</v>
          </cell>
          <cell r="DS66">
            <v>0</v>
          </cell>
          <cell r="DT66">
            <v>0</v>
          </cell>
          <cell r="DU66">
            <v>0</v>
          </cell>
          <cell r="DV66">
            <v>0</v>
          </cell>
          <cell r="DW66">
            <v>0</v>
          </cell>
          <cell r="DX66">
            <v>0</v>
          </cell>
          <cell r="DY66">
            <v>0</v>
          </cell>
          <cell r="DZ66">
            <v>0</v>
          </cell>
          <cell r="EA66">
            <v>0</v>
          </cell>
          <cell r="EB66">
            <v>0</v>
          </cell>
          <cell r="EC66">
            <v>0</v>
          </cell>
          <cell r="ED66">
            <v>0</v>
          </cell>
          <cell r="EE66">
            <v>0</v>
          </cell>
          <cell r="EF66">
            <v>0</v>
          </cell>
          <cell r="EG66">
            <v>0</v>
          </cell>
          <cell r="EH66">
            <v>0</v>
          </cell>
          <cell r="EI66">
            <v>0</v>
          </cell>
          <cell r="EJ66">
            <v>0</v>
          </cell>
          <cell r="EK66">
            <v>0</v>
          </cell>
          <cell r="EL66">
            <v>0</v>
          </cell>
          <cell r="EM66">
            <v>0</v>
          </cell>
          <cell r="EN66">
            <v>0</v>
          </cell>
          <cell r="EO66">
            <v>0</v>
          </cell>
          <cell r="EP66">
            <v>0</v>
          </cell>
          <cell r="EQ66">
            <v>0</v>
          </cell>
          <cell r="ER66">
            <v>0</v>
          </cell>
          <cell r="ES66">
            <v>0</v>
          </cell>
          <cell r="ET66">
            <v>0</v>
          </cell>
          <cell r="EU66">
            <v>0</v>
          </cell>
          <cell r="EV66">
            <v>0</v>
          </cell>
          <cell r="EW66">
            <v>0</v>
          </cell>
          <cell r="EX66">
            <v>0</v>
          </cell>
          <cell r="EY66">
            <v>0</v>
          </cell>
          <cell r="EZ66">
            <v>0</v>
          </cell>
          <cell r="FA66">
            <v>0</v>
          </cell>
          <cell r="FB66">
            <v>0</v>
          </cell>
          <cell r="FC66">
            <v>0</v>
          </cell>
          <cell r="FD66">
            <v>0</v>
          </cell>
          <cell r="FE66">
            <v>0</v>
          </cell>
          <cell r="FF66">
            <v>0</v>
          </cell>
          <cell r="FG66">
            <v>0</v>
          </cell>
          <cell r="FH66">
            <v>0</v>
          </cell>
          <cell r="FI66">
            <v>0</v>
          </cell>
          <cell r="FJ66">
            <v>0</v>
          </cell>
          <cell r="FK66">
            <v>0</v>
          </cell>
          <cell r="FL66">
            <v>0</v>
          </cell>
          <cell r="FM66">
            <v>0</v>
          </cell>
          <cell r="FN66">
            <v>0</v>
          </cell>
          <cell r="FO66">
            <v>0</v>
          </cell>
          <cell r="FP66">
            <v>0</v>
          </cell>
          <cell r="FQ66">
            <v>0</v>
          </cell>
          <cell r="FR66">
            <v>0</v>
          </cell>
          <cell r="FS66">
            <v>0</v>
          </cell>
          <cell r="FT66">
            <v>0</v>
          </cell>
          <cell r="FU66">
            <v>0</v>
          </cell>
          <cell r="FV66">
            <v>0</v>
          </cell>
          <cell r="FW66">
            <v>0</v>
          </cell>
          <cell r="FX66">
            <v>0</v>
          </cell>
          <cell r="FY66">
            <v>0</v>
          </cell>
          <cell r="FZ66">
            <v>0</v>
          </cell>
          <cell r="GA66">
            <v>0</v>
          </cell>
          <cell r="GB66">
            <v>0</v>
          </cell>
          <cell r="GC66">
            <v>0</v>
          </cell>
          <cell r="GD66">
            <v>0</v>
          </cell>
          <cell r="GE66">
            <v>0</v>
          </cell>
          <cell r="GF66">
            <v>0</v>
          </cell>
          <cell r="GG66">
            <v>0</v>
          </cell>
          <cell r="GH66">
            <v>0</v>
          </cell>
          <cell r="GI66">
            <v>0</v>
          </cell>
          <cell r="GJ66">
            <v>0</v>
          </cell>
          <cell r="GK66">
            <v>0</v>
          </cell>
          <cell r="GL66">
            <v>0</v>
          </cell>
          <cell r="GM66">
            <v>0</v>
          </cell>
          <cell r="GN66">
            <v>0</v>
          </cell>
          <cell r="GO66">
            <v>0</v>
          </cell>
          <cell r="GP66">
            <v>0</v>
          </cell>
          <cell r="GQ66">
            <v>0</v>
          </cell>
          <cell r="GR66">
            <v>0</v>
          </cell>
          <cell r="GS66">
            <v>0</v>
          </cell>
          <cell r="GT66">
            <v>0</v>
          </cell>
          <cell r="GU66">
            <v>0</v>
          </cell>
          <cell r="GV66">
            <v>0</v>
          </cell>
          <cell r="GW66">
            <v>0</v>
          </cell>
          <cell r="GX66">
            <v>0</v>
          </cell>
          <cell r="GY66">
            <v>0</v>
          </cell>
          <cell r="GZ66">
            <v>0</v>
          </cell>
          <cell r="HA66">
            <v>0</v>
          </cell>
          <cell r="HB66">
            <v>0</v>
          </cell>
          <cell r="HC66">
            <v>0</v>
          </cell>
          <cell r="HD66">
            <v>0</v>
          </cell>
          <cell r="HE66">
            <v>0</v>
          </cell>
          <cell r="HF66">
            <v>0</v>
          </cell>
          <cell r="HG66">
            <v>0</v>
          </cell>
          <cell r="HH66">
            <v>0</v>
          </cell>
          <cell r="HI66">
            <v>0</v>
          </cell>
          <cell r="HJ66">
            <v>0</v>
          </cell>
          <cell r="HK66">
            <v>0</v>
          </cell>
          <cell r="HL66">
            <v>0</v>
          </cell>
          <cell r="HM66">
            <v>0</v>
          </cell>
          <cell r="HN66">
            <v>0</v>
          </cell>
          <cell r="HO66">
            <v>0</v>
          </cell>
          <cell r="HP66">
            <v>0</v>
          </cell>
          <cell r="HQ66">
            <v>0</v>
          </cell>
          <cell r="HR66">
            <v>0</v>
          </cell>
          <cell r="HS66">
            <v>0</v>
          </cell>
          <cell r="HT66">
            <v>0</v>
          </cell>
          <cell r="HU66">
            <v>0</v>
          </cell>
          <cell r="HV66">
            <v>0</v>
          </cell>
          <cell r="HW66">
            <v>0</v>
          </cell>
          <cell r="HX66">
            <v>0</v>
          </cell>
          <cell r="HY66">
            <v>0</v>
          </cell>
          <cell r="HZ66">
            <v>0</v>
          </cell>
          <cell r="IA66">
            <v>0</v>
          </cell>
          <cell r="IB66">
            <v>0</v>
          </cell>
          <cell r="IC66">
            <v>0</v>
          </cell>
          <cell r="ID66">
            <v>0</v>
          </cell>
          <cell r="IE66">
            <v>0</v>
          </cell>
          <cell r="IF66">
            <v>0</v>
          </cell>
          <cell r="IG66">
            <v>0</v>
          </cell>
          <cell r="IH66">
            <v>0</v>
          </cell>
          <cell r="II66">
            <v>0</v>
          </cell>
          <cell r="IJ66">
            <v>0</v>
          </cell>
          <cell r="IK66">
            <v>0</v>
          </cell>
          <cell r="IL66">
            <v>0</v>
          </cell>
          <cell r="IM66">
            <v>0</v>
          </cell>
          <cell r="IN66">
            <v>0</v>
          </cell>
          <cell r="IO66">
            <v>0</v>
          </cell>
          <cell r="IP66">
            <v>0</v>
          </cell>
          <cell r="IQ66">
            <v>0</v>
          </cell>
        </row>
        <row r="67"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0</v>
          </cell>
          <cell r="AB67">
            <v>0</v>
          </cell>
          <cell r="AC67">
            <v>0</v>
          </cell>
          <cell r="AD67">
            <v>0</v>
          </cell>
          <cell r="AE67">
            <v>0</v>
          </cell>
          <cell r="AF67">
            <v>0</v>
          </cell>
          <cell r="AG67">
            <v>0</v>
          </cell>
          <cell r="AH67">
            <v>0</v>
          </cell>
          <cell r="AI67">
            <v>0</v>
          </cell>
          <cell r="AJ67">
            <v>0</v>
          </cell>
          <cell r="AK67">
            <v>0</v>
          </cell>
          <cell r="AL67">
            <v>0</v>
          </cell>
          <cell r="AM67">
            <v>0</v>
          </cell>
          <cell r="AN67">
            <v>0</v>
          </cell>
          <cell r="AO67">
            <v>0</v>
          </cell>
          <cell r="AP67">
            <v>0</v>
          </cell>
          <cell r="AQ67">
            <v>0</v>
          </cell>
          <cell r="AR67">
            <v>0</v>
          </cell>
          <cell r="AS67">
            <v>0</v>
          </cell>
          <cell r="AT67">
            <v>0</v>
          </cell>
          <cell r="AU67">
            <v>0</v>
          </cell>
          <cell r="AV67">
            <v>0</v>
          </cell>
          <cell r="AW67">
            <v>0</v>
          </cell>
          <cell r="AX67">
            <v>0</v>
          </cell>
          <cell r="AY67">
            <v>0</v>
          </cell>
          <cell r="AZ67">
            <v>0</v>
          </cell>
          <cell r="BA67">
            <v>0</v>
          </cell>
          <cell r="BB67">
            <v>0</v>
          </cell>
          <cell r="BC67">
            <v>0</v>
          </cell>
          <cell r="BD67">
            <v>0</v>
          </cell>
          <cell r="BE67">
            <v>0</v>
          </cell>
          <cell r="BF67">
            <v>0</v>
          </cell>
          <cell r="BG67">
            <v>0</v>
          </cell>
          <cell r="BH67">
            <v>0</v>
          </cell>
          <cell r="BI67">
            <v>0</v>
          </cell>
          <cell r="BJ67">
            <v>0</v>
          </cell>
          <cell r="BK67">
            <v>0</v>
          </cell>
          <cell r="BL67">
            <v>0</v>
          </cell>
          <cell r="BM67">
            <v>0</v>
          </cell>
          <cell r="BN67">
            <v>0</v>
          </cell>
          <cell r="BO67">
            <v>0</v>
          </cell>
          <cell r="BP67">
            <v>0</v>
          </cell>
          <cell r="BQ67">
            <v>0</v>
          </cell>
          <cell r="BR67">
            <v>0</v>
          </cell>
          <cell r="BS67">
            <v>0</v>
          </cell>
          <cell r="BT67">
            <v>0</v>
          </cell>
          <cell r="BU67">
            <v>0</v>
          </cell>
          <cell r="BV67">
            <v>0</v>
          </cell>
          <cell r="BW67">
            <v>0</v>
          </cell>
          <cell r="BX67">
            <v>0</v>
          </cell>
          <cell r="BY67">
            <v>0</v>
          </cell>
          <cell r="BZ67">
            <v>0</v>
          </cell>
          <cell r="CA67">
            <v>0</v>
          </cell>
          <cell r="CB67">
            <v>0</v>
          </cell>
          <cell r="CC67">
            <v>0</v>
          </cell>
          <cell r="CD67">
            <v>0</v>
          </cell>
          <cell r="CE67">
            <v>0</v>
          </cell>
          <cell r="CF67">
            <v>0</v>
          </cell>
          <cell r="CG67">
            <v>0</v>
          </cell>
          <cell r="CH67">
            <v>0</v>
          </cell>
          <cell r="CI67">
            <v>0</v>
          </cell>
          <cell r="CJ67">
            <v>0</v>
          </cell>
          <cell r="CK67">
            <v>0</v>
          </cell>
          <cell r="CL67">
            <v>0</v>
          </cell>
          <cell r="CM67">
            <v>0</v>
          </cell>
          <cell r="CN67">
            <v>0</v>
          </cell>
          <cell r="CO67">
            <v>0</v>
          </cell>
          <cell r="CP67">
            <v>0</v>
          </cell>
          <cell r="CQ67">
            <v>0</v>
          </cell>
          <cell r="CR67">
            <v>0</v>
          </cell>
          <cell r="CS67">
            <v>0</v>
          </cell>
          <cell r="CT67">
            <v>0</v>
          </cell>
          <cell r="CU67">
            <v>0</v>
          </cell>
          <cell r="CV67">
            <v>0</v>
          </cell>
          <cell r="CW67">
            <v>0</v>
          </cell>
          <cell r="CX67">
            <v>0</v>
          </cell>
          <cell r="CY67">
            <v>0</v>
          </cell>
          <cell r="CZ67">
            <v>0</v>
          </cell>
          <cell r="DA67">
            <v>0</v>
          </cell>
          <cell r="DB67">
            <v>0</v>
          </cell>
          <cell r="DC67">
            <v>0</v>
          </cell>
          <cell r="DD67">
            <v>0</v>
          </cell>
          <cell r="DE67">
            <v>0</v>
          </cell>
          <cell r="DF67">
            <v>0</v>
          </cell>
          <cell r="DG67">
            <v>0</v>
          </cell>
          <cell r="DH67">
            <v>0</v>
          </cell>
          <cell r="DI67">
            <v>0</v>
          </cell>
          <cell r="DJ67">
            <v>0</v>
          </cell>
          <cell r="DK67">
            <v>0</v>
          </cell>
          <cell r="DL67">
            <v>0</v>
          </cell>
          <cell r="DM67">
            <v>0</v>
          </cell>
          <cell r="DN67">
            <v>0</v>
          </cell>
          <cell r="DO67">
            <v>0</v>
          </cell>
          <cell r="DP67">
            <v>0</v>
          </cell>
          <cell r="DQ67">
            <v>0</v>
          </cell>
          <cell r="DR67">
            <v>0</v>
          </cell>
          <cell r="DS67">
            <v>0</v>
          </cell>
          <cell r="DT67">
            <v>0</v>
          </cell>
          <cell r="DU67">
            <v>0</v>
          </cell>
          <cell r="DV67">
            <v>0</v>
          </cell>
          <cell r="DW67">
            <v>0</v>
          </cell>
          <cell r="DX67">
            <v>0</v>
          </cell>
          <cell r="DY67">
            <v>0</v>
          </cell>
          <cell r="DZ67">
            <v>0</v>
          </cell>
          <cell r="EA67">
            <v>0</v>
          </cell>
          <cell r="EB67">
            <v>0</v>
          </cell>
          <cell r="EC67">
            <v>0</v>
          </cell>
          <cell r="ED67">
            <v>0</v>
          </cell>
          <cell r="EE67">
            <v>0</v>
          </cell>
          <cell r="EF67">
            <v>0</v>
          </cell>
          <cell r="EG67">
            <v>0</v>
          </cell>
          <cell r="EH67">
            <v>0</v>
          </cell>
          <cell r="EI67">
            <v>0</v>
          </cell>
          <cell r="EJ67">
            <v>0</v>
          </cell>
          <cell r="EK67">
            <v>0</v>
          </cell>
          <cell r="EL67">
            <v>0</v>
          </cell>
          <cell r="EM67">
            <v>0</v>
          </cell>
          <cell r="EN67">
            <v>0</v>
          </cell>
          <cell r="EO67">
            <v>0</v>
          </cell>
          <cell r="EP67">
            <v>0</v>
          </cell>
          <cell r="EQ67">
            <v>0</v>
          </cell>
          <cell r="ER67">
            <v>0</v>
          </cell>
          <cell r="ES67">
            <v>0</v>
          </cell>
          <cell r="ET67">
            <v>0</v>
          </cell>
          <cell r="EU67">
            <v>0</v>
          </cell>
          <cell r="EV67">
            <v>0</v>
          </cell>
          <cell r="EW67">
            <v>0</v>
          </cell>
          <cell r="EX67">
            <v>0</v>
          </cell>
          <cell r="EY67">
            <v>0</v>
          </cell>
          <cell r="EZ67">
            <v>0</v>
          </cell>
          <cell r="FA67">
            <v>0</v>
          </cell>
          <cell r="FB67">
            <v>0</v>
          </cell>
          <cell r="FC67">
            <v>0</v>
          </cell>
          <cell r="FD67">
            <v>0</v>
          </cell>
          <cell r="FE67">
            <v>0</v>
          </cell>
          <cell r="FF67">
            <v>0</v>
          </cell>
          <cell r="FG67">
            <v>0</v>
          </cell>
          <cell r="FH67">
            <v>0</v>
          </cell>
          <cell r="FI67">
            <v>0</v>
          </cell>
          <cell r="FJ67">
            <v>0</v>
          </cell>
          <cell r="FK67">
            <v>0</v>
          </cell>
          <cell r="FL67">
            <v>0</v>
          </cell>
          <cell r="FM67">
            <v>0</v>
          </cell>
          <cell r="FN67">
            <v>0</v>
          </cell>
          <cell r="FO67">
            <v>0</v>
          </cell>
          <cell r="FP67">
            <v>0</v>
          </cell>
          <cell r="FQ67">
            <v>0</v>
          </cell>
          <cell r="FR67">
            <v>0</v>
          </cell>
          <cell r="FS67">
            <v>0</v>
          </cell>
          <cell r="FT67">
            <v>0</v>
          </cell>
          <cell r="FU67">
            <v>0</v>
          </cell>
          <cell r="FV67">
            <v>0</v>
          </cell>
          <cell r="FW67">
            <v>0</v>
          </cell>
          <cell r="FX67">
            <v>0</v>
          </cell>
          <cell r="FY67">
            <v>0</v>
          </cell>
          <cell r="FZ67">
            <v>0</v>
          </cell>
          <cell r="GA67">
            <v>0</v>
          </cell>
          <cell r="GB67">
            <v>0</v>
          </cell>
          <cell r="GC67">
            <v>0</v>
          </cell>
          <cell r="GD67">
            <v>0</v>
          </cell>
          <cell r="GE67">
            <v>0</v>
          </cell>
          <cell r="GF67">
            <v>0</v>
          </cell>
          <cell r="GG67">
            <v>0</v>
          </cell>
          <cell r="GH67">
            <v>0</v>
          </cell>
          <cell r="GI67">
            <v>0</v>
          </cell>
          <cell r="GJ67">
            <v>0</v>
          </cell>
          <cell r="GK67">
            <v>0</v>
          </cell>
          <cell r="GL67">
            <v>0</v>
          </cell>
          <cell r="GM67">
            <v>0</v>
          </cell>
          <cell r="GN67">
            <v>0</v>
          </cell>
          <cell r="GO67">
            <v>0</v>
          </cell>
          <cell r="GP67">
            <v>0</v>
          </cell>
          <cell r="GQ67">
            <v>0</v>
          </cell>
          <cell r="GR67">
            <v>0</v>
          </cell>
          <cell r="GS67">
            <v>0</v>
          </cell>
          <cell r="GT67">
            <v>0</v>
          </cell>
          <cell r="GU67">
            <v>0</v>
          </cell>
          <cell r="GV67">
            <v>0</v>
          </cell>
          <cell r="GW67">
            <v>0</v>
          </cell>
          <cell r="GX67">
            <v>0</v>
          </cell>
          <cell r="GY67">
            <v>0</v>
          </cell>
          <cell r="GZ67">
            <v>0</v>
          </cell>
          <cell r="HA67">
            <v>0</v>
          </cell>
          <cell r="HB67">
            <v>0</v>
          </cell>
          <cell r="HC67">
            <v>0</v>
          </cell>
          <cell r="HD67">
            <v>0</v>
          </cell>
          <cell r="HE67">
            <v>0</v>
          </cell>
          <cell r="HF67">
            <v>0</v>
          </cell>
          <cell r="HG67">
            <v>0</v>
          </cell>
          <cell r="HH67">
            <v>0</v>
          </cell>
          <cell r="HI67">
            <v>0</v>
          </cell>
          <cell r="HJ67">
            <v>0</v>
          </cell>
          <cell r="HK67">
            <v>0</v>
          </cell>
          <cell r="HL67">
            <v>0</v>
          </cell>
          <cell r="HM67">
            <v>0</v>
          </cell>
          <cell r="HN67">
            <v>0</v>
          </cell>
          <cell r="HO67">
            <v>0</v>
          </cell>
          <cell r="HP67">
            <v>0</v>
          </cell>
          <cell r="HQ67">
            <v>0</v>
          </cell>
          <cell r="HR67">
            <v>0</v>
          </cell>
          <cell r="HS67">
            <v>0</v>
          </cell>
          <cell r="HT67">
            <v>0</v>
          </cell>
          <cell r="HU67">
            <v>0</v>
          </cell>
          <cell r="HV67">
            <v>0</v>
          </cell>
          <cell r="HW67">
            <v>0</v>
          </cell>
          <cell r="HX67">
            <v>0</v>
          </cell>
          <cell r="HY67">
            <v>0</v>
          </cell>
          <cell r="HZ67">
            <v>0</v>
          </cell>
          <cell r="IA67">
            <v>0</v>
          </cell>
          <cell r="IB67">
            <v>0</v>
          </cell>
          <cell r="IC67">
            <v>0</v>
          </cell>
          <cell r="ID67">
            <v>0</v>
          </cell>
          <cell r="IE67">
            <v>0</v>
          </cell>
          <cell r="IF67">
            <v>0</v>
          </cell>
          <cell r="IG67">
            <v>0</v>
          </cell>
          <cell r="IH67">
            <v>0</v>
          </cell>
          <cell r="II67">
            <v>0</v>
          </cell>
          <cell r="IJ67">
            <v>0</v>
          </cell>
          <cell r="IK67">
            <v>0</v>
          </cell>
          <cell r="IL67">
            <v>0</v>
          </cell>
          <cell r="IM67">
            <v>0</v>
          </cell>
          <cell r="IN67">
            <v>0</v>
          </cell>
          <cell r="IO67">
            <v>0</v>
          </cell>
          <cell r="IP67">
            <v>0</v>
          </cell>
          <cell r="IQ67">
            <v>0</v>
          </cell>
        </row>
        <row r="68">
          <cell r="B68">
            <v>0</v>
          </cell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0</v>
          </cell>
          <cell r="AB68">
            <v>0</v>
          </cell>
          <cell r="AC68">
            <v>0</v>
          </cell>
          <cell r="AD68">
            <v>0</v>
          </cell>
          <cell r="AE68">
            <v>0</v>
          </cell>
          <cell r="AF68">
            <v>0</v>
          </cell>
          <cell r="AG68">
            <v>0</v>
          </cell>
          <cell r="AH68">
            <v>0</v>
          </cell>
          <cell r="AI68">
            <v>0</v>
          </cell>
          <cell r="AJ68">
            <v>0</v>
          </cell>
          <cell r="AK68">
            <v>0</v>
          </cell>
          <cell r="AL68">
            <v>0</v>
          </cell>
          <cell r="AM68">
            <v>0</v>
          </cell>
          <cell r="AN68">
            <v>0</v>
          </cell>
          <cell r="AO68">
            <v>0</v>
          </cell>
          <cell r="AP68">
            <v>0</v>
          </cell>
          <cell r="AQ68">
            <v>0</v>
          </cell>
          <cell r="AR68">
            <v>0</v>
          </cell>
          <cell r="AS68">
            <v>0</v>
          </cell>
          <cell r="AT68">
            <v>0</v>
          </cell>
          <cell r="AU68">
            <v>0</v>
          </cell>
          <cell r="AV68">
            <v>0</v>
          </cell>
          <cell r="AW68">
            <v>0</v>
          </cell>
          <cell r="AX68">
            <v>0</v>
          </cell>
          <cell r="AY68">
            <v>0</v>
          </cell>
          <cell r="AZ68">
            <v>0</v>
          </cell>
          <cell r="BA68">
            <v>0</v>
          </cell>
          <cell r="BB68">
            <v>0</v>
          </cell>
          <cell r="BC68">
            <v>0</v>
          </cell>
          <cell r="BD68">
            <v>0</v>
          </cell>
          <cell r="BE68">
            <v>0</v>
          </cell>
          <cell r="BF68">
            <v>0</v>
          </cell>
          <cell r="BG68">
            <v>0</v>
          </cell>
          <cell r="BH68">
            <v>0</v>
          </cell>
          <cell r="BI68">
            <v>0</v>
          </cell>
          <cell r="BJ68">
            <v>0</v>
          </cell>
          <cell r="BK68">
            <v>0</v>
          </cell>
          <cell r="BL68">
            <v>0</v>
          </cell>
          <cell r="BM68">
            <v>0</v>
          </cell>
          <cell r="BN68">
            <v>0</v>
          </cell>
          <cell r="BO68">
            <v>0</v>
          </cell>
          <cell r="BP68">
            <v>0</v>
          </cell>
          <cell r="BQ68">
            <v>0</v>
          </cell>
          <cell r="BR68">
            <v>0</v>
          </cell>
          <cell r="BS68">
            <v>0</v>
          </cell>
          <cell r="BT68">
            <v>0</v>
          </cell>
          <cell r="BU68">
            <v>0</v>
          </cell>
          <cell r="BV68">
            <v>0</v>
          </cell>
          <cell r="BW68">
            <v>0</v>
          </cell>
          <cell r="BX68">
            <v>0</v>
          </cell>
          <cell r="BY68">
            <v>0</v>
          </cell>
          <cell r="BZ68">
            <v>0</v>
          </cell>
          <cell r="CA68">
            <v>0</v>
          </cell>
          <cell r="CB68">
            <v>0</v>
          </cell>
          <cell r="CC68">
            <v>0</v>
          </cell>
          <cell r="CD68">
            <v>0</v>
          </cell>
          <cell r="CE68">
            <v>0</v>
          </cell>
          <cell r="CF68">
            <v>0</v>
          </cell>
          <cell r="CG68">
            <v>0</v>
          </cell>
          <cell r="CH68">
            <v>0</v>
          </cell>
          <cell r="CI68">
            <v>0</v>
          </cell>
          <cell r="CJ68">
            <v>0</v>
          </cell>
          <cell r="CK68">
            <v>0</v>
          </cell>
          <cell r="CL68">
            <v>0</v>
          </cell>
          <cell r="CM68">
            <v>0</v>
          </cell>
          <cell r="CN68">
            <v>0</v>
          </cell>
          <cell r="CO68">
            <v>0</v>
          </cell>
          <cell r="CP68">
            <v>0</v>
          </cell>
          <cell r="CQ68">
            <v>0</v>
          </cell>
          <cell r="CR68">
            <v>0</v>
          </cell>
          <cell r="CS68">
            <v>0</v>
          </cell>
          <cell r="CT68">
            <v>0</v>
          </cell>
          <cell r="CU68">
            <v>0</v>
          </cell>
          <cell r="CV68">
            <v>0</v>
          </cell>
          <cell r="CW68">
            <v>0</v>
          </cell>
          <cell r="CX68">
            <v>0</v>
          </cell>
          <cell r="CY68">
            <v>0</v>
          </cell>
          <cell r="CZ68">
            <v>0</v>
          </cell>
          <cell r="DA68">
            <v>0</v>
          </cell>
          <cell r="DB68">
            <v>0</v>
          </cell>
          <cell r="DC68">
            <v>0</v>
          </cell>
          <cell r="DD68">
            <v>0</v>
          </cell>
          <cell r="DE68">
            <v>0</v>
          </cell>
          <cell r="DF68">
            <v>0</v>
          </cell>
          <cell r="DG68">
            <v>0</v>
          </cell>
          <cell r="DH68">
            <v>0</v>
          </cell>
          <cell r="DI68">
            <v>0</v>
          </cell>
          <cell r="DJ68">
            <v>0</v>
          </cell>
          <cell r="DK68">
            <v>0</v>
          </cell>
          <cell r="DL68">
            <v>0</v>
          </cell>
          <cell r="DM68">
            <v>0</v>
          </cell>
          <cell r="DN68">
            <v>0</v>
          </cell>
          <cell r="DO68">
            <v>0</v>
          </cell>
          <cell r="DP68">
            <v>0</v>
          </cell>
          <cell r="DQ68">
            <v>0</v>
          </cell>
          <cell r="DR68">
            <v>0</v>
          </cell>
          <cell r="DS68">
            <v>0</v>
          </cell>
          <cell r="DT68">
            <v>0</v>
          </cell>
          <cell r="DU68">
            <v>0</v>
          </cell>
          <cell r="DV68">
            <v>0</v>
          </cell>
          <cell r="DW68">
            <v>0</v>
          </cell>
          <cell r="DX68">
            <v>0</v>
          </cell>
          <cell r="DY68">
            <v>0</v>
          </cell>
          <cell r="DZ68">
            <v>0</v>
          </cell>
          <cell r="EA68">
            <v>0</v>
          </cell>
          <cell r="EB68">
            <v>0</v>
          </cell>
          <cell r="EC68">
            <v>0</v>
          </cell>
          <cell r="ED68">
            <v>0</v>
          </cell>
          <cell r="EE68">
            <v>0</v>
          </cell>
          <cell r="EF68">
            <v>0</v>
          </cell>
          <cell r="EG68">
            <v>0</v>
          </cell>
          <cell r="EH68">
            <v>0</v>
          </cell>
          <cell r="EI68">
            <v>0</v>
          </cell>
          <cell r="EJ68">
            <v>0</v>
          </cell>
          <cell r="EK68">
            <v>0</v>
          </cell>
          <cell r="EL68">
            <v>0</v>
          </cell>
          <cell r="EM68">
            <v>0</v>
          </cell>
          <cell r="EN68">
            <v>0</v>
          </cell>
          <cell r="EO68">
            <v>0</v>
          </cell>
          <cell r="EP68">
            <v>0</v>
          </cell>
          <cell r="EQ68">
            <v>0</v>
          </cell>
          <cell r="ER68">
            <v>0</v>
          </cell>
          <cell r="ES68">
            <v>0</v>
          </cell>
          <cell r="ET68">
            <v>0</v>
          </cell>
          <cell r="EU68">
            <v>0</v>
          </cell>
          <cell r="EV68">
            <v>0</v>
          </cell>
          <cell r="EW68">
            <v>0</v>
          </cell>
          <cell r="EX68">
            <v>0</v>
          </cell>
          <cell r="EY68">
            <v>0</v>
          </cell>
          <cell r="EZ68">
            <v>0</v>
          </cell>
          <cell r="FA68">
            <v>0</v>
          </cell>
          <cell r="FB68">
            <v>0</v>
          </cell>
          <cell r="FC68">
            <v>0</v>
          </cell>
          <cell r="FD68">
            <v>0</v>
          </cell>
          <cell r="FE68">
            <v>0</v>
          </cell>
          <cell r="FF68">
            <v>0</v>
          </cell>
          <cell r="FG68">
            <v>0</v>
          </cell>
          <cell r="FH68">
            <v>0</v>
          </cell>
          <cell r="FI68">
            <v>0</v>
          </cell>
          <cell r="FJ68">
            <v>0</v>
          </cell>
          <cell r="FK68">
            <v>0</v>
          </cell>
          <cell r="FL68">
            <v>0</v>
          </cell>
          <cell r="FM68">
            <v>0</v>
          </cell>
          <cell r="FN68">
            <v>0</v>
          </cell>
          <cell r="FO68">
            <v>0</v>
          </cell>
          <cell r="FP68">
            <v>0</v>
          </cell>
          <cell r="FQ68">
            <v>0</v>
          </cell>
          <cell r="FR68">
            <v>0</v>
          </cell>
          <cell r="FS68">
            <v>0</v>
          </cell>
          <cell r="FT68">
            <v>0</v>
          </cell>
          <cell r="FU68">
            <v>0</v>
          </cell>
          <cell r="FV68">
            <v>0</v>
          </cell>
          <cell r="FW68">
            <v>0</v>
          </cell>
          <cell r="FX68">
            <v>0</v>
          </cell>
          <cell r="FY68">
            <v>0</v>
          </cell>
          <cell r="FZ68">
            <v>0</v>
          </cell>
          <cell r="GA68">
            <v>0</v>
          </cell>
          <cell r="GB68">
            <v>0</v>
          </cell>
          <cell r="GC68">
            <v>0</v>
          </cell>
          <cell r="GD68">
            <v>0</v>
          </cell>
          <cell r="GE68">
            <v>0</v>
          </cell>
          <cell r="GF68">
            <v>0</v>
          </cell>
          <cell r="GG68">
            <v>0</v>
          </cell>
          <cell r="GH68">
            <v>0</v>
          </cell>
          <cell r="GI68">
            <v>0</v>
          </cell>
          <cell r="GJ68">
            <v>0</v>
          </cell>
          <cell r="GK68">
            <v>0</v>
          </cell>
          <cell r="GL68">
            <v>0</v>
          </cell>
          <cell r="GM68">
            <v>0</v>
          </cell>
          <cell r="GN68">
            <v>0</v>
          </cell>
          <cell r="GO68">
            <v>0</v>
          </cell>
          <cell r="GP68">
            <v>0</v>
          </cell>
          <cell r="GQ68">
            <v>0</v>
          </cell>
          <cell r="GR68">
            <v>0</v>
          </cell>
          <cell r="GS68">
            <v>0</v>
          </cell>
          <cell r="GT68">
            <v>0</v>
          </cell>
          <cell r="GU68">
            <v>0</v>
          </cell>
          <cell r="GV68">
            <v>0</v>
          </cell>
          <cell r="GW68">
            <v>0</v>
          </cell>
          <cell r="GX68">
            <v>0</v>
          </cell>
          <cell r="GY68">
            <v>0</v>
          </cell>
          <cell r="GZ68">
            <v>0</v>
          </cell>
          <cell r="HA68">
            <v>0</v>
          </cell>
          <cell r="HB68">
            <v>0</v>
          </cell>
          <cell r="HC68">
            <v>0</v>
          </cell>
          <cell r="HD68">
            <v>0</v>
          </cell>
          <cell r="HE68">
            <v>0</v>
          </cell>
          <cell r="HF68">
            <v>0</v>
          </cell>
          <cell r="HG68">
            <v>0</v>
          </cell>
          <cell r="HH68">
            <v>0</v>
          </cell>
          <cell r="HI68">
            <v>0</v>
          </cell>
          <cell r="HJ68">
            <v>0</v>
          </cell>
          <cell r="HK68">
            <v>0</v>
          </cell>
          <cell r="HL68">
            <v>0</v>
          </cell>
          <cell r="HM68">
            <v>0</v>
          </cell>
          <cell r="HN68">
            <v>0</v>
          </cell>
          <cell r="HO68">
            <v>0</v>
          </cell>
          <cell r="HP68">
            <v>0</v>
          </cell>
          <cell r="HQ68">
            <v>0</v>
          </cell>
          <cell r="HR68">
            <v>0</v>
          </cell>
          <cell r="HS68">
            <v>0</v>
          </cell>
          <cell r="HT68">
            <v>0</v>
          </cell>
          <cell r="HU68">
            <v>0</v>
          </cell>
          <cell r="HV68">
            <v>0</v>
          </cell>
          <cell r="HW68">
            <v>0</v>
          </cell>
          <cell r="HX68">
            <v>0</v>
          </cell>
          <cell r="HY68">
            <v>0</v>
          </cell>
          <cell r="HZ68">
            <v>0</v>
          </cell>
          <cell r="IA68">
            <v>0</v>
          </cell>
          <cell r="IB68">
            <v>0</v>
          </cell>
          <cell r="IC68">
            <v>0</v>
          </cell>
          <cell r="ID68">
            <v>0</v>
          </cell>
          <cell r="IE68">
            <v>0</v>
          </cell>
          <cell r="IF68">
            <v>0</v>
          </cell>
          <cell r="IG68">
            <v>0</v>
          </cell>
          <cell r="IH68">
            <v>0</v>
          </cell>
          <cell r="II68">
            <v>0</v>
          </cell>
          <cell r="IJ68">
            <v>0</v>
          </cell>
          <cell r="IK68">
            <v>0</v>
          </cell>
          <cell r="IL68">
            <v>0</v>
          </cell>
          <cell r="IM68">
            <v>0</v>
          </cell>
          <cell r="IN68">
            <v>0</v>
          </cell>
          <cell r="IO68">
            <v>0</v>
          </cell>
          <cell r="IP68">
            <v>0</v>
          </cell>
          <cell r="IQ68">
            <v>0</v>
          </cell>
        </row>
        <row r="69">
          <cell r="B69">
            <v>0</v>
          </cell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0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0</v>
          </cell>
          <cell r="AJ69">
            <v>0</v>
          </cell>
          <cell r="AK69">
            <v>0</v>
          </cell>
          <cell r="AL69">
            <v>0</v>
          </cell>
          <cell r="AM69">
            <v>0</v>
          </cell>
          <cell r="AN69">
            <v>0</v>
          </cell>
          <cell r="AO69">
            <v>0</v>
          </cell>
          <cell r="AP69">
            <v>0</v>
          </cell>
          <cell r="AQ69">
            <v>0</v>
          </cell>
          <cell r="AR69">
            <v>0</v>
          </cell>
          <cell r="AS69">
            <v>0</v>
          </cell>
          <cell r="AT69">
            <v>0</v>
          </cell>
          <cell r="AU69">
            <v>0</v>
          </cell>
          <cell r="AV69">
            <v>0</v>
          </cell>
          <cell r="AW69">
            <v>0</v>
          </cell>
          <cell r="AX69">
            <v>0</v>
          </cell>
          <cell r="AY69">
            <v>0</v>
          </cell>
          <cell r="AZ69">
            <v>0</v>
          </cell>
          <cell r="BA69">
            <v>0</v>
          </cell>
          <cell r="BB69">
            <v>0</v>
          </cell>
          <cell r="BC69">
            <v>0</v>
          </cell>
          <cell r="BD69">
            <v>0</v>
          </cell>
          <cell r="BE69">
            <v>0</v>
          </cell>
          <cell r="BF69">
            <v>0</v>
          </cell>
          <cell r="BG69">
            <v>0</v>
          </cell>
          <cell r="BH69">
            <v>0</v>
          </cell>
          <cell r="BI69">
            <v>0</v>
          </cell>
          <cell r="BJ69">
            <v>0</v>
          </cell>
          <cell r="BK69">
            <v>0</v>
          </cell>
          <cell r="BL69">
            <v>0</v>
          </cell>
          <cell r="BM69">
            <v>0</v>
          </cell>
          <cell r="BN69">
            <v>0</v>
          </cell>
          <cell r="BO69">
            <v>0</v>
          </cell>
          <cell r="BP69">
            <v>0</v>
          </cell>
          <cell r="BQ69">
            <v>0</v>
          </cell>
          <cell r="BR69">
            <v>0</v>
          </cell>
          <cell r="BS69">
            <v>0</v>
          </cell>
          <cell r="BT69">
            <v>0</v>
          </cell>
          <cell r="BU69">
            <v>0</v>
          </cell>
          <cell r="BV69">
            <v>0</v>
          </cell>
          <cell r="BW69">
            <v>0</v>
          </cell>
          <cell r="BX69">
            <v>0</v>
          </cell>
          <cell r="BY69">
            <v>0</v>
          </cell>
          <cell r="BZ69">
            <v>0</v>
          </cell>
          <cell r="CA69">
            <v>0</v>
          </cell>
          <cell r="CB69">
            <v>0</v>
          </cell>
          <cell r="CC69">
            <v>0</v>
          </cell>
          <cell r="CD69">
            <v>0</v>
          </cell>
          <cell r="CE69">
            <v>0</v>
          </cell>
          <cell r="CF69">
            <v>0</v>
          </cell>
          <cell r="CG69">
            <v>0</v>
          </cell>
          <cell r="CH69">
            <v>0</v>
          </cell>
          <cell r="CI69">
            <v>0</v>
          </cell>
          <cell r="CJ69">
            <v>0</v>
          </cell>
          <cell r="CK69">
            <v>0</v>
          </cell>
          <cell r="CL69">
            <v>0</v>
          </cell>
          <cell r="CM69">
            <v>0</v>
          </cell>
          <cell r="CN69">
            <v>0</v>
          </cell>
          <cell r="CO69">
            <v>0</v>
          </cell>
          <cell r="CP69">
            <v>0</v>
          </cell>
          <cell r="CQ69">
            <v>0</v>
          </cell>
          <cell r="CR69">
            <v>0</v>
          </cell>
          <cell r="CS69">
            <v>0</v>
          </cell>
          <cell r="CT69">
            <v>0</v>
          </cell>
          <cell r="CU69">
            <v>0</v>
          </cell>
          <cell r="CV69">
            <v>0</v>
          </cell>
          <cell r="CW69">
            <v>0</v>
          </cell>
          <cell r="CX69">
            <v>0</v>
          </cell>
          <cell r="CY69">
            <v>0</v>
          </cell>
          <cell r="CZ69">
            <v>0</v>
          </cell>
          <cell r="DA69">
            <v>0</v>
          </cell>
          <cell r="DB69">
            <v>0</v>
          </cell>
          <cell r="DC69">
            <v>0</v>
          </cell>
          <cell r="DD69">
            <v>0</v>
          </cell>
          <cell r="DE69">
            <v>0</v>
          </cell>
          <cell r="DF69">
            <v>0</v>
          </cell>
          <cell r="DG69">
            <v>0</v>
          </cell>
          <cell r="DH69">
            <v>0</v>
          </cell>
          <cell r="DI69">
            <v>0</v>
          </cell>
          <cell r="DJ69">
            <v>0</v>
          </cell>
          <cell r="DK69">
            <v>0</v>
          </cell>
          <cell r="DL69">
            <v>0</v>
          </cell>
          <cell r="DM69">
            <v>0</v>
          </cell>
          <cell r="DN69">
            <v>0</v>
          </cell>
          <cell r="DO69">
            <v>0</v>
          </cell>
          <cell r="DP69">
            <v>0</v>
          </cell>
          <cell r="DQ69">
            <v>0</v>
          </cell>
          <cell r="DR69">
            <v>0</v>
          </cell>
          <cell r="DS69">
            <v>0</v>
          </cell>
          <cell r="DT69">
            <v>0</v>
          </cell>
          <cell r="DU69">
            <v>0</v>
          </cell>
          <cell r="DV69">
            <v>0</v>
          </cell>
          <cell r="DW69">
            <v>0</v>
          </cell>
          <cell r="DX69">
            <v>0</v>
          </cell>
          <cell r="DY69">
            <v>0</v>
          </cell>
          <cell r="DZ69">
            <v>0</v>
          </cell>
          <cell r="EA69">
            <v>0</v>
          </cell>
          <cell r="EB69">
            <v>0</v>
          </cell>
          <cell r="EC69">
            <v>0</v>
          </cell>
          <cell r="ED69">
            <v>0</v>
          </cell>
          <cell r="EE69">
            <v>0</v>
          </cell>
          <cell r="EF69">
            <v>0</v>
          </cell>
          <cell r="EG69">
            <v>0</v>
          </cell>
          <cell r="EH69">
            <v>0</v>
          </cell>
          <cell r="EI69">
            <v>0</v>
          </cell>
          <cell r="EJ69">
            <v>0</v>
          </cell>
          <cell r="EK69">
            <v>0</v>
          </cell>
          <cell r="EL69">
            <v>0</v>
          </cell>
          <cell r="EM69">
            <v>0</v>
          </cell>
          <cell r="EN69">
            <v>0</v>
          </cell>
          <cell r="EO69">
            <v>0</v>
          </cell>
          <cell r="EP69">
            <v>0</v>
          </cell>
          <cell r="EQ69">
            <v>0</v>
          </cell>
          <cell r="ER69">
            <v>0</v>
          </cell>
          <cell r="ES69">
            <v>0</v>
          </cell>
          <cell r="ET69">
            <v>0</v>
          </cell>
          <cell r="EU69">
            <v>0</v>
          </cell>
          <cell r="EV69">
            <v>0</v>
          </cell>
          <cell r="EW69">
            <v>0</v>
          </cell>
          <cell r="EX69">
            <v>0</v>
          </cell>
          <cell r="EY69">
            <v>0</v>
          </cell>
          <cell r="EZ69">
            <v>0</v>
          </cell>
          <cell r="FA69">
            <v>0</v>
          </cell>
          <cell r="FB69">
            <v>0</v>
          </cell>
          <cell r="FC69">
            <v>0</v>
          </cell>
          <cell r="FD69">
            <v>0</v>
          </cell>
          <cell r="FE69">
            <v>0</v>
          </cell>
          <cell r="FF69">
            <v>0</v>
          </cell>
          <cell r="FG69">
            <v>0</v>
          </cell>
          <cell r="FH69">
            <v>0</v>
          </cell>
          <cell r="FI69">
            <v>0</v>
          </cell>
          <cell r="FJ69">
            <v>0</v>
          </cell>
          <cell r="FK69">
            <v>0</v>
          </cell>
          <cell r="FL69">
            <v>0</v>
          </cell>
          <cell r="FM69">
            <v>0</v>
          </cell>
          <cell r="FN69">
            <v>0</v>
          </cell>
          <cell r="FO69">
            <v>0</v>
          </cell>
          <cell r="FP69">
            <v>0</v>
          </cell>
          <cell r="FQ69">
            <v>0</v>
          </cell>
          <cell r="FR69">
            <v>0</v>
          </cell>
          <cell r="FS69">
            <v>0</v>
          </cell>
          <cell r="FT69">
            <v>0</v>
          </cell>
          <cell r="FU69">
            <v>0</v>
          </cell>
          <cell r="FV69">
            <v>0</v>
          </cell>
          <cell r="FW69">
            <v>0</v>
          </cell>
          <cell r="FX69">
            <v>0</v>
          </cell>
          <cell r="FY69">
            <v>0</v>
          </cell>
          <cell r="FZ69">
            <v>0</v>
          </cell>
          <cell r="GA69">
            <v>0</v>
          </cell>
          <cell r="GB69">
            <v>0</v>
          </cell>
          <cell r="GC69">
            <v>0</v>
          </cell>
          <cell r="GD69">
            <v>0</v>
          </cell>
          <cell r="GE69">
            <v>0</v>
          </cell>
          <cell r="GF69">
            <v>0</v>
          </cell>
          <cell r="GG69">
            <v>0</v>
          </cell>
          <cell r="GH69">
            <v>0</v>
          </cell>
          <cell r="GI69">
            <v>0</v>
          </cell>
          <cell r="GJ69">
            <v>0</v>
          </cell>
          <cell r="GK69">
            <v>0</v>
          </cell>
          <cell r="GL69">
            <v>0</v>
          </cell>
          <cell r="GM69">
            <v>0</v>
          </cell>
          <cell r="GN69">
            <v>0</v>
          </cell>
          <cell r="GO69">
            <v>0</v>
          </cell>
          <cell r="GP69">
            <v>0</v>
          </cell>
          <cell r="GQ69">
            <v>0</v>
          </cell>
          <cell r="GR69">
            <v>0</v>
          </cell>
          <cell r="GS69">
            <v>0</v>
          </cell>
          <cell r="GT69">
            <v>0</v>
          </cell>
          <cell r="GU69">
            <v>0</v>
          </cell>
          <cell r="GV69">
            <v>0</v>
          </cell>
          <cell r="GW69">
            <v>0</v>
          </cell>
          <cell r="GX69">
            <v>0</v>
          </cell>
          <cell r="GY69">
            <v>0</v>
          </cell>
          <cell r="GZ69">
            <v>0</v>
          </cell>
          <cell r="HA69">
            <v>0</v>
          </cell>
          <cell r="HB69">
            <v>0</v>
          </cell>
          <cell r="HC69">
            <v>0</v>
          </cell>
          <cell r="HD69">
            <v>0</v>
          </cell>
          <cell r="HE69">
            <v>0</v>
          </cell>
          <cell r="HF69">
            <v>0</v>
          </cell>
          <cell r="HG69">
            <v>0</v>
          </cell>
          <cell r="HH69">
            <v>0</v>
          </cell>
          <cell r="HI69">
            <v>0</v>
          </cell>
          <cell r="HJ69">
            <v>0</v>
          </cell>
          <cell r="HK69">
            <v>0</v>
          </cell>
          <cell r="HL69">
            <v>0</v>
          </cell>
          <cell r="HM69">
            <v>0</v>
          </cell>
          <cell r="HN69">
            <v>0</v>
          </cell>
          <cell r="HO69">
            <v>0</v>
          </cell>
          <cell r="HP69">
            <v>0</v>
          </cell>
          <cell r="HQ69">
            <v>0</v>
          </cell>
          <cell r="HR69">
            <v>0</v>
          </cell>
          <cell r="HS69">
            <v>0</v>
          </cell>
          <cell r="HT69">
            <v>0</v>
          </cell>
          <cell r="HU69">
            <v>0</v>
          </cell>
          <cell r="HV69">
            <v>0</v>
          </cell>
          <cell r="HW69">
            <v>0</v>
          </cell>
          <cell r="HX69">
            <v>0</v>
          </cell>
          <cell r="HY69">
            <v>0</v>
          </cell>
          <cell r="HZ69">
            <v>0</v>
          </cell>
          <cell r="IA69">
            <v>0</v>
          </cell>
          <cell r="IB69">
            <v>0</v>
          </cell>
          <cell r="IC69">
            <v>0</v>
          </cell>
          <cell r="ID69">
            <v>0</v>
          </cell>
          <cell r="IE69">
            <v>0</v>
          </cell>
          <cell r="IF69">
            <v>0</v>
          </cell>
          <cell r="IG69">
            <v>0</v>
          </cell>
          <cell r="IH69">
            <v>0</v>
          </cell>
          <cell r="II69">
            <v>0</v>
          </cell>
          <cell r="IJ69">
            <v>0</v>
          </cell>
          <cell r="IK69">
            <v>0</v>
          </cell>
          <cell r="IL69">
            <v>0</v>
          </cell>
          <cell r="IM69">
            <v>0</v>
          </cell>
          <cell r="IN69">
            <v>0</v>
          </cell>
          <cell r="IO69">
            <v>0</v>
          </cell>
          <cell r="IP69">
            <v>0</v>
          </cell>
          <cell r="IQ69">
            <v>0</v>
          </cell>
        </row>
        <row r="70">
          <cell r="B70">
            <v>0</v>
          </cell>
          <cell r="C70">
            <v>0</v>
          </cell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0</v>
          </cell>
          <cell r="AB70">
            <v>0</v>
          </cell>
          <cell r="AC70">
            <v>0</v>
          </cell>
          <cell r="AD70">
            <v>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0</v>
          </cell>
          <cell r="AJ70">
            <v>0</v>
          </cell>
          <cell r="AK70">
            <v>0</v>
          </cell>
          <cell r="AL70">
            <v>0</v>
          </cell>
          <cell r="AM70">
            <v>0</v>
          </cell>
          <cell r="AN70">
            <v>0</v>
          </cell>
          <cell r="AO70">
            <v>0</v>
          </cell>
          <cell r="AP70">
            <v>0</v>
          </cell>
          <cell r="AQ70">
            <v>0</v>
          </cell>
          <cell r="AR70">
            <v>0</v>
          </cell>
          <cell r="AS70">
            <v>0</v>
          </cell>
          <cell r="AT70">
            <v>0</v>
          </cell>
          <cell r="AU70">
            <v>0</v>
          </cell>
          <cell r="AV70">
            <v>0</v>
          </cell>
          <cell r="AW70">
            <v>0</v>
          </cell>
          <cell r="AX70">
            <v>0</v>
          </cell>
          <cell r="AY70">
            <v>0</v>
          </cell>
          <cell r="AZ70">
            <v>0</v>
          </cell>
          <cell r="BA70">
            <v>0</v>
          </cell>
          <cell r="BB70">
            <v>0</v>
          </cell>
          <cell r="BC70">
            <v>0</v>
          </cell>
          <cell r="BD70">
            <v>0</v>
          </cell>
          <cell r="BE70">
            <v>0</v>
          </cell>
          <cell r="BF70">
            <v>0</v>
          </cell>
          <cell r="BG70">
            <v>0</v>
          </cell>
          <cell r="BH70">
            <v>0</v>
          </cell>
          <cell r="BI70">
            <v>0</v>
          </cell>
          <cell r="BJ70">
            <v>0</v>
          </cell>
          <cell r="BK70">
            <v>0</v>
          </cell>
          <cell r="BL70">
            <v>0</v>
          </cell>
          <cell r="BM70">
            <v>0</v>
          </cell>
          <cell r="BN70">
            <v>0</v>
          </cell>
          <cell r="BO70">
            <v>0</v>
          </cell>
          <cell r="BP70">
            <v>0</v>
          </cell>
          <cell r="BQ70">
            <v>0</v>
          </cell>
          <cell r="BR70">
            <v>0</v>
          </cell>
          <cell r="BS70">
            <v>0</v>
          </cell>
          <cell r="BT70">
            <v>0</v>
          </cell>
          <cell r="BU70">
            <v>0</v>
          </cell>
          <cell r="BV70">
            <v>0</v>
          </cell>
          <cell r="BW70">
            <v>0</v>
          </cell>
          <cell r="BX70">
            <v>0</v>
          </cell>
          <cell r="BY70">
            <v>0</v>
          </cell>
          <cell r="BZ70">
            <v>0</v>
          </cell>
          <cell r="CA70">
            <v>0</v>
          </cell>
          <cell r="CB70">
            <v>0</v>
          </cell>
          <cell r="CC70">
            <v>0</v>
          </cell>
          <cell r="CD70">
            <v>0</v>
          </cell>
          <cell r="CE70">
            <v>0</v>
          </cell>
          <cell r="CF70">
            <v>0</v>
          </cell>
          <cell r="CG70">
            <v>0</v>
          </cell>
          <cell r="CH70">
            <v>0</v>
          </cell>
          <cell r="CI70">
            <v>0</v>
          </cell>
          <cell r="CJ70">
            <v>0</v>
          </cell>
          <cell r="CK70">
            <v>0</v>
          </cell>
          <cell r="CL70">
            <v>0</v>
          </cell>
          <cell r="CM70">
            <v>0</v>
          </cell>
          <cell r="CN70">
            <v>0</v>
          </cell>
          <cell r="CO70">
            <v>0</v>
          </cell>
          <cell r="CP70">
            <v>0</v>
          </cell>
          <cell r="CQ70">
            <v>0</v>
          </cell>
          <cell r="CR70">
            <v>0</v>
          </cell>
          <cell r="CS70">
            <v>0</v>
          </cell>
          <cell r="CT70">
            <v>0</v>
          </cell>
          <cell r="CU70">
            <v>0</v>
          </cell>
          <cell r="CV70">
            <v>0</v>
          </cell>
          <cell r="CW70">
            <v>0</v>
          </cell>
          <cell r="CX70">
            <v>0</v>
          </cell>
          <cell r="CY70">
            <v>0</v>
          </cell>
          <cell r="CZ70">
            <v>0</v>
          </cell>
          <cell r="DA70">
            <v>0</v>
          </cell>
          <cell r="DB70">
            <v>0</v>
          </cell>
          <cell r="DC70">
            <v>0</v>
          </cell>
          <cell r="DD70">
            <v>0</v>
          </cell>
          <cell r="DE70">
            <v>0</v>
          </cell>
          <cell r="DF70">
            <v>0</v>
          </cell>
          <cell r="DG70">
            <v>0</v>
          </cell>
          <cell r="DH70">
            <v>0</v>
          </cell>
          <cell r="DI70">
            <v>0</v>
          </cell>
          <cell r="DJ70">
            <v>0</v>
          </cell>
          <cell r="DK70">
            <v>0</v>
          </cell>
          <cell r="DL70">
            <v>0</v>
          </cell>
          <cell r="DM70">
            <v>0</v>
          </cell>
          <cell r="DN70">
            <v>0</v>
          </cell>
          <cell r="DO70">
            <v>0</v>
          </cell>
          <cell r="DP70">
            <v>0</v>
          </cell>
          <cell r="DQ70">
            <v>0</v>
          </cell>
          <cell r="DR70">
            <v>0</v>
          </cell>
          <cell r="DS70">
            <v>0</v>
          </cell>
          <cell r="DT70">
            <v>0</v>
          </cell>
          <cell r="DU70">
            <v>0</v>
          </cell>
          <cell r="DV70">
            <v>0</v>
          </cell>
          <cell r="DW70">
            <v>0</v>
          </cell>
          <cell r="DX70">
            <v>0</v>
          </cell>
          <cell r="DY70">
            <v>0</v>
          </cell>
          <cell r="DZ70">
            <v>0</v>
          </cell>
          <cell r="EA70">
            <v>0</v>
          </cell>
          <cell r="EB70">
            <v>0</v>
          </cell>
          <cell r="EC70">
            <v>0</v>
          </cell>
          <cell r="ED70">
            <v>0</v>
          </cell>
          <cell r="EE70">
            <v>0</v>
          </cell>
          <cell r="EF70">
            <v>0</v>
          </cell>
          <cell r="EG70">
            <v>0</v>
          </cell>
          <cell r="EH70">
            <v>0</v>
          </cell>
          <cell r="EI70">
            <v>0</v>
          </cell>
          <cell r="EJ70">
            <v>0</v>
          </cell>
          <cell r="EK70">
            <v>0</v>
          </cell>
          <cell r="EL70">
            <v>0</v>
          </cell>
          <cell r="EM70">
            <v>0</v>
          </cell>
          <cell r="EN70">
            <v>0</v>
          </cell>
          <cell r="EO70">
            <v>0</v>
          </cell>
          <cell r="EP70">
            <v>0</v>
          </cell>
          <cell r="EQ70">
            <v>0</v>
          </cell>
          <cell r="ER70">
            <v>0</v>
          </cell>
          <cell r="ES70">
            <v>0</v>
          </cell>
          <cell r="ET70">
            <v>0</v>
          </cell>
          <cell r="EU70">
            <v>0</v>
          </cell>
          <cell r="EV70">
            <v>0</v>
          </cell>
          <cell r="EW70">
            <v>0</v>
          </cell>
          <cell r="EX70">
            <v>0</v>
          </cell>
          <cell r="EY70">
            <v>0</v>
          </cell>
          <cell r="EZ70">
            <v>0</v>
          </cell>
          <cell r="FA70">
            <v>0</v>
          </cell>
          <cell r="FB70">
            <v>0</v>
          </cell>
          <cell r="FC70">
            <v>0</v>
          </cell>
          <cell r="FD70">
            <v>0</v>
          </cell>
          <cell r="FE70">
            <v>0</v>
          </cell>
          <cell r="FF70">
            <v>0</v>
          </cell>
          <cell r="FG70">
            <v>0</v>
          </cell>
          <cell r="FH70">
            <v>0</v>
          </cell>
          <cell r="FI70">
            <v>0</v>
          </cell>
          <cell r="FJ70">
            <v>0</v>
          </cell>
          <cell r="FK70">
            <v>0</v>
          </cell>
          <cell r="FL70">
            <v>0</v>
          </cell>
          <cell r="FM70">
            <v>0</v>
          </cell>
          <cell r="FN70">
            <v>0</v>
          </cell>
          <cell r="FO70">
            <v>0</v>
          </cell>
          <cell r="FP70">
            <v>0</v>
          </cell>
          <cell r="FQ70">
            <v>0</v>
          </cell>
          <cell r="FR70">
            <v>0</v>
          </cell>
          <cell r="FS70">
            <v>0</v>
          </cell>
          <cell r="FT70">
            <v>0</v>
          </cell>
          <cell r="FU70">
            <v>0</v>
          </cell>
          <cell r="FV70">
            <v>0</v>
          </cell>
          <cell r="FW70">
            <v>0</v>
          </cell>
          <cell r="FX70">
            <v>0</v>
          </cell>
          <cell r="FY70">
            <v>0</v>
          </cell>
          <cell r="FZ70">
            <v>0</v>
          </cell>
          <cell r="GA70">
            <v>0</v>
          </cell>
          <cell r="GB70">
            <v>0</v>
          </cell>
          <cell r="GC70">
            <v>0</v>
          </cell>
          <cell r="GD70">
            <v>0</v>
          </cell>
          <cell r="GE70">
            <v>0</v>
          </cell>
          <cell r="GF70">
            <v>0</v>
          </cell>
          <cell r="GG70">
            <v>0</v>
          </cell>
          <cell r="GH70">
            <v>0</v>
          </cell>
          <cell r="GI70">
            <v>0</v>
          </cell>
          <cell r="GJ70">
            <v>0</v>
          </cell>
          <cell r="GK70">
            <v>0</v>
          </cell>
          <cell r="GL70">
            <v>0</v>
          </cell>
          <cell r="GM70">
            <v>0</v>
          </cell>
          <cell r="GN70">
            <v>0</v>
          </cell>
          <cell r="GO70">
            <v>0</v>
          </cell>
          <cell r="GP70">
            <v>0</v>
          </cell>
          <cell r="GQ70">
            <v>0</v>
          </cell>
          <cell r="GR70">
            <v>0</v>
          </cell>
          <cell r="GS70">
            <v>0</v>
          </cell>
          <cell r="GT70">
            <v>0</v>
          </cell>
          <cell r="GU70">
            <v>0</v>
          </cell>
          <cell r="GV70">
            <v>0</v>
          </cell>
          <cell r="GW70">
            <v>0</v>
          </cell>
          <cell r="GX70">
            <v>0</v>
          </cell>
          <cell r="GY70">
            <v>0</v>
          </cell>
          <cell r="GZ70">
            <v>0</v>
          </cell>
          <cell r="HA70">
            <v>0</v>
          </cell>
          <cell r="HB70">
            <v>0</v>
          </cell>
          <cell r="HC70">
            <v>0</v>
          </cell>
          <cell r="HD70">
            <v>0</v>
          </cell>
          <cell r="HE70">
            <v>0</v>
          </cell>
          <cell r="HF70">
            <v>0</v>
          </cell>
          <cell r="HG70">
            <v>0</v>
          </cell>
          <cell r="HH70">
            <v>0</v>
          </cell>
          <cell r="HI70">
            <v>0</v>
          </cell>
          <cell r="HJ70">
            <v>0</v>
          </cell>
          <cell r="HK70">
            <v>0</v>
          </cell>
          <cell r="HL70">
            <v>0</v>
          </cell>
          <cell r="HM70">
            <v>0</v>
          </cell>
          <cell r="HN70">
            <v>0</v>
          </cell>
          <cell r="HO70">
            <v>0</v>
          </cell>
          <cell r="HP70">
            <v>0</v>
          </cell>
          <cell r="HQ70">
            <v>0</v>
          </cell>
          <cell r="HR70">
            <v>0</v>
          </cell>
          <cell r="HS70">
            <v>0</v>
          </cell>
          <cell r="HT70">
            <v>0</v>
          </cell>
          <cell r="HU70">
            <v>0</v>
          </cell>
          <cell r="HV70">
            <v>0</v>
          </cell>
          <cell r="HW70">
            <v>0</v>
          </cell>
          <cell r="HX70">
            <v>0</v>
          </cell>
          <cell r="HY70">
            <v>0</v>
          </cell>
          <cell r="HZ70">
            <v>0</v>
          </cell>
          <cell r="IA70">
            <v>0</v>
          </cell>
          <cell r="IB70">
            <v>0</v>
          </cell>
          <cell r="IC70">
            <v>0</v>
          </cell>
          <cell r="ID70">
            <v>0</v>
          </cell>
          <cell r="IE70">
            <v>0</v>
          </cell>
          <cell r="IF70">
            <v>0</v>
          </cell>
          <cell r="IG70">
            <v>0</v>
          </cell>
          <cell r="IH70">
            <v>0</v>
          </cell>
          <cell r="II70">
            <v>0</v>
          </cell>
          <cell r="IJ70">
            <v>0</v>
          </cell>
          <cell r="IK70">
            <v>0</v>
          </cell>
          <cell r="IL70">
            <v>0</v>
          </cell>
          <cell r="IM70">
            <v>0</v>
          </cell>
          <cell r="IN70">
            <v>0</v>
          </cell>
          <cell r="IO70">
            <v>0</v>
          </cell>
          <cell r="IP70">
            <v>0</v>
          </cell>
          <cell r="IQ70">
            <v>0</v>
          </cell>
        </row>
        <row r="71">
          <cell r="B71">
            <v>888.06799999999998</v>
          </cell>
          <cell r="C71">
            <v>489.85899999999998</v>
          </cell>
          <cell r="D71">
            <v>398.209</v>
          </cell>
          <cell r="E71">
            <v>550.96699999999998</v>
          </cell>
          <cell r="F71">
            <v>279.7</v>
          </cell>
          <cell r="G71">
            <v>271.267</v>
          </cell>
          <cell r="H71">
            <v>337.101</v>
          </cell>
          <cell r="I71">
            <v>210.15899999999999</v>
          </cell>
          <cell r="J71">
            <v>126.94199999999999</v>
          </cell>
          <cell r="K71">
            <v>302.93099999999998</v>
          </cell>
          <cell r="L71">
            <v>176.161</v>
          </cell>
          <cell r="M71">
            <v>126.77</v>
          </cell>
          <cell r="N71">
            <v>3124.9609999999998</v>
          </cell>
          <cell r="O71">
            <v>1633.12</v>
          </cell>
          <cell r="P71">
            <v>1491.84</v>
          </cell>
          <cell r="Q71">
            <v>5378.4110000000001</v>
          </cell>
          <cell r="R71">
            <v>2645.1149999999998</v>
          </cell>
          <cell r="S71">
            <v>2733.2959999999998</v>
          </cell>
          <cell r="T71">
            <v>937.84699999999998</v>
          </cell>
          <cell r="U71">
            <v>478.947</v>
          </cell>
          <cell r="V71">
            <v>458.9</v>
          </cell>
          <cell r="W71">
            <v>674.60400000000004</v>
          </cell>
          <cell r="X71">
            <v>357.69400000000002</v>
          </cell>
          <cell r="Y71">
            <v>316.911</v>
          </cell>
          <cell r="Z71">
            <v>455.26799999999997</v>
          </cell>
          <cell r="AA71">
            <v>250.44399999999999</v>
          </cell>
          <cell r="AB71">
            <v>204.82300000000001</v>
          </cell>
          <cell r="AC71">
            <v>219.33699999999999</v>
          </cell>
          <cell r="AD71">
            <v>107.25</v>
          </cell>
          <cell r="AE71">
            <v>112.087</v>
          </cell>
          <cell r="AF71">
            <v>90.049000000000007</v>
          </cell>
          <cell r="AG71">
            <v>36.792000000000002</v>
          </cell>
          <cell r="AH71">
            <v>53.256999999999998</v>
          </cell>
          <cell r="AI71">
            <v>81.051000000000002</v>
          </cell>
          <cell r="AJ71">
            <v>49.143999999999998</v>
          </cell>
          <cell r="AK71">
            <v>31.907</v>
          </cell>
          <cell r="AL71">
            <v>182.19200000000001</v>
          </cell>
          <cell r="AM71">
            <v>72.11</v>
          </cell>
          <cell r="AN71">
            <v>110.083</v>
          </cell>
          <cell r="AO71">
            <v>378.91199999999998</v>
          </cell>
          <cell r="AP71">
            <v>184.58500000000001</v>
          </cell>
          <cell r="AQ71">
            <v>194.327</v>
          </cell>
          <cell r="AR71">
            <v>226.786</v>
          </cell>
          <cell r="AS71">
            <v>126.95</v>
          </cell>
          <cell r="AT71">
            <v>99.835999999999999</v>
          </cell>
          <cell r="AU71">
            <v>23.555</v>
          </cell>
          <cell r="AV71">
            <v>8.4979999999999993</v>
          </cell>
          <cell r="AW71">
            <v>15.055999999999999</v>
          </cell>
          <cell r="AX71">
            <v>152.126</v>
          </cell>
          <cell r="AY71">
            <v>57.634999999999998</v>
          </cell>
          <cell r="AZ71">
            <v>94.491</v>
          </cell>
          <cell r="BA71">
            <v>187.262</v>
          </cell>
          <cell r="BB71">
            <v>112.83</v>
          </cell>
          <cell r="BC71">
            <v>74.432000000000002</v>
          </cell>
          <cell r="BD71">
            <v>77.540000000000006</v>
          </cell>
          <cell r="BE71">
            <v>49.563000000000002</v>
          </cell>
          <cell r="BF71">
            <v>27.977</v>
          </cell>
          <cell r="BG71">
            <v>76.144999999999996</v>
          </cell>
          <cell r="BH71">
            <v>49.210999999999999</v>
          </cell>
          <cell r="BI71">
            <v>26.933</v>
          </cell>
          <cell r="BJ71">
            <v>10.458</v>
          </cell>
          <cell r="BK71">
            <v>6.1769999999999996</v>
          </cell>
          <cell r="BL71">
            <v>4.2809999999999997</v>
          </cell>
          <cell r="BM71">
            <v>111.117</v>
          </cell>
          <cell r="BN71">
            <v>63.619</v>
          </cell>
          <cell r="BO71">
            <v>47.497999999999998</v>
          </cell>
          <cell r="BP71">
            <v>2564.4969999999998</v>
          </cell>
          <cell r="BQ71">
            <v>1326.163</v>
          </cell>
          <cell r="BR71">
            <v>1238.3340000000001</v>
          </cell>
          <cell r="BS71">
            <v>458.46800000000002</v>
          </cell>
          <cell r="BT71">
            <v>240.691</v>
          </cell>
          <cell r="BU71">
            <v>217.77699999999999</v>
          </cell>
          <cell r="BV71">
            <v>116.99</v>
          </cell>
          <cell r="BW71">
            <v>60.984000000000002</v>
          </cell>
          <cell r="BX71">
            <v>56.005000000000003</v>
          </cell>
          <cell r="BY71">
            <v>131.81200000000001</v>
          </cell>
          <cell r="BZ71">
            <v>68</v>
          </cell>
          <cell r="CA71">
            <v>63.811999999999998</v>
          </cell>
          <cell r="CB71">
            <v>209.666</v>
          </cell>
          <cell r="CC71">
            <v>111.70699999999999</v>
          </cell>
          <cell r="CD71">
            <v>97.959000000000003</v>
          </cell>
          <cell r="CE71">
            <v>2106.029</v>
          </cell>
          <cell r="CF71">
            <v>1085.472</v>
          </cell>
          <cell r="CG71">
            <v>1020.557</v>
          </cell>
          <cell r="CH71">
            <v>964.90599999999995</v>
          </cell>
          <cell r="CI71">
            <v>496.52699999999999</v>
          </cell>
          <cell r="CJ71">
            <v>468.37900000000002</v>
          </cell>
          <cell r="CK71">
            <v>273.80700000000002</v>
          </cell>
          <cell r="CL71">
            <v>125.57299999999999</v>
          </cell>
          <cell r="CM71">
            <v>148.23400000000001</v>
          </cell>
          <cell r="CN71">
            <v>292.96699999999998</v>
          </cell>
          <cell r="CO71">
            <v>157.27500000000001</v>
          </cell>
          <cell r="CP71">
            <v>135.691</v>
          </cell>
          <cell r="CQ71">
            <v>398.13299999999998</v>
          </cell>
          <cell r="CR71">
            <v>213.679</v>
          </cell>
          <cell r="CS71">
            <v>184.45400000000001</v>
          </cell>
          <cell r="CT71">
            <v>1141.1220000000001</v>
          </cell>
          <cell r="CU71">
            <v>588.94500000000005</v>
          </cell>
          <cell r="CV71">
            <v>552.17700000000002</v>
          </cell>
          <cell r="CW71">
            <v>431.54500000000002</v>
          </cell>
          <cell r="CX71">
            <v>224.357</v>
          </cell>
          <cell r="CY71">
            <v>207.18799999999999</v>
          </cell>
          <cell r="CZ71">
            <v>709.577</v>
          </cell>
          <cell r="DA71">
            <v>364.58800000000002</v>
          </cell>
          <cell r="DB71">
            <v>344.98899999999998</v>
          </cell>
          <cell r="DC71">
            <v>446.16199999999998</v>
          </cell>
          <cell r="DD71">
            <v>212.553</v>
          </cell>
          <cell r="DE71">
            <v>233.60900000000001</v>
          </cell>
          <cell r="DF71">
            <v>263.41500000000002</v>
          </cell>
          <cell r="DG71">
            <v>152.035</v>
          </cell>
          <cell r="DH71">
            <v>111.381</v>
          </cell>
          <cell r="DI71">
            <v>199.209</v>
          </cell>
          <cell r="DJ71">
            <v>107.22499999999999</v>
          </cell>
          <cell r="DK71">
            <v>91.983999999999995</v>
          </cell>
          <cell r="DL71">
            <v>2365.288</v>
          </cell>
          <cell r="DM71">
            <v>1218.9380000000001</v>
          </cell>
          <cell r="DN71">
            <v>1146.3499999999999</v>
          </cell>
          <cell r="DO71">
            <v>4076.7249999999999</v>
          </cell>
          <cell r="DP71">
            <v>1999.3389999999999</v>
          </cell>
          <cell r="DQ71">
            <v>2077.386</v>
          </cell>
          <cell r="DR71">
            <v>596.68700000000001</v>
          </cell>
          <cell r="DS71">
            <v>290.72199999999998</v>
          </cell>
          <cell r="DT71">
            <v>305.96499999999997</v>
          </cell>
          <cell r="DU71">
            <v>422.68400000000003</v>
          </cell>
          <cell r="DV71">
            <v>209.16499999999999</v>
          </cell>
          <cell r="DW71">
            <v>213.51900000000001</v>
          </cell>
          <cell r="DX71">
            <v>286.66699999999997</v>
          </cell>
          <cell r="DY71">
            <v>149.35300000000001</v>
          </cell>
          <cell r="DZ71">
            <v>137.31399999999999</v>
          </cell>
          <cell r="EA71">
            <v>136.017</v>
          </cell>
          <cell r="EB71">
            <v>59.811999999999998</v>
          </cell>
          <cell r="EC71">
            <v>76.204999999999998</v>
          </cell>
          <cell r="ED71">
            <v>48.662999999999997</v>
          </cell>
          <cell r="EE71">
            <v>16.003</v>
          </cell>
          <cell r="EF71">
            <v>32.658999999999999</v>
          </cell>
          <cell r="EG71">
            <v>60.384999999999998</v>
          </cell>
          <cell r="EH71">
            <v>39.548000000000002</v>
          </cell>
          <cell r="EI71">
            <v>20.837</v>
          </cell>
          <cell r="EJ71">
            <v>113.61799999999999</v>
          </cell>
          <cell r="EK71">
            <v>42.009</v>
          </cell>
          <cell r="EL71">
            <v>71.608999999999995</v>
          </cell>
          <cell r="EM71">
            <v>241.73500000000001</v>
          </cell>
          <cell r="EN71">
            <v>114.465</v>
          </cell>
          <cell r="EO71">
            <v>127.271</v>
          </cell>
          <cell r="EP71">
            <v>149.178</v>
          </cell>
          <cell r="EQ71">
            <v>78.524000000000001</v>
          </cell>
          <cell r="ER71">
            <v>70.653999999999996</v>
          </cell>
          <cell r="ES71">
            <v>16.931999999999999</v>
          </cell>
          <cell r="ET71">
            <v>5.7629999999999999</v>
          </cell>
          <cell r="EU71">
            <v>11.169</v>
          </cell>
          <cell r="EV71">
            <v>92.557000000000002</v>
          </cell>
          <cell r="EW71">
            <v>35.941000000000003</v>
          </cell>
          <cell r="EX71">
            <v>56.616999999999997</v>
          </cell>
          <cell r="EY71">
            <v>131.476</v>
          </cell>
          <cell r="EZ71">
            <v>74.316999999999993</v>
          </cell>
          <cell r="FA71">
            <v>57.158000000000001</v>
          </cell>
          <cell r="FB71">
            <v>52.021000000000001</v>
          </cell>
          <cell r="FC71">
            <v>34.649000000000001</v>
          </cell>
          <cell r="FD71">
            <v>17.372</v>
          </cell>
          <cell r="FE71">
            <v>50.030999999999999</v>
          </cell>
          <cell r="FF71">
            <v>28.701000000000001</v>
          </cell>
          <cell r="FG71">
            <v>21.329000000000001</v>
          </cell>
          <cell r="FH71">
            <v>6.4080000000000004</v>
          </cell>
          <cell r="FI71">
            <v>3.9489999999999998</v>
          </cell>
          <cell r="FJ71">
            <v>2.4590000000000001</v>
          </cell>
          <cell r="FK71">
            <v>81.444999999999993</v>
          </cell>
          <cell r="FL71">
            <v>45.616</v>
          </cell>
          <cell r="FM71">
            <v>35.829000000000001</v>
          </cell>
          <cell r="FN71">
            <v>853.61300000000006</v>
          </cell>
          <cell r="FO71">
            <v>438.56700000000001</v>
          </cell>
          <cell r="FP71">
            <v>415.04599999999999</v>
          </cell>
          <cell r="FQ71">
            <v>152.82599999999999</v>
          </cell>
          <cell r="FR71">
            <v>74.754000000000005</v>
          </cell>
          <cell r="FS71">
            <v>78.072000000000003</v>
          </cell>
          <cell r="FT71">
            <v>36.164000000000001</v>
          </cell>
          <cell r="FU71">
            <v>16.081</v>
          </cell>
          <cell r="FV71">
            <v>20.084</v>
          </cell>
          <cell r="FW71">
            <v>46.744</v>
          </cell>
          <cell r="FX71">
            <v>22.222999999999999</v>
          </cell>
          <cell r="FY71">
            <v>24.521000000000001</v>
          </cell>
          <cell r="FZ71">
            <v>69.918000000000006</v>
          </cell>
          <cell r="GA71">
            <v>36.450000000000003</v>
          </cell>
          <cell r="GB71">
            <v>33.466999999999999</v>
          </cell>
          <cell r="GC71">
            <v>700.78800000000001</v>
          </cell>
          <cell r="GD71">
            <v>363.81299999999999</v>
          </cell>
          <cell r="GE71">
            <v>336.97399999999999</v>
          </cell>
          <cell r="GF71">
            <v>281.62400000000002</v>
          </cell>
          <cell r="GG71">
            <v>144.28399999999999</v>
          </cell>
          <cell r="GH71">
            <v>137.339</v>
          </cell>
          <cell r="GI71">
            <v>82.043000000000006</v>
          </cell>
          <cell r="GJ71">
            <v>43.988</v>
          </cell>
          <cell r="GK71">
            <v>38.055</v>
          </cell>
          <cell r="GL71">
            <v>88.433000000000007</v>
          </cell>
          <cell r="GM71">
            <v>46.094999999999999</v>
          </cell>
          <cell r="GN71">
            <v>42.338999999999999</v>
          </cell>
          <cell r="GO71">
            <v>111.148</v>
          </cell>
          <cell r="GP71">
            <v>54.201999999999998</v>
          </cell>
          <cell r="GQ71">
            <v>56.945999999999998</v>
          </cell>
          <cell r="GR71">
            <v>419.16399999999999</v>
          </cell>
          <cell r="GS71">
            <v>219.529</v>
          </cell>
          <cell r="GT71">
            <v>199.63499999999999</v>
          </cell>
          <cell r="GU71">
            <v>159.172</v>
          </cell>
          <cell r="GV71">
            <v>80.427000000000007</v>
          </cell>
          <cell r="GW71">
            <v>78.745000000000005</v>
          </cell>
          <cell r="GX71">
            <v>259.99200000000002</v>
          </cell>
          <cell r="GY71">
            <v>139.102</v>
          </cell>
          <cell r="GZ71">
            <v>120.89</v>
          </cell>
          <cell r="HA71">
            <v>163.93</v>
          </cell>
          <cell r="HB71">
            <v>85.525000000000006</v>
          </cell>
          <cell r="HC71">
            <v>78.405000000000001</v>
          </cell>
          <cell r="HD71">
            <v>96.063000000000002</v>
          </cell>
          <cell r="HE71">
            <v>53.576999999999998</v>
          </cell>
          <cell r="HF71">
            <v>42.484999999999999</v>
          </cell>
          <cell r="HG71">
            <v>69.093999999999994</v>
          </cell>
          <cell r="HH71">
            <v>36.067999999999998</v>
          </cell>
          <cell r="HI71">
            <v>33.026000000000003</v>
          </cell>
          <cell r="HJ71">
            <v>784.51900000000001</v>
          </cell>
          <cell r="HK71">
            <v>402.49900000000002</v>
          </cell>
          <cell r="HL71">
            <v>382.02</v>
          </cell>
          <cell r="HM71">
            <v>1429.6880000000001</v>
          </cell>
          <cell r="HN71">
            <v>702.245</v>
          </cell>
          <cell r="HO71">
            <v>727.44299999999998</v>
          </cell>
          <cell r="HP71">
            <v>223.072</v>
          </cell>
          <cell r="HQ71">
            <v>104.601</v>
          </cell>
          <cell r="HR71">
            <v>118.471</v>
          </cell>
          <cell r="HS71">
            <v>158.56700000000001</v>
          </cell>
          <cell r="HT71">
            <v>75.313999999999993</v>
          </cell>
          <cell r="HU71">
            <v>83.253</v>
          </cell>
          <cell r="HV71">
            <v>105.123</v>
          </cell>
          <cell r="HW71">
            <v>52.002000000000002</v>
          </cell>
          <cell r="HX71">
            <v>53.12</v>
          </cell>
          <cell r="HY71">
            <v>53.445</v>
          </cell>
          <cell r="HZ71">
            <v>23.312000000000001</v>
          </cell>
          <cell r="IA71">
            <v>30.132999999999999</v>
          </cell>
          <cell r="IB71">
            <v>24.295000000000002</v>
          </cell>
          <cell r="IC71">
            <v>10.199999999999999</v>
          </cell>
          <cell r="ID71">
            <v>14.095000000000001</v>
          </cell>
          <cell r="IE71">
            <v>18.585000000000001</v>
          </cell>
          <cell r="IF71">
            <v>10.130000000000001</v>
          </cell>
          <cell r="IG71">
            <v>8.4550000000000001</v>
          </cell>
          <cell r="IH71">
            <v>45.92</v>
          </cell>
          <cell r="II71">
            <v>19.155999999999999</v>
          </cell>
          <cell r="IJ71">
            <v>26.763000000000002</v>
          </cell>
          <cell r="IK71">
            <v>86.096000000000004</v>
          </cell>
          <cell r="IL71">
            <v>36.673999999999999</v>
          </cell>
          <cell r="IM71">
            <v>49.421999999999997</v>
          </cell>
          <cell r="IN71">
            <v>49.27</v>
          </cell>
          <cell r="IO71">
            <v>22.597999999999999</v>
          </cell>
          <cell r="IP71">
            <v>26.670999999999999</v>
          </cell>
          <cell r="IQ71">
            <v>5.61</v>
          </cell>
        </row>
        <row r="72">
          <cell r="B72">
            <v>0</v>
          </cell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0</v>
          </cell>
          <cell r="AE72">
            <v>0</v>
          </cell>
          <cell r="AF72">
            <v>0</v>
          </cell>
          <cell r="AG72">
            <v>0</v>
          </cell>
          <cell r="AH72">
            <v>0</v>
          </cell>
          <cell r="AI72">
            <v>0</v>
          </cell>
          <cell r="AJ72">
            <v>0</v>
          </cell>
          <cell r="AK72">
            <v>0</v>
          </cell>
          <cell r="AL72">
            <v>0</v>
          </cell>
          <cell r="AM72">
            <v>0</v>
          </cell>
          <cell r="AN72">
            <v>0</v>
          </cell>
          <cell r="AO72">
            <v>0</v>
          </cell>
          <cell r="AP72">
            <v>0</v>
          </cell>
          <cell r="AQ72">
            <v>0</v>
          </cell>
          <cell r="AR72">
            <v>0</v>
          </cell>
          <cell r="AS72">
            <v>0</v>
          </cell>
          <cell r="AT72">
            <v>0</v>
          </cell>
          <cell r="AU72">
            <v>0</v>
          </cell>
          <cell r="AV72">
            <v>0</v>
          </cell>
          <cell r="AW72">
            <v>0</v>
          </cell>
          <cell r="AX72">
            <v>0</v>
          </cell>
          <cell r="AY72">
            <v>0</v>
          </cell>
          <cell r="AZ72">
            <v>0</v>
          </cell>
          <cell r="BA72">
            <v>0</v>
          </cell>
          <cell r="BB72">
            <v>0</v>
          </cell>
          <cell r="BC72">
            <v>0</v>
          </cell>
          <cell r="BD72">
            <v>0</v>
          </cell>
          <cell r="BE72">
            <v>0</v>
          </cell>
          <cell r="BF72">
            <v>0</v>
          </cell>
          <cell r="BG72">
            <v>0</v>
          </cell>
          <cell r="BH72">
            <v>0</v>
          </cell>
          <cell r="BI72">
            <v>0</v>
          </cell>
          <cell r="BJ72">
            <v>0</v>
          </cell>
          <cell r="BK72">
            <v>0</v>
          </cell>
          <cell r="BL72">
            <v>0</v>
          </cell>
          <cell r="BM72">
            <v>0</v>
          </cell>
          <cell r="BN72">
            <v>0</v>
          </cell>
          <cell r="BO72">
            <v>0</v>
          </cell>
          <cell r="BP72">
            <v>0</v>
          </cell>
          <cell r="BQ72">
            <v>0</v>
          </cell>
          <cell r="BR72">
            <v>0</v>
          </cell>
          <cell r="BS72">
            <v>0</v>
          </cell>
          <cell r="BT72">
            <v>0</v>
          </cell>
          <cell r="BU72">
            <v>0</v>
          </cell>
          <cell r="BV72">
            <v>0</v>
          </cell>
          <cell r="BW72">
            <v>0</v>
          </cell>
          <cell r="BX72">
            <v>0</v>
          </cell>
          <cell r="BY72">
            <v>0</v>
          </cell>
          <cell r="BZ72">
            <v>0</v>
          </cell>
          <cell r="CA72">
            <v>0</v>
          </cell>
          <cell r="CB72">
            <v>0</v>
          </cell>
          <cell r="CC72">
            <v>0</v>
          </cell>
          <cell r="CD72">
            <v>0</v>
          </cell>
          <cell r="CE72">
            <v>0</v>
          </cell>
          <cell r="CF72">
            <v>0</v>
          </cell>
          <cell r="CG72">
            <v>0</v>
          </cell>
          <cell r="CH72">
            <v>0</v>
          </cell>
          <cell r="CI72">
            <v>0</v>
          </cell>
          <cell r="CJ72">
            <v>0</v>
          </cell>
          <cell r="CK72">
            <v>0</v>
          </cell>
          <cell r="CL72">
            <v>0</v>
          </cell>
          <cell r="CM72">
            <v>0</v>
          </cell>
          <cell r="CN72">
            <v>0</v>
          </cell>
          <cell r="CO72">
            <v>0</v>
          </cell>
          <cell r="CP72">
            <v>0</v>
          </cell>
          <cell r="CQ72">
            <v>0</v>
          </cell>
          <cell r="CR72">
            <v>0</v>
          </cell>
          <cell r="CS72">
            <v>0</v>
          </cell>
          <cell r="CT72">
            <v>0</v>
          </cell>
          <cell r="CU72">
            <v>0</v>
          </cell>
          <cell r="CV72">
            <v>0</v>
          </cell>
          <cell r="CW72">
            <v>0</v>
          </cell>
          <cell r="CX72">
            <v>0</v>
          </cell>
          <cell r="CY72">
            <v>0</v>
          </cell>
          <cell r="CZ72">
            <v>0</v>
          </cell>
          <cell r="DA72">
            <v>0</v>
          </cell>
          <cell r="DB72">
            <v>0</v>
          </cell>
          <cell r="DC72">
            <v>0</v>
          </cell>
          <cell r="DD72">
            <v>0</v>
          </cell>
          <cell r="DE72">
            <v>0</v>
          </cell>
          <cell r="DF72">
            <v>0</v>
          </cell>
          <cell r="DG72">
            <v>0</v>
          </cell>
          <cell r="DH72">
            <v>0</v>
          </cell>
          <cell r="DI72">
            <v>0</v>
          </cell>
          <cell r="DJ72">
            <v>0</v>
          </cell>
          <cell r="DK72">
            <v>0</v>
          </cell>
          <cell r="DL72">
            <v>0</v>
          </cell>
          <cell r="DM72">
            <v>0</v>
          </cell>
          <cell r="DN72">
            <v>0</v>
          </cell>
          <cell r="DO72">
            <v>0</v>
          </cell>
          <cell r="DP72">
            <v>0</v>
          </cell>
          <cell r="DQ72">
            <v>0</v>
          </cell>
          <cell r="DR72">
            <v>0</v>
          </cell>
          <cell r="DS72">
            <v>0</v>
          </cell>
          <cell r="DT72">
            <v>0</v>
          </cell>
          <cell r="DU72">
            <v>0</v>
          </cell>
          <cell r="DV72">
            <v>0</v>
          </cell>
          <cell r="DW72">
            <v>0</v>
          </cell>
          <cell r="DX72">
            <v>0</v>
          </cell>
          <cell r="DY72">
            <v>0</v>
          </cell>
          <cell r="DZ72">
            <v>0</v>
          </cell>
          <cell r="EA72">
            <v>0</v>
          </cell>
          <cell r="EB72">
            <v>0</v>
          </cell>
          <cell r="EC72">
            <v>0</v>
          </cell>
          <cell r="ED72">
            <v>0</v>
          </cell>
          <cell r="EE72">
            <v>0</v>
          </cell>
          <cell r="EF72">
            <v>0</v>
          </cell>
          <cell r="EG72">
            <v>0</v>
          </cell>
          <cell r="EH72">
            <v>0</v>
          </cell>
          <cell r="EI72">
            <v>0</v>
          </cell>
          <cell r="EJ72">
            <v>0</v>
          </cell>
          <cell r="EK72">
            <v>0</v>
          </cell>
          <cell r="EL72">
            <v>0</v>
          </cell>
          <cell r="EM72">
            <v>0</v>
          </cell>
          <cell r="EN72">
            <v>0</v>
          </cell>
          <cell r="EO72">
            <v>0</v>
          </cell>
          <cell r="EP72">
            <v>0</v>
          </cell>
          <cell r="EQ72">
            <v>0</v>
          </cell>
          <cell r="ER72">
            <v>0</v>
          </cell>
          <cell r="ES72">
            <v>0</v>
          </cell>
          <cell r="ET72">
            <v>0</v>
          </cell>
          <cell r="EU72">
            <v>0</v>
          </cell>
          <cell r="EV72">
            <v>0</v>
          </cell>
          <cell r="EW72">
            <v>0</v>
          </cell>
          <cell r="EX72">
            <v>0</v>
          </cell>
          <cell r="EY72">
            <v>0</v>
          </cell>
          <cell r="EZ72">
            <v>0</v>
          </cell>
          <cell r="FA72">
            <v>0</v>
          </cell>
          <cell r="FB72">
            <v>0</v>
          </cell>
          <cell r="FC72">
            <v>0</v>
          </cell>
          <cell r="FD72">
            <v>0</v>
          </cell>
          <cell r="FE72">
            <v>0</v>
          </cell>
          <cell r="FF72">
            <v>0</v>
          </cell>
          <cell r="FG72">
            <v>0</v>
          </cell>
          <cell r="FH72">
            <v>0</v>
          </cell>
          <cell r="FI72">
            <v>0</v>
          </cell>
          <cell r="FJ72">
            <v>0</v>
          </cell>
          <cell r="FK72">
            <v>0</v>
          </cell>
          <cell r="FL72">
            <v>0</v>
          </cell>
          <cell r="FM72">
            <v>0</v>
          </cell>
          <cell r="FN72">
            <v>0</v>
          </cell>
          <cell r="FO72">
            <v>0</v>
          </cell>
          <cell r="FP72">
            <v>0</v>
          </cell>
          <cell r="FQ72">
            <v>0</v>
          </cell>
          <cell r="FR72">
            <v>0</v>
          </cell>
          <cell r="FS72">
            <v>0</v>
          </cell>
          <cell r="FT72">
            <v>0</v>
          </cell>
          <cell r="FU72">
            <v>0</v>
          </cell>
          <cell r="FV72">
            <v>0</v>
          </cell>
          <cell r="FW72">
            <v>0</v>
          </cell>
          <cell r="FX72">
            <v>0</v>
          </cell>
          <cell r="FY72">
            <v>0</v>
          </cell>
          <cell r="FZ72">
            <v>0</v>
          </cell>
          <cell r="GA72">
            <v>0</v>
          </cell>
          <cell r="GB72">
            <v>0</v>
          </cell>
          <cell r="GC72">
            <v>0</v>
          </cell>
          <cell r="GD72">
            <v>0</v>
          </cell>
          <cell r="GE72">
            <v>0</v>
          </cell>
          <cell r="GF72">
            <v>0</v>
          </cell>
          <cell r="GG72">
            <v>0</v>
          </cell>
          <cell r="GH72">
            <v>0</v>
          </cell>
          <cell r="GI72">
            <v>0</v>
          </cell>
          <cell r="GJ72">
            <v>0</v>
          </cell>
          <cell r="GK72">
            <v>0</v>
          </cell>
          <cell r="GL72">
            <v>0</v>
          </cell>
          <cell r="GM72">
            <v>0</v>
          </cell>
          <cell r="GN72">
            <v>0</v>
          </cell>
          <cell r="GO72">
            <v>0</v>
          </cell>
          <cell r="GP72">
            <v>0</v>
          </cell>
          <cell r="GQ72">
            <v>0</v>
          </cell>
          <cell r="GR72">
            <v>0</v>
          </cell>
          <cell r="GS72">
            <v>0</v>
          </cell>
          <cell r="GT72">
            <v>0</v>
          </cell>
          <cell r="GU72">
            <v>0</v>
          </cell>
          <cell r="GV72">
            <v>0</v>
          </cell>
          <cell r="GW72">
            <v>0</v>
          </cell>
          <cell r="GX72">
            <v>0</v>
          </cell>
          <cell r="GY72">
            <v>0</v>
          </cell>
          <cell r="GZ72">
            <v>0</v>
          </cell>
          <cell r="HA72">
            <v>0</v>
          </cell>
          <cell r="HB72">
            <v>0</v>
          </cell>
          <cell r="HC72">
            <v>0</v>
          </cell>
          <cell r="HD72">
            <v>0</v>
          </cell>
          <cell r="HE72">
            <v>0</v>
          </cell>
          <cell r="HF72">
            <v>0</v>
          </cell>
          <cell r="HG72">
            <v>0</v>
          </cell>
          <cell r="HH72">
            <v>0</v>
          </cell>
          <cell r="HI72">
            <v>0</v>
          </cell>
          <cell r="HJ72">
            <v>0</v>
          </cell>
          <cell r="HK72">
            <v>0</v>
          </cell>
          <cell r="HL72">
            <v>0</v>
          </cell>
          <cell r="HM72">
            <v>0</v>
          </cell>
          <cell r="HN72">
            <v>0</v>
          </cell>
          <cell r="HO72">
            <v>0</v>
          </cell>
          <cell r="HP72">
            <v>0</v>
          </cell>
          <cell r="HQ72">
            <v>0</v>
          </cell>
          <cell r="HR72">
            <v>0</v>
          </cell>
          <cell r="HS72">
            <v>0</v>
          </cell>
          <cell r="HT72">
            <v>0</v>
          </cell>
          <cell r="HU72">
            <v>0</v>
          </cell>
          <cell r="HV72">
            <v>0</v>
          </cell>
          <cell r="HW72">
            <v>0</v>
          </cell>
          <cell r="HX72">
            <v>0</v>
          </cell>
          <cell r="HY72">
            <v>0</v>
          </cell>
          <cell r="HZ72">
            <v>0</v>
          </cell>
          <cell r="IA72">
            <v>0</v>
          </cell>
          <cell r="IB72">
            <v>0</v>
          </cell>
          <cell r="IC72">
            <v>0</v>
          </cell>
          <cell r="ID72">
            <v>0</v>
          </cell>
          <cell r="IE72">
            <v>0</v>
          </cell>
          <cell r="IF72">
            <v>0</v>
          </cell>
          <cell r="IG72">
            <v>0</v>
          </cell>
          <cell r="IH72">
            <v>0</v>
          </cell>
          <cell r="II72">
            <v>0</v>
          </cell>
          <cell r="IJ72">
            <v>0</v>
          </cell>
          <cell r="IK72">
            <v>0</v>
          </cell>
          <cell r="IL72">
            <v>0</v>
          </cell>
          <cell r="IM72">
            <v>0</v>
          </cell>
          <cell r="IN72">
            <v>0</v>
          </cell>
          <cell r="IO72">
            <v>0</v>
          </cell>
          <cell r="IP72">
            <v>0</v>
          </cell>
          <cell r="IQ72">
            <v>0</v>
          </cell>
        </row>
        <row r="73">
          <cell r="B73">
            <v>0</v>
          </cell>
          <cell r="C73">
            <v>0</v>
          </cell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0</v>
          </cell>
          <cell r="AB73">
            <v>0</v>
          </cell>
          <cell r="AC73">
            <v>0</v>
          </cell>
          <cell r="AD73">
            <v>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I73">
            <v>0</v>
          </cell>
          <cell r="AJ73">
            <v>0</v>
          </cell>
          <cell r="AK73">
            <v>0</v>
          </cell>
          <cell r="AL73">
            <v>0</v>
          </cell>
          <cell r="AM73">
            <v>0</v>
          </cell>
          <cell r="AN73">
            <v>0</v>
          </cell>
          <cell r="AO73">
            <v>0</v>
          </cell>
          <cell r="AP73">
            <v>0</v>
          </cell>
          <cell r="AQ73">
            <v>0</v>
          </cell>
          <cell r="AR73">
            <v>0</v>
          </cell>
          <cell r="AS73">
            <v>0</v>
          </cell>
          <cell r="AT73">
            <v>0</v>
          </cell>
          <cell r="AU73">
            <v>0</v>
          </cell>
          <cell r="AV73">
            <v>0</v>
          </cell>
          <cell r="AW73">
            <v>0</v>
          </cell>
          <cell r="AX73">
            <v>0</v>
          </cell>
          <cell r="AY73">
            <v>0</v>
          </cell>
          <cell r="AZ73">
            <v>0</v>
          </cell>
          <cell r="BA73">
            <v>0</v>
          </cell>
          <cell r="BB73">
            <v>0</v>
          </cell>
          <cell r="BC73">
            <v>0</v>
          </cell>
          <cell r="BD73">
            <v>0</v>
          </cell>
          <cell r="BE73">
            <v>0</v>
          </cell>
          <cell r="BF73">
            <v>0</v>
          </cell>
          <cell r="BG73">
            <v>0</v>
          </cell>
          <cell r="BH73">
            <v>0</v>
          </cell>
          <cell r="BI73">
            <v>0</v>
          </cell>
          <cell r="BJ73">
            <v>0</v>
          </cell>
          <cell r="BK73">
            <v>0</v>
          </cell>
          <cell r="BL73">
            <v>0</v>
          </cell>
          <cell r="BM73">
            <v>0</v>
          </cell>
          <cell r="BN73">
            <v>0</v>
          </cell>
          <cell r="BO73">
            <v>0</v>
          </cell>
          <cell r="BP73">
            <v>0</v>
          </cell>
          <cell r="BQ73">
            <v>0</v>
          </cell>
          <cell r="BR73">
            <v>0</v>
          </cell>
          <cell r="BS73">
            <v>0</v>
          </cell>
          <cell r="BT73">
            <v>0</v>
          </cell>
          <cell r="BU73">
            <v>0</v>
          </cell>
          <cell r="BV73">
            <v>0</v>
          </cell>
          <cell r="BW73">
            <v>0</v>
          </cell>
          <cell r="BX73">
            <v>0</v>
          </cell>
          <cell r="BY73">
            <v>0</v>
          </cell>
          <cell r="BZ73">
            <v>0</v>
          </cell>
          <cell r="CA73">
            <v>0</v>
          </cell>
          <cell r="CB73">
            <v>0</v>
          </cell>
          <cell r="CC73">
            <v>0</v>
          </cell>
          <cell r="CD73">
            <v>0</v>
          </cell>
          <cell r="CE73">
            <v>0</v>
          </cell>
          <cell r="CF73">
            <v>0</v>
          </cell>
          <cell r="CG73">
            <v>0</v>
          </cell>
          <cell r="CH73">
            <v>0</v>
          </cell>
          <cell r="CI73">
            <v>0</v>
          </cell>
          <cell r="CJ73">
            <v>0</v>
          </cell>
          <cell r="CK73">
            <v>0</v>
          </cell>
          <cell r="CL73">
            <v>0</v>
          </cell>
          <cell r="CM73">
            <v>0</v>
          </cell>
          <cell r="CN73">
            <v>0</v>
          </cell>
          <cell r="CO73">
            <v>0</v>
          </cell>
          <cell r="CP73">
            <v>0</v>
          </cell>
          <cell r="CQ73">
            <v>0</v>
          </cell>
          <cell r="CR73">
            <v>0</v>
          </cell>
          <cell r="CS73">
            <v>0</v>
          </cell>
          <cell r="CT73">
            <v>0</v>
          </cell>
          <cell r="CU73">
            <v>0</v>
          </cell>
          <cell r="CV73">
            <v>0</v>
          </cell>
          <cell r="CW73">
            <v>0</v>
          </cell>
          <cell r="CX73">
            <v>0</v>
          </cell>
          <cell r="CY73">
            <v>0</v>
          </cell>
          <cell r="CZ73">
            <v>0</v>
          </cell>
          <cell r="DA73">
            <v>0</v>
          </cell>
          <cell r="DB73">
            <v>0</v>
          </cell>
          <cell r="DC73">
            <v>0</v>
          </cell>
          <cell r="DD73">
            <v>0</v>
          </cell>
          <cell r="DE73">
            <v>0</v>
          </cell>
          <cell r="DF73">
            <v>0</v>
          </cell>
          <cell r="DG73">
            <v>0</v>
          </cell>
          <cell r="DH73">
            <v>0</v>
          </cell>
          <cell r="DI73">
            <v>0</v>
          </cell>
          <cell r="DJ73">
            <v>0</v>
          </cell>
          <cell r="DK73">
            <v>0</v>
          </cell>
          <cell r="DL73">
            <v>0</v>
          </cell>
          <cell r="DM73">
            <v>0</v>
          </cell>
          <cell r="DN73">
            <v>0</v>
          </cell>
          <cell r="DO73">
            <v>0</v>
          </cell>
          <cell r="DP73">
            <v>0</v>
          </cell>
          <cell r="DQ73">
            <v>0</v>
          </cell>
          <cell r="DR73">
            <v>0</v>
          </cell>
          <cell r="DS73">
            <v>0</v>
          </cell>
          <cell r="DT73">
            <v>0</v>
          </cell>
          <cell r="DU73">
            <v>0</v>
          </cell>
          <cell r="DV73">
            <v>0</v>
          </cell>
          <cell r="DW73">
            <v>0</v>
          </cell>
          <cell r="DX73">
            <v>0</v>
          </cell>
          <cell r="DY73">
            <v>0</v>
          </cell>
          <cell r="DZ73">
            <v>0</v>
          </cell>
          <cell r="EA73">
            <v>0</v>
          </cell>
          <cell r="EB73">
            <v>0</v>
          </cell>
          <cell r="EC73">
            <v>0</v>
          </cell>
          <cell r="ED73">
            <v>0</v>
          </cell>
          <cell r="EE73">
            <v>0</v>
          </cell>
          <cell r="EF73">
            <v>0</v>
          </cell>
          <cell r="EG73">
            <v>0</v>
          </cell>
          <cell r="EH73">
            <v>0</v>
          </cell>
          <cell r="EI73">
            <v>0</v>
          </cell>
          <cell r="EJ73">
            <v>0</v>
          </cell>
          <cell r="EK73">
            <v>0</v>
          </cell>
          <cell r="EL73">
            <v>0</v>
          </cell>
          <cell r="EM73">
            <v>0</v>
          </cell>
          <cell r="EN73">
            <v>0</v>
          </cell>
          <cell r="EO73">
            <v>0</v>
          </cell>
          <cell r="EP73">
            <v>0</v>
          </cell>
          <cell r="EQ73">
            <v>0</v>
          </cell>
          <cell r="ER73">
            <v>0</v>
          </cell>
          <cell r="ES73">
            <v>0</v>
          </cell>
          <cell r="ET73">
            <v>0</v>
          </cell>
          <cell r="EU73">
            <v>0</v>
          </cell>
          <cell r="EV73">
            <v>0</v>
          </cell>
          <cell r="EW73">
            <v>0</v>
          </cell>
          <cell r="EX73">
            <v>0</v>
          </cell>
          <cell r="EY73">
            <v>0</v>
          </cell>
          <cell r="EZ73">
            <v>0</v>
          </cell>
          <cell r="FA73">
            <v>0</v>
          </cell>
          <cell r="FB73">
            <v>0</v>
          </cell>
          <cell r="FC73">
            <v>0</v>
          </cell>
          <cell r="FD73">
            <v>0</v>
          </cell>
          <cell r="FE73">
            <v>0</v>
          </cell>
          <cell r="FF73">
            <v>0</v>
          </cell>
          <cell r="FG73">
            <v>0</v>
          </cell>
          <cell r="FH73">
            <v>0</v>
          </cell>
          <cell r="FI73">
            <v>0</v>
          </cell>
          <cell r="FJ73">
            <v>0</v>
          </cell>
          <cell r="FK73">
            <v>0</v>
          </cell>
          <cell r="FL73">
            <v>0</v>
          </cell>
          <cell r="FM73">
            <v>0</v>
          </cell>
          <cell r="FN73">
            <v>0</v>
          </cell>
          <cell r="FO73">
            <v>0</v>
          </cell>
          <cell r="FP73">
            <v>0</v>
          </cell>
          <cell r="FQ73">
            <v>0</v>
          </cell>
          <cell r="FR73">
            <v>0</v>
          </cell>
          <cell r="FS73">
            <v>0</v>
          </cell>
          <cell r="FT73">
            <v>0</v>
          </cell>
          <cell r="FU73">
            <v>0</v>
          </cell>
          <cell r="FV73">
            <v>0</v>
          </cell>
          <cell r="FW73">
            <v>0</v>
          </cell>
          <cell r="FX73">
            <v>0</v>
          </cell>
          <cell r="FY73">
            <v>0</v>
          </cell>
          <cell r="FZ73">
            <v>0</v>
          </cell>
          <cell r="GA73">
            <v>0</v>
          </cell>
          <cell r="GB73">
            <v>0</v>
          </cell>
          <cell r="GC73">
            <v>0</v>
          </cell>
          <cell r="GD73">
            <v>0</v>
          </cell>
          <cell r="GE73">
            <v>0</v>
          </cell>
          <cell r="GF73">
            <v>0</v>
          </cell>
          <cell r="GG73">
            <v>0</v>
          </cell>
          <cell r="GH73">
            <v>0</v>
          </cell>
          <cell r="GI73">
            <v>0</v>
          </cell>
          <cell r="GJ73">
            <v>0</v>
          </cell>
          <cell r="GK73">
            <v>0</v>
          </cell>
          <cell r="GL73">
            <v>0</v>
          </cell>
          <cell r="GM73">
            <v>0</v>
          </cell>
          <cell r="GN73">
            <v>0</v>
          </cell>
          <cell r="GO73">
            <v>0</v>
          </cell>
          <cell r="GP73">
            <v>0</v>
          </cell>
          <cell r="GQ73">
            <v>0</v>
          </cell>
          <cell r="GR73">
            <v>0</v>
          </cell>
          <cell r="GS73">
            <v>0</v>
          </cell>
          <cell r="GT73">
            <v>0</v>
          </cell>
          <cell r="GU73">
            <v>0</v>
          </cell>
          <cell r="GV73">
            <v>0</v>
          </cell>
          <cell r="GW73">
            <v>0</v>
          </cell>
          <cell r="GX73">
            <v>0</v>
          </cell>
          <cell r="GY73">
            <v>0</v>
          </cell>
          <cell r="GZ73">
            <v>0</v>
          </cell>
          <cell r="HA73">
            <v>0</v>
          </cell>
          <cell r="HB73">
            <v>0</v>
          </cell>
          <cell r="HC73">
            <v>0</v>
          </cell>
          <cell r="HD73">
            <v>0</v>
          </cell>
          <cell r="HE73">
            <v>0</v>
          </cell>
          <cell r="HF73">
            <v>0</v>
          </cell>
          <cell r="HG73">
            <v>0</v>
          </cell>
          <cell r="HH73">
            <v>0</v>
          </cell>
          <cell r="HI73">
            <v>0</v>
          </cell>
          <cell r="HJ73">
            <v>0</v>
          </cell>
          <cell r="HK73">
            <v>0</v>
          </cell>
          <cell r="HL73">
            <v>0</v>
          </cell>
          <cell r="HM73">
            <v>0</v>
          </cell>
          <cell r="HN73">
            <v>0</v>
          </cell>
          <cell r="HO73">
            <v>0</v>
          </cell>
          <cell r="HP73">
            <v>0</v>
          </cell>
          <cell r="HQ73">
            <v>0</v>
          </cell>
          <cell r="HR73">
            <v>0</v>
          </cell>
          <cell r="HS73">
            <v>0</v>
          </cell>
          <cell r="HT73">
            <v>0</v>
          </cell>
          <cell r="HU73">
            <v>0</v>
          </cell>
          <cell r="HV73">
            <v>0</v>
          </cell>
          <cell r="HW73">
            <v>0</v>
          </cell>
          <cell r="HX73">
            <v>0</v>
          </cell>
          <cell r="HY73">
            <v>0</v>
          </cell>
          <cell r="HZ73">
            <v>0</v>
          </cell>
          <cell r="IA73">
            <v>0</v>
          </cell>
          <cell r="IB73">
            <v>0</v>
          </cell>
          <cell r="IC73">
            <v>0</v>
          </cell>
          <cell r="ID73">
            <v>0</v>
          </cell>
          <cell r="IE73">
            <v>0</v>
          </cell>
          <cell r="IF73">
            <v>0</v>
          </cell>
          <cell r="IG73">
            <v>0</v>
          </cell>
          <cell r="IH73">
            <v>0</v>
          </cell>
          <cell r="II73">
            <v>0</v>
          </cell>
          <cell r="IJ73">
            <v>0</v>
          </cell>
          <cell r="IK73">
            <v>0</v>
          </cell>
          <cell r="IL73">
            <v>0</v>
          </cell>
          <cell r="IM73">
            <v>0</v>
          </cell>
          <cell r="IN73">
            <v>0</v>
          </cell>
          <cell r="IO73">
            <v>0</v>
          </cell>
          <cell r="IP73">
            <v>0</v>
          </cell>
          <cell r="IQ73">
            <v>0</v>
          </cell>
        </row>
        <row r="74"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0</v>
          </cell>
          <cell r="AB74">
            <v>0</v>
          </cell>
          <cell r="AC74">
            <v>0</v>
          </cell>
          <cell r="AD74">
            <v>0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I74">
            <v>0</v>
          </cell>
          <cell r="AJ74">
            <v>0</v>
          </cell>
          <cell r="AK74">
            <v>0</v>
          </cell>
          <cell r="AL74">
            <v>0</v>
          </cell>
          <cell r="AM74">
            <v>0</v>
          </cell>
          <cell r="AN74">
            <v>0</v>
          </cell>
          <cell r="AO74">
            <v>0</v>
          </cell>
          <cell r="AP74">
            <v>0</v>
          </cell>
          <cell r="AQ74">
            <v>0</v>
          </cell>
          <cell r="AR74">
            <v>0</v>
          </cell>
          <cell r="AS74">
            <v>0</v>
          </cell>
          <cell r="AT74">
            <v>0</v>
          </cell>
          <cell r="AU74">
            <v>0</v>
          </cell>
          <cell r="AV74">
            <v>0</v>
          </cell>
          <cell r="AW74">
            <v>0</v>
          </cell>
          <cell r="AX74">
            <v>0</v>
          </cell>
          <cell r="AY74">
            <v>0</v>
          </cell>
          <cell r="AZ74">
            <v>0</v>
          </cell>
          <cell r="BA74">
            <v>0</v>
          </cell>
          <cell r="BB74">
            <v>0</v>
          </cell>
          <cell r="BC74">
            <v>0</v>
          </cell>
          <cell r="BD74">
            <v>0</v>
          </cell>
          <cell r="BE74">
            <v>0</v>
          </cell>
          <cell r="BF74">
            <v>0</v>
          </cell>
          <cell r="BG74">
            <v>0</v>
          </cell>
          <cell r="BH74">
            <v>0</v>
          </cell>
          <cell r="BI74">
            <v>0</v>
          </cell>
          <cell r="BJ74">
            <v>0</v>
          </cell>
          <cell r="BK74">
            <v>0</v>
          </cell>
          <cell r="BL74">
            <v>0</v>
          </cell>
          <cell r="BM74">
            <v>0</v>
          </cell>
          <cell r="BN74">
            <v>0</v>
          </cell>
          <cell r="BO74">
            <v>0</v>
          </cell>
          <cell r="BP74">
            <v>0</v>
          </cell>
          <cell r="BQ74">
            <v>0</v>
          </cell>
          <cell r="BR74">
            <v>0</v>
          </cell>
          <cell r="BS74">
            <v>0</v>
          </cell>
          <cell r="BT74">
            <v>0</v>
          </cell>
          <cell r="BU74">
            <v>0</v>
          </cell>
          <cell r="BV74">
            <v>0</v>
          </cell>
          <cell r="BW74">
            <v>0</v>
          </cell>
          <cell r="BX74">
            <v>0</v>
          </cell>
          <cell r="BY74">
            <v>0</v>
          </cell>
          <cell r="BZ74">
            <v>0</v>
          </cell>
          <cell r="CA74">
            <v>0</v>
          </cell>
          <cell r="CB74">
            <v>0</v>
          </cell>
          <cell r="CC74">
            <v>0</v>
          </cell>
          <cell r="CD74">
            <v>0</v>
          </cell>
          <cell r="CE74">
            <v>0</v>
          </cell>
          <cell r="CF74">
            <v>0</v>
          </cell>
          <cell r="CG74">
            <v>0</v>
          </cell>
          <cell r="CH74">
            <v>0</v>
          </cell>
          <cell r="CI74">
            <v>0</v>
          </cell>
          <cell r="CJ74">
            <v>0</v>
          </cell>
          <cell r="CK74">
            <v>0</v>
          </cell>
          <cell r="CL74">
            <v>0</v>
          </cell>
          <cell r="CM74">
            <v>0</v>
          </cell>
          <cell r="CN74">
            <v>0</v>
          </cell>
          <cell r="CO74">
            <v>0</v>
          </cell>
          <cell r="CP74">
            <v>0</v>
          </cell>
          <cell r="CQ74">
            <v>0</v>
          </cell>
          <cell r="CR74">
            <v>0</v>
          </cell>
          <cell r="CS74">
            <v>0</v>
          </cell>
          <cell r="CT74">
            <v>0</v>
          </cell>
          <cell r="CU74">
            <v>0</v>
          </cell>
          <cell r="CV74">
            <v>0</v>
          </cell>
          <cell r="CW74">
            <v>0</v>
          </cell>
          <cell r="CX74">
            <v>0</v>
          </cell>
          <cell r="CY74">
            <v>0</v>
          </cell>
          <cell r="CZ74">
            <v>0</v>
          </cell>
          <cell r="DA74">
            <v>0</v>
          </cell>
          <cell r="DB74">
            <v>0</v>
          </cell>
          <cell r="DC74">
            <v>0</v>
          </cell>
          <cell r="DD74">
            <v>0</v>
          </cell>
          <cell r="DE74">
            <v>0</v>
          </cell>
          <cell r="DF74">
            <v>0</v>
          </cell>
          <cell r="DG74">
            <v>0</v>
          </cell>
          <cell r="DH74">
            <v>0</v>
          </cell>
          <cell r="DI74">
            <v>0</v>
          </cell>
          <cell r="DJ74">
            <v>0</v>
          </cell>
          <cell r="DK74">
            <v>0</v>
          </cell>
          <cell r="DL74">
            <v>0</v>
          </cell>
          <cell r="DM74">
            <v>0</v>
          </cell>
          <cell r="DN74">
            <v>0</v>
          </cell>
          <cell r="DO74">
            <v>0</v>
          </cell>
          <cell r="DP74">
            <v>0</v>
          </cell>
          <cell r="DQ74">
            <v>0</v>
          </cell>
          <cell r="DR74">
            <v>0</v>
          </cell>
          <cell r="DS74">
            <v>0</v>
          </cell>
          <cell r="DT74">
            <v>0</v>
          </cell>
          <cell r="DU74">
            <v>0</v>
          </cell>
          <cell r="DV74">
            <v>0</v>
          </cell>
          <cell r="DW74">
            <v>0</v>
          </cell>
          <cell r="DX74">
            <v>0</v>
          </cell>
          <cell r="DY74">
            <v>0</v>
          </cell>
          <cell r="DZ74">
            <v>0</v>
          </cell>
          <cell r="EA74">
            <v>0</v>
          </cell>
          <cell r="EB74">
            <v>0</v>
          </cell>
          <cell r="EC74">
            <v>0</v>
          </cell>
          <cell r="ED74">
            <v>0</v>
          </cell>
          <cell r="EE74">
            <v>0</v>
          </cell>
          <cell r="EF74">
            <v>0</v>
          </cell>
          <cell r="EG74">
            <v>0</v>
          </cell>
          <cell r="EH74">
            <v>0</v>
          </cell>
          <cell r="EI74">
            <v>0</v>
          </cell>
          <cell r="EJ74">
            <v>0</v>
          </cell>
          <cell r="EK74">
            <v>0</v>
          </cell>
          <cell r="EL74">
            <v>0</v>
          </cell>
          <cell r="EM74">
            <v>0</v>
          </cell>
          <cell r="EN74">
            <v>0</v>
          </cell>
          <cell r="EO74">
            <v>0</v>
          </cell>
          <cell r="EP74">
            <v>0</v>
          </cell>
          <cell r="EQ74">
            <v>0</v>
          </cell>
          <cell r="ER74">
            <v>0</v>
          </cell>
          <cell r="ES74">
            <v>0</v>
          </cell>
          <cell r="ET74">
            <v>0</v>
          </cell>
          <cell r="EU74">
            <v>0</v>
          </cell>
          <cell r="EV74">
            <v>0</v>
          </cell>
          <cell r="EW74">
            <v>0</v>
          </cell>
          <cell r="EX74">
            <v>0</v>
          </cell>
          <cell r="EY74">
            <v>0</v>
          </cell>
          <cell r="EZ74">
            <v>0</v>
          </cell>
          <cell r="FA74">
            <v>0</v>
          </cell>
          <cell r="FB74">
            <v>0</v>
          </cell>
          <cell r="FC74">
            <v>0</v>
          </cell>
          <cell r="FD74">
            <v>0</v>
          </cell>
          <cell r="FE74">
            <v>0</v>
          </cell>
          <cell r="FF74">
            <v>0</v>
          </cell>
          <cell r="FG74">
            <v>0</v>
          </cell>
          <cell r="FH74">
            <v>0</v>
          </cell>
          <cell r="FI74">
            <v>0</v>
          </cell>
          <cell r="FJ74">
            <v>0</v>
          </cell>
          <cell r="FK74">
            <v>0</v>
          </cell>
          <cell r="FL74">
            <v>0</v>
          </cell>
          <cell r="FM74">
            <v>0</v>
          </cell>
          <cell r="FN74">
            <v>0</v>
          </cell>
          <cell r="FO74">
            <v>0</v>
          </cell>
          <cell r="FP74">
            <v>0</v>
          </cell>
          <cell r="FQ74">
            <v>0</v>
          </cell>
          <cell r="FR74">
            <v>0</v>
          </cell>
          <cell r="FS74">
            <v>0</v>
          </cell>
          <cell r="FT74">
            <v>0</v>
          </cell>
          <cell r="FU74">
            <v>0</v>
          </cell>
          <cell r="FV74">
            <v>0</v>
          </cell>
          <cell r="FW74">
            <v>0</v>
          </cell>
          <cell r="FX74">
            <v>0</v>
          </cell>
          <cell r="FY74">
            <v>0</v>
          </cell>
          <cell r="FZ74">
            <v>0</v>
          </cell>
          <cell r="GA74">
            <v>0</v>
          </cell>
          <cell r="GB74">
            <v>0</v>
          </cell>
          <cell r="GC74">
            <v>0</v>
          </cell>
          <cell r="GD74">
            <v>0</v>
          </cell>
          <cell r="GE74">
            <v>0</v>
          </cell>
          <cell r="GF74">
            <v>0</v>
          </cell>
          <cell r="GG74">
            <v>0</v>
          </cell>
          <cell r="GH74">
            <v>0</v>
          </cell>
          <cell r="GI74">
            <v>0</v>
          </cell>
          <cell r="GJ74">
            <v>0</v>
          </cell>
          <cell r="GK74">
            <v>0</v>
          </cell>
          <cell r="GL74">
            <v>0</v>
          </cell>
          <cell r="GM74">
            <v>0</v>
          </cell>
          <cell r="GN74">
            <v>0</v>
          </cell>
          <cell r="GO74">
            <v>0</v>
          </cell>
          <cell r="GP74">
            <v>0</v>
          </cell>
          <cell r="GQ74">
            <v>0</v>
          </cell>
          <cell r="GR74">
            <v>0</v>
          </cell>
          <cell r="GS74">
            <v>0</v>
          </cell>
          <cell r="GT74">
            <v>0</v>
          </cell>
          <cell r="GU74">
            <v>0</v>
          </cell>
          <cell r="GV74">
            <v>0</v>
          </cell>
          <cell r="GW74">
            <v>0</v>
          </cell>
          <cell r="GX74">
            <v>0</v>
          </cell>
          <cell r="GY74">
            <v>0</v>
          </cell>
          <cell r="GZ74">
            <v>0</v>
          </cell>
          <cell r="HA74">
            <v>0</v>
          </cell>
          <cell r="HB74">
            <v>0</v>
          </cell>
          <cell r="HC74">
            <v>0</v>
          </cell>
          <cell r="HD74">
            <v>0</v>
          </cell>
          <cell r="HE74">
            <v>0</v>
          </cell>
          <cell r="HF74">
            <v>0</v>
          </cell>
          <cell r="HG74">
            <v>0</v>
          </cell>
          <cell r="HH74">
            <v>0</v>
          </cell>
          <cell r="HI74">
            <v>0</v>
          </cell>
          <cell r="HJ74">
            <v>0</v>
          </cell>
          <cell r="HK74">
            <v>0</v>
          </cell>
          <cell r="HL74">
            <v>0</v>
          </cell>
          <cell r="HM74">
            <v>0</v>
          </cell>
          <cell r="HN74">
            <v>0</v>
          </cell>
          <cell r="HO74">
            <v>0</v>
          </cell>
          <cell r="HP74">
            <v>0</v>
          </cell>
          <cell r="HQ74">
            <v>0</v>
          </cell>
          <cell r="HR74">
            <v>0</v>
          </cell>
          <cell r="HS74">
            <v>0</v>
          </cell>
          <cell r="HT74">
            <v>0</v>
          </cell>
          <cell r="HU74">
            <v>0</v>
          </cell>
          <cell r="HV74">
            <v>0</v>
          </cell>
          <cell r="HW74">
            <v>0</v>
          </cell>
          <cell r="HX74">
            <v>0</v>
          </cell>
          <cell r="HY74">
            <v>0</v>
          </cell>
          <cell r="HZ74">
            <v>0</v>
          </cell>
          <cell r="IA74">
            <v>0</v>
          </cell>
          <cell r="IB74">
            <v>0</v>
          </cell>
          <cell r="IC74">
            <v>0</v>
          </cell>
          <cell r="ID74">
            <v>0</v>
          </cell>
          <cell r="IE74">
            <v>0</v>
          </cell>
          <cell r="IF74">
            <v>0</v>
          </cell>
          <cell r="IG74">
            <v>0</v>
          </cell>
          <cell r="IH74">
            <v>0</v>
          </cell>
          <cell r="II74">
            <v>0</v>
          </cell>
          <cell r="IJ74">
            <v>0</v>
          </cell>
          <cell r="IK74">
            <v>0</v>
          </cell>
          <cell r="IL74">
            <v>0</v>
          </cell>
          <cell r="IM74">
            <v>0</v>
          </cell>
          <cell r="IN74">
            <v>0</v>
          </cell>
          <cell r="IO74">
            <v>0</v>
          </cell>
          <cell r="IP74">
            <v>0</v>
          </cell>
          <cell r="IQ74">
            <v>0</v>
          </cell>
        </row>
        <row r="75">
          <cell r="B75">
            <v>0</v>
          </cell>
          <cell r="C75">
            <v>0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0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A75">
            <v>0</v>
          </cell>
          <cell r="AB75">
            <v>0</v>
          </cell>
          <cell r="AC75">
            <v>0</v>
          </cell>
          <cell r="AD75">
            <v>0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I75">
            <v>0</v>
          </cell>
          <cell r="AJ75">
            <v>0</v>
          </cell>
          <cell r="AK75">
            <v>0</v>
          </cell>
          <cell r="AL75">
            <v>0</v>
          </cell>
          <cell r="AM75">
            <v>0</v>
          </cell>
          <cell r="AN75">
            <v>0</v>
          </cell>
          <cell r="AO75">
            <v>0</v>
          </cell>
          <cell r="AP75">
            <v>0</v>
          </cell>
          <cell r="AQ75">
            <v>0</v>
          </cell>
          <cell r="AR75">
            <v>0</v>
          </cell>
          <cell r="AS75">
            <v>0</v>
          </cell>
          <cell r="AT75">
            <v>0</v>
          </cell>
          <cell r="AU75">
            <v>0</v>
          </cell>
          <cell r="AV75">
            <v>0</v>
          </cell>
          <cell r="AW75">
            <v>0</v>
          </cell>
          <cell r="AX75">
            <v>0</v>
          </cell>
          <cell r="AY75">
            <v>0</v>
          </cell>
          <cell r="AZ75">
            <v>0</v>
          </cell>
          <cell r="BA75">
            <v>0</v>
          </cell>
          <cell r="BB75">
            <v>0</v>
          </cell>
          <cell r="BC75">
            <v>0</v>
          </cell>
          <cell r="BD75">
            <v>0</v>
          </cell>
          <cell r="BE75">
            <v>0</v>
          </cell>
          <cell r="BF75">
            <v>0</v>
          </cell>
          <cell r="BG75">
            <v>0</v>
          </cell>
          <cell r="BH75">
            <v>0</v>
          </cell>
          <cell r="BI75">
            <v>0</v>
          </cell>
          <cell r="BJ75">
            <v>0</v>
          </cell>
          <cell r="BK75">
            <v>0</v>
          </cell>
          <cell r="BL75">
            <v>0</v>
          </cell>
          <cell r="BM75">
            <v>0</v>
          </cell>
          <cell r="BN75">
            <v>0</v>
          </cell>
          <cell r="BO75">
            <v>0</v>
          </cell>
          <cell r="BP75">
            <v>0</v>
          </cell>
          <cell r="BQ75">
            <v>0</v>
          </cell>
          <cell r="BR75">
            <v>0</v>
          </cell>
          <cell r="BS75">
            <v>0</v>
          </cell>
          <cell r="BT75">
            <v>0</v>
          </cell>
          <cell r="BU75">
            <v>0</v>
          </cell>
          <cell r="BV75">
            <v>0</v>
          </cell>
          <cell r="BW75">
            <v>0</v>
          </cell>
          <cell r="BX75">
            <v>0</v>
          </cell>
          <cell r="BY75">
            <v>0</v>
          </cell>
          <cell r="BZ75">
            <v>0</v>
          </cell>
          <cell r="CA75">
            <v>0</v>
          </cell>
          <cell r="CB75">
            <v>0</v>
          </cell>
          <cell r="CC75">
            <v>0</v>
          </cell>
          <cell r="CD75">
            <v>0</v>
          </cell>
          <cell r="CE75">
            <v>0</v>
          </cell>
          <cell r="CF75">
            <v>0</v>
          </cell>
          <cell r="CG75">
            <v>0</v>
          </cell>
          <cell r="CH75">
            <v>0</v>
          </cell>
          <cell r="CI75">
            <v>0</v>
          </cell>
          <cell r="CJ75">
            <v>0</v>
          </cell>
          <cell r="CK75">
            <v>0</v>
          </cell>
          <cell r="CL75">
            <v>0</v>
          </cell>
          <cell r="CM75">
            <v>0</v>
          </cell>
          <cell r="CN75">
            <v>0</v>
          </cell>
          <cell r="CO75">
            <v>0</v>
          </cell>
          <cell r="CP75">
            <v>0</v>
          </cell>
          <cell r="CQ75">
            <v>0</v>
          </cell>
          <cell r="CR75">
            <v>0</v>
          </cell>
          <cell r="CS75">
            <v>0</v>
          </cell>
          <cell r="CT75">
            <v>0</v>
          </cell>
          <cell r="CU75">
            <v>0</v>
          </cell>
          <cell r="CV75">
            <v>0</v>
          </cell>
          <cell r="CW75">
            <v>0</v>
          </cell>
          <cell r="CX75">
            <v>0</v>
          </cell>
          <cell r="CY75">
            <v>0</v>
          </cell>
          <cell r="CZ75">
            <v>0</v>
          </cell>
          <cell r="DA75">
            <v>0</v>
          </cell>
          <cell r="DB75">
            <v>0</v>
          </cell>
          <cell r="DC75">
            <v>0</v>
          </cell>
          <cell r="DD75">
            <v>0</v>
          </cell>
          <cell r="DE75">
            <v>0</v>
          </cell>
          <cell r="DF75">
            <v>0</v>
          </cell>
          <cell r="DG75">
            <v>0</v>
          </cell>
          <cell r="DH75">
            <v>0</v>
          </cell>
          <cell r="DI75">
            <v>0</v>
          </cell>
          <cell r="DJ75">
            <v>0</v>
          </cell>
          <cell r="DK75">
            <v>0</v>
          </cell>
          <cell r="DL75">
            <v>0</v>
          </cell>
          <cell r="DM75">
            <v>0</v>
          </cell>
          <cell r="DN75">
            <v>0</v>
          </cell>
          <cell r="DO75">
            <v>0</v>
          </cell>
          <cell r="DP75">
            <v>0</v>
          </cell>
          <cell r="DQ75">
            <v>0</v>
          </cell>
          <cell r="DR75">
            <v>0</v>
          </cell>
          <cell r="DS75">
            <v>0</v>
          </cell>
          <cell r="DT75">
            <v>0</v>
          </cell>
          <cell r="DU75">
            <v>0</v>
          </cell>
          <cell r="DV75">
            <v>0</v>
          </cell>
          <cell r="DW75">
            <v>0</v>
          </cell>
          <cell r="DX75">
            <v>0</v>
          </cell>
          <cell r="DY75">
            <v>0</v>
          </cell>
          <cell r="DZ75">
            <v>0</v>
          </cell>
          <cell r="EA75">
            <v>0</v>
          </cell>
          <cell r="EB75">
            <v>0</v>
          </cell>
          <cell r="EC75">
            <v>0</v>
          </cell>
          <cell r="ED75">
            <v>0</v>
          </cell>
          <cell r="EE75">
            <v>0</v>
          </cell>
          <cell r="EF75">
            <v>0</v>
          </cell>
          <cell r="EG75">
            <v>0</v>
          </cell>
          <cell r="EH75">
            <v>0</v>
          </cell>
          <cell r="EI75">
            <v>0</v>
          </cell>
          <cell r="EJ75">
            <v>0</v>
          </cell>
          <cell r="EK75">
            <v>0</v>
          </cell>
          <cell r="EL75">
            <v>0</v>
          </cell>
          <cell r="EM75">
            <v>0</v>
          </cell>
          <cell r="EN75">
            <v>0</v>
          </cell>
          <cell r="EO75">
            <v>0</v>
          </cell>
          <cell r="EP75">
            <v>0</v>
          </cell>
          <cell r="EQ75">
            <v>0</v>
          </cell>
          <cell r="ER75">
            <v>0</v>
          </cell>
          <cell r="ES75">
            <v>0</v>
          </cell>
          <cell r="ET75">
            <v>0</v>
          </cell>
          <cell r="EU75">
            <v>0</v>
          </cell>
          <cell r="EV75">
            <v>0</v>
          </cell>
          <cell r="EW75">
            <v>0</v>
          </cell>
          <cell r="EX75">
            <v>0</v>
          </cell>
          <cell r="EY75">
            <v>0</v>
          </cell>
          <cell r="EZ75">
            <v>0</v>
          </cell>
          <cell r="FA75">
            <v>0</v>
          </cell>
          <cell r="FB75">
            <v>0</v>
          </cell>
          <cell r="FC75">
            <v>0</v>
          </cell>
          <cell r="FD75">
            <v>0</v>
          </cell>
          <cell r="FE75">
            <v>0</v>
          </cell>
          <cell r="FF75">
            <v>0</v>
          </cell>
          <cell r="FG75">
            <v>0</v>
          </cell>
          <cell r="FH75">
            <v>0</v>
          </cell>
          <cell r="FI75">
            <v>0</v>
          </cell>
          <cell r="FJ75">
            <v>0</v>
          </cell>
          <cell r="FK75">
            <v>0</v>
          </cell>
          <cell r="FL75">
            <v>0</v>
          </cell>
          <cell r="FM75">
            <v>0</v>
          </cell>
          <cell r="FN75">
            <v>0</v>
          </cell>
          <cell r="FO75">
            <v>0</v>
          </cell>
          <cell r="FP75">
            <v>0</v>
          </cell>
          <cell r="FQ75">
            <v>0</v>
          </cell>
          <cell r="FR75">
            <v>0</v>
          </cell>
          <cell r="FS75">
            <v>0</v>
          </cell>
          <cell r="FT75">
            <v>0</v>
          </cell>
          <cell r="FU75">
            <v>0</v>
          </cell>
          <cell r="FV75">
            <v>0</v>
          </cell>
          <cell r="FW75">
            <v>0</v>
          </cell>
          <cell r="FX75">
            <v>0</v>
          </cell>
          <cell r="FY75">
            <v>0</v>
          </cell>
          <cell r="FZ75">
            <v>0</v>
          </cell>
          <cell r="GA75">
            <v>0</v>
          </cell>
          <cell r="GB75">
            <v>0</v>
          </cell>
          <cell r="GC75">
            <v>0</v>
          </cell>
          <cell r="GD75">
            <v>0</v>
          </cell>
          <cell r="GE75">
            <v>0</v>
          </cell>
          <cell r="GF75">
            <v>0</v>
          </cell>
          <cell r="GG75">
            <v>0</v>
          </cell>
          <cell r="GH75">
            <v>0</v>
          </cell>
          <cell r="GI75">
            <v>0</v>
          </cell>
          <cell r="GJ75">
            <v>0</v>
          </cell>
          <cell r="GK75">
            <v>0</v>
          </cell>
          <cell r="GL75">
            <v>0</v>
          </cell>
          <cell r="GM75">
            <v>0</v>
          </cell>
          <cell r="GN75">
            <v>0</v>
          </cell>
          <cell r="GO75">
            <v>0</v>
          </cell>
          <cell r="GP75">
            <v>0</v>
          </cell>
          <cell r="GQ75">
            <v>0</v>
          </cell>
          <cell r="GR75">
            <v>0</v>
          </cell>
          <cell r="GS75">
            <v>0</v>
          </cell>
          <cell r="GT75">
            <v>0</v>
          </cell>
          <cell r="GU75">
            <v>0</v>
          </cell>
          <cell r="GV75">
            <v>0</v>
          </cell>
          <cell r="GW75">
            <v>0</v>
          </cell>
          <cell r="GX75">
            <v>0</v>
          </cell>
          <cell r="GY75">
            <v>0</v>
          </cell>
          <cell r="GZ75">
            <v>0</v>
          </cell>
          <cell r="HA75">
            <v>0</v>
          </cell>
          <cell r="HB75">
            <v>0</v>
          </cell>
          <cell r="HC75">
            <v>0</v>
          </cell>
          <cell r="HD75">
            <v>0</v>
          </cell>
          <cell r="HE75">
            <v>0</v>
          </cell>
          <cell r="HF75">
            <v>0</v>
          </cell>
          <cell r="HG75">
            <v>0</v>
          </cell>
          <cell r="HH75">
            <v>0</v>
          </cell>
          <cell r="HI75">
            <v>0</v>
          </cell>
          <cell r="HJ75">
            <v>0</v>
          </cell>
          <cell r="HK75">
            <v>0</v>
          </cell>
          <cell r="HL75">
            <v>0</v>
          </cell>
          <cell r="HM75">
            <v>0</v>
          </cell>
          <cell r="HN75">
            <v>0</v>
          </cell>
          <cell r="HO75">
            <v>0</v>
          </cell>
          <cell r="HP75">
            <v>0</v>
          </cell>
          <cell r="HQ75">
            <v>0</v>
          </cell>
          <cell r="HR75">
            <v>0</v>
          </cell>
          <cell r="HS75">
            <v>0</v>
          </cell>
          <cell r="HT75">
            <v>0</v>
          </cell>
          <cell r="HU75">
            <v>0</v>
          </cell>
          <cell r="HV75">
            <v>0</v>
          </cell>
          <cell r="HW75">
            <v>0</v>
          </cell>
          <cell r="HX75">
            <v>0</v>
          </cell>
          <cell r="HY75">
            <v>0</v>
          </cell>
          <cell r="HZ75">
            <v>0</v>
          </cell>
          <cell r="IA75">
            <v>0</v>
          </cell>
          <cell r="IB75">
            <v>0</v>
          </cell>
          <cell r="IC75">
            <v>0</v>
          </cell>
          <cell r="ID75">
            <v>0</v>
          </cell>
          <cell r="IE75">
            <v>0</v>
          </cell>
          <cell r="IF75">
            <v>0</v>
          </cell>
          <cell r="IG75">
            <v>0</v>
          </cell>
          <cell r="IH75">
            <v>0</v>
          </cell>
          <cell r="II75">
            <v>0</v>
          </cell>
          <cell r="IJ75">
            <v>0</v>
          </cell>
          <cell r="IK75">
            <v>0</v>
          </cell>
          <cell r="IL75">
            <v>0</v>
          </cell>
          <cell r="IM75">
            <v>0</v>
          </cell>
          <cell r="IN75">
            <v>0</v>
          </cell>
          <cell r="IO75">
            <v>0</v>
          </cell>
          <cell r="IP75">
            <v>0</v>
          </cell>
          <cell r="IQ75">
            <v>0</v>
          </cell>
        </row>
        <row r="76">
          <cell r="B76">
            <v>0</v>
          </cell>
          <cell r="C76">
            <v>0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W76">
            <v>0</v>
          </cell>
          <cell r="X76">
            <v>0</v>
          </cell>
          <cell r="Y76">
            <v>0</v>
          </cell>
          <cell r="Z76">
            <v>0</v>
          </cell>
          <cell r="AA76">
            <v>0</v>
          </cell>
          <cell r="AB76">
            <v>0</v>
          </cell>
          <cell r="AC76">
            <v>0</v>
          </cell>
          <cell r="AD76">
            <v>0</v>
          </cell>
          <cell r="AE76">
            <v>0</v>
          </cell>
          <cell r="AF76">
            <v>0</v>
          </cell>
          <cell r="AG76">
            <v>0</v>
          </cell>
          <cell r="AH76">
            <v>0</v>
          </cell>
          <cell r="AI76">
            <v>0</v>
          </cell>
          <cell r="AJ76">
            <v>0</v>
          </cell>
          <cell r="AK76">
            <v>0</v>
          </cell>
          <cell r="AL76">
            <v>0</v>
          </cell>
          <cell r="AM76">
            <v>0</v>
          </cell>
          <cell r="AN76">
            <v>0</v>
          </cell>
          <cell r="AO76">
            <v>0</v>
          </cell>
          <cell r="AP76">
            <v>0</v>
          </cell>
          <cell r="AQ76">
            <v>0</v>
          </cell>
          <cell r="AR76">
            <v>0</v>
          </cell>
          <cell r="AS76">
            <v>0</v>
          </cell>
          <cell r="AT76">
            <v>0</v>
          </cell>
          <cell r="AU76">
            <v>0</v>
          </cell>
          <cell r="AV76">
            <v>0</v>
          </cell>
          <cell r="AW76">
            <v>0</v>
          </cell>
          <cell r="AX76">
            <v>0</v>
          </cell>
          <cell r="AY76">
            <v>0</v>
          </cell>
          <cell r="AZ76">
            <v>0</v>
          </cell>
          <cell r="BA76">
            <v>0</v>
          </cell>
          <cell r="BB76">
            <v>0</v>
          </cell>
          <cell r="BC76">
            <v>0</v>
          </cell>
          <cell r="BD76">
            <v>0</v>
          </cell>
          <cell r="BE76">
            <v>0</v>
          </cell>
          <cell r="BF76">
            <v>0</v>
          </cell>
          <cell r="BG76">
            <v>0</v>
          </cell>
          <cell r="BH76">
            <v>0</v>
          </cell>
          <cell r="BI76">
            <v>0</v>
          </cell>
          <cell r="BJ76">
            <v>0</v>
          </cell>
          <cell r="BK76">
            <v>0</v>
          </cell>
          <cell r="BL76">
            <v>0</v>
          </cell>
          <cell r="BM76">
            <v>0</v>
          </cell>
          <cell r="BN76">
            <v>0</v>
          </cell>
          <cell r="BO76">
            <v>0</v>
          </cell>
          <cell r="BP76">
            <v>0</v>
          </cell>
          <cell r="BQ76">
            <v>0</v>
          </cell>
          <cell r="BR76">
            <v>0</v>
          </cell>
          <cell r="BS76">
            <v>0</v>
          </cell>
          <cell r="BT76">
            <v>0</v>
          </cell>
          <cell r="BU76">
            <v>0</v>
          </cell>
          <cell r="BV76">
            <v>0</v>
          </cell>
          <cell r="BW76">
            <v>0</v>
          </cell>
          <cell r="BX76">
            <v>0</v>
          </cell>
          <cell r="BY76">
            <v>0</v>
          </cell>
          <cell r="BZ76">
            <v>0</v>
          </cell>
          <cell r="CA76">
            <v>0</v>
          </cell>
          <cell r="CB76">
            <v>0</v>
          </cell>
          <cell r="CC76">
            <v>0</v>
          </cell>
          <cell r="CD76">
            <v>0</v>
          </cell>
          <cell r="CE76">
            <v>0</v>
          </cell>
          <cell r="CF76">
            <v>0</v>
          </cell>
          <cell r="CG76">
            <v>0</v>
          </cell>
          <cell r="CH76">
            <v>0</v>
          </cell>
          <cell r="CI76">
            <v>0</v>
          </cell>
          <cell r="CJ76">
            <v>0</v>
          </cell>
          <cell r="CK76">
            <v>0</v>
          </cell>
          <cell r="CL76">
            <v>0</v>
          </cell>
          <cell r="CM76">
            <v>0</v>
          </cell>
          <cell r="CN76">
            <v>0</v>
          </cell>
          <cell r="CO76">
            <v>0</v>
          </cell>
          <cell r="CP76">
            <v>0</v>
          </cell>
          <cell r="CQ76">
            <v>0</v>
          </cell>
          <cell r="CR76">
            <v>0</v>
          </cell>
          <cell r="CS76">
            <v>0</v>
          </cell>
          <cell r="CT76">
            <v>0</v>
          </cell>
          <cell r="CU76">
            <v>0</v>
          </cell>
          <cell r="CV76">
            <v>0</v>
          </cell>
          <cell r="CW76">
            <v>0</v>
          </cell>
          <cell r="CX76">
            <v>0</v>
          </cell>
          <cell r="CY76">
            <v>0</v>
          </cell>
          <cell r="CZ76">
            <v>0</v>
          </cell>
          <cell r="DA76">
            <v>0</v>
          </cell>
          <cell r="DB76">
            <v>0</v>
          </cell>
          <cell r="DC76">
            <v>0</v>
          </cell>
          <cell r="DD76">
            <v>0</v>
          </cell>
          <cell r="DE76">
            <v>0</v>
          </cell>
          <cell r="DF76">
            <v>0</v>
          </cell>
          <cell r="DG76">
            <v>0</v>
          </cell>
          <cell r="DH76">
            <v>0</v>
          </cell>
          <cell r="DI76">
            <v>0</v>
          </cell>
          <cell r="DJ76">
            <v>0</v>
          </cell>
          <cell r="DK76">
            <v>0</v>
          </cell>
          <cell r="DL76">
            <v>0</v>
          </cell>
          <cell r="DM76">
            <v>0</v>
          </cell>
          <cell r="DN76">
            <v>0</v>
          </cell>
          <cell r="DO76">
            <v>0</v>
          </cell>
          <cell r="DP76">
            <v>0</v>
          </cell>
          <cell r="DQ76">
            <v>0</v>
          </cell>
          <cell r="DR76">
            <v>0</v>
          </cell>
          <cell r="DS76">
            <v>0</v>
          </cell>
          <cell r="DT76">
            <v>0</v>
          </cell>
          <cell r="DU76">
            <v>0</v>
          </cell>
          <cell r="DV76">
            <v>0</v>
          </cell>
          <cell r="DW76">
            <v>0</v>
          </cell>
          <cell r="DX76">
            <v>0</v>
          </cell>
          <cell r="DY76">
            <v>0</v>
          </cell>
          <cell r="DZ76">
            <v>0</v>
          </cell>
          <cell r="EA76">
            <v>0</v>
          </cell>
          <cell r="EB76">
            <v>0</v>
          </cell>
          <cell r="EC76">
            <v>0</v>
          </cell>
          <cell r="ED76">
            <v>0</v>
          </cell>
          <cell r="EE76">
            <v>0</v>
          </cell>
          <cell r="EF76">
            <v>0</v>
          </cell>
          <cell r="EG76">
            <v>0</v>
          </cell>
          <cell r="EH76">
            <v>0</v>
          </cell>
          <cell r="EI76">
            <v>0</v>
          </cell>
          <cell r="EJ76">
            <v>0</v>
          </cell>
          <cell r="EK76">
            <v>0</v>
          </cell>
          <cell r="EL76">
            <v>0</v>
          </cell>
          <cell r="EM76">
            <v>0</v>
          </cell>
          <cell r="EN76">
            <v>0</v>
          </cell>
          <cell r="EO76">
            <v>0</v>
          </cell>
          <cell r="EP76">
            <v>0</v>
          </cell>
          <cell r="EQ76">
            <v>0</v>
          </cell>
          <cell r="ER76">
            <v>0</v>
          </cell>
          <cell r="ES76">
            <v>0</v>
          </cell>
          <cell r="ET76">
            <v>0</v>
          </cell>
          <cell r="EU76">
            <v>0</v>
          </cell>
          <cell r="EV76">
            <v>0</v>
          </cell>
          <cell r="EW76">
            <v>0</v>
          </cell>
          <cell r="EX76">
            <v>0</v>
          </cell>
          <cell r="EY76">
            <v>0</v>
          </cell>
          <cell r="EZ76">
            <v>0</v>
          </cell>
          <cell r="FA76">
            <v>0</v>
          </cell>
          <cell r="FB76">
            <v>0</v>
          </cell>
          <cell r="FC76">
            <v>0</v>
          </cell>
          <cell r="FD76">
            <v>0</v>
          </cell>
          <cell r="FE76">
            <v>0</v>
          </cell>
          <cell r="FF76">
            <v>0</v>
          </cell>
          <cell r="FG76">
            <v>0</v>
          </cell>
          <cell r="FH76">
            <v>0</v>
          </cell>
          <cell r="FI76">
            <v>0</v>
          </cell>
          <cell r="FJ76">
            <v>0</v>
          </cell>
          <cell r="FK76">
            <v>0</v>
          </cell>
          <cell r="FL76">
            <v>0</v>
          </cell>
          <cell r="FM76">
            <v>0</v>
          </cell>
          <cell r="FN76">
            <v>0</v>
          </cell>
          <cell r="FO76">
            <v>0</v>
          </cell>
          <cell r="FP76">
            <v>0</v>
          </cell>
          <cell r="FQ76">
            <v>0</v>
          </cell>
          <cell r="FR76">
            <v>0</v>
          </cell>
          <cell r="FS76">
            <v>0</v>
          </cell>
          <cell r="FT76">
            <v>0</v>
          </cell>
          <cell r="FU76">
            <v>0</v>
          </cell>
          <cell r="FV76">
            <v>0</v>
          </cell>
          <cell r="FW76">
            <v>0</v>
          </cell>
          <cell r="FX76">
            <v>0</v>
          </cell>
          <cell r="FY76">
            <v>0</v>
          </cell>
          <cell r="FZ76">
            <v>0</v>
          </cell>
          <cell r="GA76">
            <v>0</v>
          </cell>
          <cell r="GB76">
            <v>0</v>
          </cell>
          <cell r="GC76">
            <v>0</v>
          </cell>
          <cell r="GD76">
            <v>0</v>
          </cell>
          <cell r="GE76">
            <v>0</v>
          </cell>
          <cell r="GF76">
            <v>0</v>
          </cell>
          <cell r="GG76">
            <v>0</v>
          </cell>
          <cell r="GH76">
            <v>0</v>
          </cell>
          <cell r="GI76">
            <v>0</v>
          </cell>
          <cell r="GJ76">
            <v>0</v>
          </cell>
          <cell r="GK76">
            <v>0</v>
          </cell>
          <cell r="GL76">
            <v>0</v>
          </cell>
          <cell r="GM76">
            <v>0</v>
          </cell>
          <cell r="GN76">
            <v>0</v>
          </cell>
          <cell r="GO76">
            <v>0</v>
          </cell>
          <cell r="GP76">
            <v>0</v>
          </cell>
          <cell r="GQ76">
            <v>0</v>
          </cell>
          <cell r="GR76">
            <v>0</v>
          </cell>
          <cell r="GS76">
            <v>0</v>
          </cell>
          <cell r="GT76">
            <v>0</v>
          </cell>
          <cell r="GU76">
            <v>0</v>
          </cell>
          <cell r="GV76">
            <v>0</v>
          </cell>
          <cell r="GW76">
            <v>0</v>
          </cell>
          <cell r="GX76">
            <v>0</v>
          </cell>
          <cell r="GY76">
            <v>0</v>
          </cell>
          <cell r="GZ76">
            <v>0</v>
          </cell>
          <cell r="HA76">
            <v>0</v>
          </cell>
          <cell r="HB76">
            <v>0</v>
          </cell>
          <cell r="HC76">
            <v>0</v>
          </cell>
          <cell r="HD76">
            <v>0</v>
          </cell>
          <cell r="HE76">
            <v>0</v>
          </cell>
          <cell r="HF76">
            <v>0</v>
          </cell>
          <cell r="HG76">
            <v>0</v>
          </cell>
          <cell r="HH76">
            <v>0</v>
          </cell>
          <cell r="HI76">
            <v>0</v>
          </cell>
          <cell r="HJ76">
            <v>0</v>
          </cell>
          <cell r="HK76">
            <v>0</v>
          </cell>
          <cell r="HL76">
            <v>0</v>
          </cell>
          <cell r="HM76">
            <v>0</v>
          </cell>
          <cell r="HN76">
            <v>0</v>
          </cell>
          <cell r="HO76">
            <v>0</v>
          </cell>
          <cell r="HP76">
            <v>0</v>
          </cell>
          <cell r="HQ76">
            <v>0</v>
          </cell>
          <cell r="HR76">
            <v>0</v>
          </cell>
          <cell r="HS76">
            <v>0</v>
          </cell>
          <cell r="HT76">
            <v>0</v>
          </cell>
          <cell r="HU76">
            <v>0</v>
          </cell>
          <cell r="HV76">
            <v>0</v>
          </cell>
          <cell r="HW76">
            <v>0</v>
          </cell>
          <cell r="HX76">
            <v>0</v>
          </cell>
          <cell r="HY76">
            <v>0</v>
          </cell>
          <cell r="HZ76">
            <v>0</v>
          </cell>
          <cell r="IA76">
            <v>0</v>
          </cell>
          <cell r="IB76">
            <v>0</v>
          </cell>
          <cell r="IC76">
            <v>0</v>
          </cell>
          <cell r="ID76">
            <v>0</v>
          </cell>
          <cell r="IE76">
            <v>0</v>
          </cell>
          <cell r="IF76">
            <v>0</v>
          </cell>
          <cell r="IG76">
            <v>0</v>
          </cell>
          <cell r="IH76">
            <v>0</v>
          </cell>
          <cell r="II76">
            <v>0</v>
          </cell>
          <cell r="IJ76">
            <v>0</v>
          </cell>
          <cell r="IK76">
            <v>0</v>
          </cell>
          <cell r="IL76">
            <v>0</v>
          </cell>
          <cell r="IM76">
            <v>0</v>
          </cell>
          <cell r="IN76">
            <v>0</v>
          </cell>
          <cell r="IO76">
            <v>0</v>
          </cell>
          <cell r="IP76">
            <v>0</v>
          </cell>
          <cell r="IQ76">
            <v>0</v>
          </cell>
        </row>
        <row r="77">
          <cell r="B77">
            <v>0</v>
          </cell>
          <cell r="C77">
            <v>0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0</v>
          </cell>
          <cell r="AB77">
            <v>0</v>
          </cell>
          <cell r="AC77">
            <v>0</v>
          </cell>
          <cell r="AD77">
            <v>0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0</v>
          </cell>
          <cell r="AJ77">
            <v>0</v>
          </cell>
          <cell r="AK77">
            <v>0</v>
          </cell>
          <cell r="AL77">
            <v>0</v>
          </cell>
          <cell r="AM77">
            <v>0</v>
          </cell>
          <cell r="AN77">
            <v>0</v>
          </cell>
          <cell r="AO77">
            <v>0</v>
          </cell>
          <cell r="AP77">
            <v>0</v>
          </cell>
          <cell r="AQ77">
            <v>0</v>
          </cell>
          <cell r="AR77">
            <v>0</v>
          </cell>
          <cell r="AS77">
            <v>0</v>
          </cell>
          <cell r="AT77">
            <v>0</v>
          </cell>
          <cell r="AU77">
            <v>0</v>
          </cell>
          <cell r="AV77">
            <v>0</v>
          </cell>
          <cell r="AW77">
            <v>0</v>
          </cell>
          <cell r="AX77">
            <v>0</v>
          </cell>
          <cell r="AY77">
            <v>0</v>
          </cell>
          <cell r="AZ77">
            <v>0</v>
          </cell>
          <cell r="BA77">
            <v>0</v>
          </cell>
          <cell r="BB77">
            <v>0</v>
          </cell>
          <cell r="BC77">
            <v>0</v>
          </cell>
          <cell r="BD77">
            <v>0</v>
          </cell>
          <cell r="BE77">
            <v>0</v>
          </cell>
          <cell r="BF77">
            <v>0</v>
          </cell>
          <cell r="BG77">
            <v>0</v>
          </cell>
          <cell r="BH77">
            <v>0</v>
          </cell>
          <cell r="BI77">
            <v>0</v>
          </cell>
          <cell r="BJ77">
            <v>0</v>
          </cell>
          <cell r="BK77">
            <v>0</v>
          </cell>
          <cell r="BL77">
            <v>0</v>
          </cell>
          <cell r="BM77">
            <v>0</v>
          </cell>
          <cell r="BN77">
            <v>0</v>
          </cell>
          <cell r="BO77">
            <v>0</v>
          </cell>
          <cell r="BP77">
            <v>0</v>
          </cell>
          <cell r="BQ77">
            <v>0</v>
          </cell>
          <cell r="BR77">
            <v>0</v>
          </cell>
          <cell r="BS77">
            <v>0</v>
          </cell>
          <cell r="BT77">
            <v>0</v>
          </cell>
          <cell r="BU77">
            <v>0</v>
          </cell>
          <cell r="BV77">
            <v>0</v>
          </cell>
          <cell r="BW77">
            <v>0</v>
          </cell>
          <cell r="BX77">
            <v>0</v>
          </cell>
          <cell r="BY77">
            <v>0</v>
          </cell>
          <cell r="BZ77">
            <v>0</v>
          </cell>
          <cell r="CA77">
            <v>0</v>
          </cell>
          <cell r="CB77">
            <v>0</v>
          </cell>
          <cell r="CC77">
            <v>0</v>
          </cell>
          <cell r="CD77">
            <v>0</v>
          </cell>
          <cell r="CE77">
            <v>0</v>
          </cell>
          <cell r="CF77">
            <v>0</v>
          </cell>
          <cell r="CG77">
            <v>0</v>
          </cell>
          <cell r="CH77">
            <v>0</v>
          </cell>
          <cell r="CI77">
            <v>0</v>
          </cell>
          <cell r="CJ77">
            <v>0</v>
          </cell>
          <cell r="CK77">
            <v>0</v>
          </cell>
          <cell r="CL77">
            <v>0</v>
          </cell>
          <cell r="CM77">
            <v>0</v>
          </cell>
          <cell r="CN77">
            <v>0</v>
          </cell>
          <cell r="CO77">
            <v>0</v>
          </cell>
          <cell r="CP77">
            <v>0</v>
          </cell>
          <cell r="CQ77">
            <v>0</v>
          </cell>
          <cell r="CR77">
            <v>0</v>
          </cell>
          <cell r="CS77">
            <v>0</v>
          </cell>
          <cell r="CT77">
            <v>0</v>
          </cell>
          <cell r="CU77">
            <v>0</v>
          </cell>
          <cell r="CV77">
            <v>0</v>
          </cell>
          <cell r="CW77">
            <v>0</v>
          </cell>
          <cell r="CX77">
            <v>0</v>
          </cell>
          <cell r="CY77">
            <v>0</v>
          </cell>
          <cell r="CZ77">
            <v>0</v>
          </cell>
          <cell r="DA77">
            <v>0</v>
          </cell>
          <cell r="DB77">
            <v>0</v>
          </cell>
          <cell r="DC77">
            <v>0</v>
          </cell>
          <cell r="DD77">
            <v>0</v>
          </cell>
          <cell r="DE77">
            <v>0</v>
          </cell>
          <cell r="DF77">
            <v>0</v>
          </cell>
          <cell r="DG77">
            <v>0</v>
          </cell>
          <cell r="DH77">
            <v>0</v>
          </cell>
          <cell r="DI77">
            <v>0</v>
          </cell>
          <cell r="DJ77">
            <v>0</v>
          </cell>
          <cell r="DK77">
            <v>0</v>
          </cell>
          <cell r="DL77">
            <v>0</v>
          </cell>
          <cell r="DM77">
            <v>0</v>
          </cell>
          <cell r="DN77">
            <v>0</v>
          </cell>
          <cell r="DO77">
            <v>0</v>
          </cell>
          <cell r="DP77">
            <v>0</v>
          </cell>
          <cell r="DQ77">
            <v>0</v>
          </cell>
          <cell r="DR77">
            <v>0</v>
          </cell>
          <cell r="DS77">
            <v>0</v>
          </cell>
          <cell r="DT77">
            <v>0</v>
          </cell>
          <cell r="DU77">
            <v>0</v>
          </cell>
          <cell r="DV77">
            <v>0</v>
          </cell>
          <cell r="DW77">
            <v>0</v>
          </cell>
          <cell r="DX77">
            <v>0</v>
          </cell>
          <cell r="DY77">
            <v>0</v>
          </cell>
          <cell r="DZ77">
            <v>0</v>
          </cell>
          <cell r="EA77">
            <v>0</v>
          </cell>
          <cell r="EB77">
            <v>0</v>
          </cell>
          <cell r="EC77">
            <v>0</v>
          </cell>
          <cell r="ED77">
            <v>0</v>
          </cell>
          <cell r="EE77">
            <v>0</v>
          </cell>
          <cell r="EF77">
            <v>0</v>
          </cell>
          <cell r="EG77">
            <v>0</v>
          </cell>
          <cell r="EH77">
            <v>0</v>
          </cell>
          <cell r="EI77">
            <v>0</v>
          </cell>
          <cell r="EJ77">
            <v>0</v>
          </cell>
          <cell r="EK77">
            <v>0</v>
          </cell>
          <cell r="EL77">
            <v>0</v>
          </cell>
          <cell r="EM77">
            <v>0</v>
          </cell>
          <cell r="EN77">
            <v>0</v>
          </cell>
          <cell r="EO77">
            <v>0</v>
          </cell>
          <cell r="EP77">
            <v>0</v>
          </cell>
          <cell r="EQ77">
            <v>0</v>
          </cell>
          <cell r="ER77">
            <v>0</v>
          </cell>
          <cell r="ES77">
            <v>0</v>
          </cell>
          <cell r="ET77">
            <v>0</v>
          </cell>
          <cell r="EU77">
            <v>0</v>
          </cell>
          <cell r="EV77">
            <v>0</v>
          </cell>
          <cell r="EW77">
            <v>0</v>
          </cell>
          <cell r="EX77">
            <v>0</v>
          </cell>
          <cell r="EY77">
            <v>0</v>
          </cell>
          <cell r="EZ77">
            <v>0</v>
          </cell>
          <cell r="FA77">
            <v>0</v>
          </cell>
          <cell r="FB77">
            <v>0</v>
          </cell>
          <cell r="FC77">
            <v>0</v>
          </cell>
          <cell r="FD77">
            <v>0</v>
          </cell>
          <cell r="FE77">
            <v>0</v>
          </cell>
          <cell r="FF77">
            <v>0</v>
          </cell>
          <cell r="FG77">
            <v>0</v>
          </cell>
          <cell r="FH77">
            <v>0</v>
          </cell>
          <cell r="FI77">
            <v>0</v>
          </cell>
          <cell r="FJ77">
            <v>0</v>
          </cell>
          <cell r="FK77">
            <v>0</v>
          </cell>
          <cell r="FL77">
            <v>0</v>
          </cell>
          <cell r="FM77">
            <v>0</v>
          </cell>
          <cell r="FN77">
            <v>0</v>
          </cell>
          <cell r="FO77">
            <v>0</v>
          </cell>
          <cell r="FP77">
            <v>0</v>
          </cell>
          <cell r="FQ77">
            <v>0</v>
          </cell>
          <cell r="FR77">
            <v>0</v>
          </cell>
          <cell r="FS77">
            <v>0</v>
          </cell>
          <cell r="FT77">
            <v>0</v>
          </cell>
          <cell r="FU77">
            <v>0</v>
          </cell>
          <cell r="FV77">
            <v>0</v>
          </cell>
          <cell r="FW77">
            <v>0</v>
          </cell>
          <cell r="FX77">
            <v>0</v>
          </cell>
          <cell r="FY77">
            <v>0</v>
          </cell>
          <cell r="FZ77">
            <v>0</v>
          </cell>
          <cell r="GA77">
            <v>0</v>
          </cell>
          <cell r="GB77">
            <v>0</v>
          </cell>
          <cell r="GC77">
            <v>0</v>
          </cell>
          <cell r="GD77">
            <v>0</v>
          </cell>
          <cell r="GE77">
            <v>0</v>
          </cell>
          <cell r="GF77">
            <v>0</v>
          </cell>
          <cell r="GG77">
            <v>0</v>
          </cell>
          <cell r="GH77">
            <v>0</v>
          </cell>
          <cell r="GI77">
            <v>0</v>
          </cell>
          <cell r="GJ77">
            <v>0</v>
          </cell>
          <cell r="GK77">
            <v>0</v>
          </cell>
          <cell r="GL77">
            <v>0</v>
          </cell>
          <cell r="GM77">
            <v>0</v>
          </cell>
          <cell r="GN77">
            <v>0</v>
          </cell>
          <cell r="GO77">
            <v>0</v>
          </cell>
          <cell r="GP77">
            <v>0</v>
          </cell>
          <cell r="GQ77">
            <v>0</v>
          </cell>
          <cell r="GR77">
            <v>0</v>
          </cell>
          <cell r="GS77">
            <v>0</v>
          </cell>
          <cell r="GT77">
            <v>0</v>
          </cell>
          <cell r="GU77">
            <v>0</v>
          </cell>
          <cell r="GV77">
            <v>0</v>
          </cell>
          <cell r="GW77">
            <v>0</v>
          </cell>
          <cell r="GX77">
            <v>0</v>
          </cell>
          <cell r="GY77">
            <v>0</v>
          </cell>
          <cell r="GZ77">
            <v>0</v>
          </cell>
          <cell r="HA77">
            <v>0</v>
          </cell>
          <cell r="HB77">
            <v>0</v>
          </cell>
          <cell r="HC77">
            <v>0</v>
          </cell>
          <cell r="HD77">
            <v>0</v>
          </cell>
          <cell r="HE77">
            <v>0</v>
          </cell>
          <cell r="HF77">
            <v>0</v>
          </cell>
          <cell r="HG77">
            <v>0</v>
          </cell>
          <cell r="HH77">
            <v>0</v>
          </cell>
          <cell r="HI77">
            <v>0</v>
          </cell>
          <cell r="HJ77">
            <v>0</v>
          </cell>
          <cell r="HK77">
            <v>0</v>
          </cell>
          <cell r="HL77">
            <v>0</v>
          </cell>
          <cell r="HM77">
            <v>0</v>
          </cell>
          <cell r="HN77">
            <v>0</v>
          </cell>
          <cell r="HO77">
            <v>0</v>
          </cell>
          <cell r="HP77">
            <v>0</v>
          </cell>
          <cell r="HQ77">
            <v>0</v>
          </cell>
          <cell r="HR77">
            <v>0</v>
          </cell>
          <cell r="HS77">
            <v>0</v>
          </cell>
          <cell r="HT77">
            <v>0</v>
          </cell>
          <cell r="HU77">
            <v>0</v>
          </cell>
          <cell r="HV77">
            <v>0</v>
          </cell>
          <cell r="HW77">
            <v>0</v>
          </cell>
          <cell r="HX77">
            <v>0</v>
          </cell>
          <cell r="HY77">
            <v>0</v>
          </cell>
          <cell r="HZ77">
            <v>0</v>
          </cell>
          <cell r="IA77">
            <v>0</v>
          </cell>
          <cell r="IB77">
            <v>0</v>
          </cell>
          <cell r="IC77">
            <v>0</v>
          </cell>
          <cell r="ID77">
            <v>0</v>
          </cell>
          <cell r="IE77">
            <v>0</v>
          </cell>
          <cell r="IF77">
            <v>0</v>
          </cell>
          <cell r="IG77">
            <v>0</v>
          </cell>
          <cell r="IH77">
            <v>0</v>
          </cell>
          <cell r="II77">
            <v>0</v>
          </cell>
          <cell r="IJ77">
            <v>0</v>
          </cell>
          <cell r="IK77">
            <v>0</v>
          </cell>
          <cell r="IL77">
            <v>0</v>
          </cell>
          <cell r="IM77">
            <v>0</v>
          </cell>
          <cell r="IN77">
            <v>0</v>
          </cell>
          <cell r="IO77">
            <v>0</v>
          </cell>
          <cell r="IP77">
            <v>0</v>
          </cell>
          <cell r="IQ77">
            <v>0</v>
          </cell>
        </row>
        <row r="78">
          <cell r="B78">
            <v>0</v>
          </cell>
          <cell r="C78">
            <v>0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0</v>
          </cell>
          <cell r="AB78">
            <v>0</v>
          </cell>
          <cell r="AC78">
            <v>0</v>
          </cell>
          <cell r="AD78">
            <v>0</v>
          </cell>
          <cell r="AE78">
            <v>0</v>
          </cell>
          <cell r="AF78">
            <v>0</v>
          </cell>
          <cell r="AG78">
            <v>0</v>
          </cell>
          <cell r="AH78">
            <v>0</v>
          </cell>
          <cell r="AI78">
            <v>0</v>
          </cell>
          <cell r="AJ78">
            <v>0</v>
          </cell>
          <cell r="AK78">
            <v>0</v>
          </cell>
          <cell r="AL78">
            <v>0</v>
          </cell>
          <cell r="AM78">
            <v>0</v>
          </cell>
          <cell r="AN78">
            <v>0</v>
          </cell>
          <cell r="AO78">
            <v>0</v>
          </cell>
          <cell r="AP78">
            <v>0</v>
          </cell>
          <cell r="AQ78">
            <v>0</v>
          </cell>
          <cell r="AR78">
            <v>0</v>
          </cell>
          <cell r="AS78">
            <v>0</v>
          </cell>
          <cell r="AT78">
            <v>0</v>
          </cell>
          <cell r="AU78">
            <v>0</v>
          </cell>
          <cell r="AV78">
            <v>0</v>
          </cell>
          <cell r="AW78">
            <v>0</v>
          </cell>
          <cell r="AX78">
            <v>0</v>
          </cell>
          <cell r="AY78">
            <v>0</v>
          </cell>
          <cell r="AZ78">
            <v>0</v>
          </cell>
          <cell r="BA78">
            <v>0</v>
          </cell>
          <cell r="BB78">
            <v>0</v>
          </cell>
          <cell r="BC78">
            <v>0</v>
          </cell>
          <cell r="BD78">
            <v>0</v>
          </cell>
          <cell r="BE78">
            <v>0</v>
          </cell>
          <cell r="BF78">
            <v>0</v>
          </cell>
          <cell r="BG78">
            <v>0</v>
          </cell>
          <cell r="BH78">
            <v>0</v>
          </cell>
          <cell r="BI78">
            <v>0</v>
          </cell>
          <cell r="BJ78">
            <v>0</v>
          </cell>
          <cell r="BK78">
            <v>0</v>
          </cell>
          <cell r="BL78">
            <v>0</v>
          </cell>
          <cell r="BM78">
            <v>0</v>
          </cell>
          <cell r="BN78">
            <v>0</v>
          </cell>
          <cell r="BO78">
            <v>0</v>
          </cell>
          <cell r="BP78">
            <v>0</v>
          </cell>
          <cell r="BQ78">
            <v>0</v>
          </cell>
          <cell r="BR78">
            <v>0</v>
          </cell>
          <cell r="BS78">
            <v>0</v>
          </cell>
          <cell r="BT78">
            <v>0</v>
          </cell>
          <cell r="BU78">
            <v>0</v>
          </cell>
          <cell r="BV78">
            <v>0</v>
          </cell>
          <cell r="BW78">
            <v>0</v>
          </cell>
          <cell r="BX78">
            <v>0</v>
          </cell>
          <cell r="BY78">
            <v>0</v>
          </cell>
          <cell r="BZ78">
            <v>0</v>
          </cell>
          <cell r="CA78">
            <v>0</v>
          </cell>
          <cell r="CB78">
            <v>0</v>
          </cell>
          <cell r="CC78">
            <v>0</v>
          </cell>
          <cell r="CD78">
            <v>0</v>
          </cell>
          <cell r="CE78">
            <v>0</v>
          </cell>
          <cell r="CF78">
            <v>0</v>
          </cell>
          <cell r="CG78">
            <v>0</v>
          </cell>
          <cell r="CH78">
            <v>0</v>
          </cell>
          <cell r="CI78">
            <v>0</v>
          </cell>
          <cell r="CJ78">
            <v>0</v>
          </cell>
          <cell r="CK78">
            <v>0</v>
          </cell>
          <cell r="CL78">
            <v>0</v>
          </cell>
          <cell r="CM78">
            <v>0</v>
          </cell>
          <cell r="CN78">
            <v>0</v>
          </cell>
          <cell r="CO78">
            <v>0</v>
          </cell>
          <cell r="CP78">
            <v>0</v>
          </cell>
          <cell r="CQ78">
            <v>0</v>
          </cell>
          <cell r="CR78">
            <v>0</v>
          </cell>
          <cell r="CS78">
            <v>0</v>
          </cell>
          <cell r="CT78">
            <v>0</v>
          </cell>
          <cell r="CU78">
            <v>0</v>
          </cell>
          <cell r="CV78">
            <v>0</v>
          </cell>
          <cell r="CW78">
            <v>0</v>
          </cell>
          <cell r="CX78">
            <v>0</v>
          </cell>
          <cell r="CY78">
            <v>0</v>
          </cell>
          <cell r="CZ78">
            <v>0</v>
          </cell>
          <cell r="DA78">
            <v>0</v>
          </cell>
          <cell r="DB78">
            <v>0</v>
          </cell>
          <cell r="DC78">
            <v>0</v>
          </cell>
          <cell r="DD78">
            <v>0</v>
          </cell>
          <cell r="DE78">
            <v>0</v>
          </cell>
          <cell r="DF78">
            <v>0</v>
          </cell>
          <cell r="DG78">
            <v>0</v>
          </cell>
          <cell r="DH78">
            <v>0</v>
          </cell>
          <cell r="DI78">
            <v>0</v>
          </cell>
          <cell r="DJ78">
            <v>0</v>
          </cell>
          <cell r="DK78">
            <v>0</v>
          </cell>
          <cell r="DL78">
            <v>0</v>
          </cell>
          <cell r="DM78">
            <v>0</v>
          </cell>
          <cell r="DN78">
            <v>0</v>
          </cell>
          <cell r="DO78">
            <v>0</v>
          </cell>
          <cell r="DP78">
            <v>0</v>
          </cell>
          <cell r="DQ78">
            <v>0</v>
          </cell>
          <cell r="DR78">
            <v>0</v>
          </cell>
          <cell r="DS78">
            <v>0</v>
          </cell>
          <cell r="DT78">
            <v>0</v>
          </cell>
          <cell r="DU78">
            <v>0</v>
          </cell>
          <cell r="DV78">
            <v>0</v>
          </cell>
          <cell r="DW78">
            <v>0</v>
          </cell>
          <cell r="DX78">
            <v>0</v>
          </cell>
          <cell r="DY78">
            <v>0</v>
          </cell>
          <cell r="DZ78">
            <v>0</v>
          </cell>
          <cell r="EA78">
            <v>0</v>
          </cell>
          <cell r="EB78">
            <v>0</v>
          </cell>
          <cell r="EC78">
            <v>0</v>
          </cell>
          <cell r="ED78">
            <v>0</v>
          </cell>
          <cell r="EE78">
            <v>0</v>
          </cell>
          <cell r="EF78">
            <v>0</v>
          </cell>
          <cell r="EG78">
            <v>0</v>
          </cell>
          <cell r="EH78">
            <v>0</v>
          </cell>
          <cell r="EI78">
            <v>0</v>
          </cell>
          <cell r="EJ78">
            <v>0</v>
          </cell>
          <cell r="EK78">
            <v>0</v>
          </cell>
          <cell r="EL78">
            <v>0</v>
          </cell>
          <cell r="EM78">
            <v>0</v>
          </cell>
          <cell r="EN78">
            <v>0</v>
          </cell>
          <cell r="EO78">
            <v>0</v>
          </cell>
          <cell r="EP78">
            <v>0</v>
          </cell>
          <cell r="EQ78">
            <v>0</v>
          </cell>
          <cell r="ER78">
            <v>0</v>
          </cell>
          <cell r="ES78">
            <v>0</v>
          </cell>
          <cell r="ET78">
            <v>0</v>
          </cell>
          <cell r="EU78">
            <v>0</v>
          </cell>
          <cell r="EV78">
            <v>0</v>
          </cell>
          <cell r="EW78">
            <v>0</v>
          </cell>
          <cell r="EX78">
            <v>0</v>
          </cell>
          <cell r="EY78">
            <v>0</v>
          </cell>
          <cell r="EZ78">
            <v>0</v>
          </cell>
          <cell r="FA78">
            <v>0</v>
          </cell>
          <cell r="FB78">
            <v>0</v>
          </cell>
          <cell r="FC78">
            <v>0</v>
          </cell>
          <cell r="FD78">
            <v>0</v>
          </cell>
          <cell r="FE78">
            <v>0</v>
          </cell>
          <cell r="FF78">
            <v>0</v>
          </cell>
          <cell r="FG78">
            <v>0</v>
          </cell>
          <cell r="FH78">
            <v>0</v>
          </cell>
          <cell r="FI78">
            <v>0</v>
          </cell>
          <cell r="FJ78">
            <v>0</v>
          </cell>
          <cell r="FK78">
            <v>0</v>
          </cell>
          <cell r="FL78">
            <v>0</v>
          </cell>
          <cell r="FM78">
            <v>0</v>
          </cell>
          <cell r="FN78">
            <v>0</v>
          </cell>
          <cell r="FO78">
            <v>0</v>
          </cell>
          <cell r="FP78">
            <v>0</v>
          </cell>
          <cell r="FQ78">
            <v>0</v>
          </cell>
          <cell r="FR78">
            <v>0</v>
          </cell>
          <cell r="FS78">
            <v>0</v>
          </cell>
          <cell r="FT78">
            <v>0</v>
          </cell>
          <cell r="FU78">
            <v>0</v>
          </cell>
          <cell r="FV78">
            <v>0</v>
          </cell>
          <cell r="FW78">
            <v>0</v>
          </cell>
          <cell r="FX78">
            <v>0</v>
          </cell>
          <cell r="FY78">
            <v>0</v>
          </cell>
          <cell r="FZ78">
            <v>0</v>
          </cell>
          <cell r="GA78">
            <v>0</v>
          </cell>
          <cell r="GB78">
            <v>0</v>
          </cell>
          <cell r="GC78">
            <v>0</v>
          </cell>
          <cell r="GD78">
            <v>0</v>
          </cell>
          <cell r="GE78">
            <v>0</v>
          </cell>
          <cell r="GF78">
            <v>0</v>
          </cell>
          <cell r="GG78">
            <v>0</v>
          </cell>
          <cell r="GH78">
            <v>0</v>
          </cell>
          <cell r="GI78">
            <v>0</v>
          </cell>
          <cell r="GJ78">
            <v>0</v>
          </cell>
          <cell r="GK78">
            <v>0</v>
          </cell>
          <cell r="GL78">
            <v>0</v>
          </cell>
          <cell r="GM78">
            <v>0</v>
          </cell>
          <cell r="GN78">
            <v>0</v>
          </cell>
          <cell r="GO78">
            <v>0</v>
          </cell>
          <cell r="GP78">
            <v>0</v>
          </cell>
          <cell r="GQ78">
            <v>0</v>
          </cell>
          <cell r="GR78">
            <v>0</v>
          </cell>
          <cell r="GS78">
            <v>0</v>
          </cell>
          <cell r="GT78">
            <v>0</v>
          </cell>
          <cell r="GU78">
            <v>0</v>
          </cell>
          <cell r="GV78">
            <v>0</v>
          </cell>
          <cell r="GW78">
            <v>0</v>
          </cell>
          <cell r="GX78">
            <v>0</v>
          </cell>
          <cell r="GY78">
            <v>0</v>
          </cell>
          <cell r="GZ78">
            <v>0</v>
          </cell>
          <cell r="HA78">
            <v>0</v>
          </cell>
          <cell r="HB78">
            <v>0</v>
          </cell>
          <cell r="HC78">
            <v>0</v>
          </cell>
          <cell r="HD78">
            <v>0</v>
          </cell>
          <cell r="HE78">
            <v>0</v>
          </cell>
          <cell r="HF78">
            <v>0</v>
          </cell>
          <cell r="HG78">
            <v>0</v>
          </cell>
          <cell r="HH78">
            <v>0</v>
          </cell>
          <cell r="HI78">
            <v>0</v>
          </cell>
          <cell r="HJ78">
            <v>0</v>
          </cell>
          <cell r="HK78">
            <v>0</v>
          </cell>
          <cell r="HL78">
            <v>0</v>
          </cell>
          <cell r="HM78">
            <v>0</v>
          </cell>
          <cell r="HN78">
            <v>0</v>
          </cell>
          <cell r="HO78">
            <v>0</v>
          </cell>
          <cell r="HP78">
            <v>0</v>
          </cell>
          <cell r="HQ78">
            <v>0</v>
          </cell>
          <cell r="HR78">
            <v>0</v>
          </cell>
          <cell r="HS78">
            <v>0</v>
          </cell>
          <cell r="HT78">
            <v>0</v>
          </cell>
          <cell r="HU78">
            <v>0</v>
          </cell>
          <cell r="HV78">
            <v>0</v>
          </cell>
          <cell r="HW78">
            <v>0</v>
          </cell>
          <cell r="HX78">
            <v>0</v>
          </cell>
          <cell r="HY78">
            <v>0</v>
          </cell>
          <cell r="HZ78">
            <v>0</v>
          </cell>
          <cell r="IA78">
            <v>0</v>
          </cell>
          <cell r="IB78">
            <v>0</v>
          </cell>
          <cell r="IC78">
            <v>0</v>
          </cell>
          <cell r="ID78">
            <v>0</v>
          </cell>
          <cell r="IE78">
            <v>0</v>
          </cell>
          <cell r="IF78">
            <v>0</v>
          </cell>
          <cell r="IG78">
            <v>0</v>
          </cell>
          <cell r="IH78">
            <v>0</v>
          </cell>
          <cell r="II78">
            <v>0</v>
          </cell>
          <cell r="IJ78">
            <v>0</v>
          </cell>
          <cell r="IK78">
            <v>0</v>
          </cell>
          <cell r="IL78">
            <v>0</v>
          </cell>
          <cell r="IM78">
            <v>0</v>
          </cell>
          <cell r="IN78">
            <v>0</v>
          </cell>
          <cell r="IO78">
            <v>0</v>
          </cell>
          <cell r="IP78">
            <v>0</v>
          </cell>
          <cell r="IQ78">
            <v>0</v>
          </cell>
        </row>
        <row r="79">
          <cell r="B79">
            <v>0</v>
          </cell>
          <cell r="C79">
            <v>0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0</v>
          </cell>
          <cell r="AB79">
            <v>0</v>
          </cell>
          <cell r="AC79">
            <v>0</v>
          </cell>
          <cell r="AD79">
            <v>0</v>
          </cell>
          <cell r="AE79">
            <v>0</v>
          </cell>
          <cell r="AF79">
            <v>0</v>
          </cell>
          <cell r="AG79">
            <v>0</v>
          </cell>
          <cell r="AH79">
            <v>0</v>
          </cell>
          <cell r="AI79">
            <v>0</v>
          </cell>
          <cell r="AJ79">
            <v>0</v>
          </cell>
          <cell r="AK79">
            <v>0</v>
          </cell>
          <cell r="AL79">
            <v>0</v>
          </cell>
          <cell r="AM79">
            <v>0</v>
          </cell>
          <cell r="AN79">
            <v>0</v>
          </cell>
          <cell r="AO79">
            <v>0</v>
          </cell>
          <cell r="AP79">
            <v>0</v>
          </cell>
          <cell r="AQ79">
            <v>0</v>
          </cell>
          <cell r="AR79">
            <v>0</v>
          </cell>
          <cell r="AS79">
            <v>0</v>
          </cell>
          <cell r="AT79">
            <v>0</v>
          </cell>
          <cell r="AU79">
            <v>0</v>
          </cell>
          <cell r="AV79">
            <v>0</v>
          </cell>
          <cell r="AW79">
            <v>0</v>
          </cell>
          <cell r="AX79">
            <v>0</v>
          </cell>
          <cell r="AY79">
            <v>0</v>
          </cell>
          <cell r="AZ79">
            <v>0</v>
          </cell>
          <cell r="BA79">
            <v>0</v>
          </cell>
          <cell r="BB79">
            <v>0</v>
          </cell>
          <cell r="BC79">
            <v>0</v>
          </cell>
          <cell r="BD79">
            <v>0</v>
          </cell>
          <cell r="BE79">
            <v>0</v>
          </cell>
          <cell r="BF79">
            <v>0</v>
          </cell>
          <cell r="BG79">
            <v>0</v>
          </cell>
          <cell r="BH79">
            <v>0</v>
          </cell>
          <cell r="BI79">
            <v>0</v>
          </cell>
          <cell r="BJ79">
            <v>0</v>
          </cell>
          <cell r="BK79">
            <v>0</v>
          </cell>
          <cell r="BL79">
            <v>0</v>
          </cell>
          <cell r="BM79">
            <v>0</v>
          </cell>
          <cell r="BN79">
            <v>0</v>
          </cell>
          <cell r="BO79">
            <v>0</v>
          </cell>
          <cell r="BP79">
            <v>0</v>
          </cell>
          <cell r="BQ79">
            <v>0</v>
          </cell>
          <cell r="BR79">
            <v>0</v>
          </cell>
          <cell r="BS79">
            <v>0</v>
          </cell>
          <cell r="BT79">
            <v>0</v>
          </cell>
          <cell r="BU79">
            <v>0</v>
          </cell>
          <cell r="BV79">
            <v>0</v>
          </cell>
          <cell r="BW79">
            <v>0</v>
          </cell>
          <cell r="BX79">
            <v>0</v>
          </cell>
          <cell r="BY79">
            <v>0</v>
          </cell>
          <cell r="BZ79">
            <v>0</v>
          </cell>
          <cell r="CA79">
            <v>0</v>
          </cell>
          <cell r="CB79">
            <v>0</v>
          </cell>
          <cell r="CC79">
            <v>0</v>
          </cell>
          <cell r="CD79">
            <v>0</v>
          </cell>
          <cell r="CE79">
            <v>0</v>
          </cell>
          <cell r="CF79">
            <v>0</v>
          </cell>
          <cell r="CG79">
            <v>0</v>
          </cell>
          <cell r="CH79">
            <v>0</v>
          </cell>
          <cell r="CI79">
            <v>0</v>
          </cell>
          <cell r="CJ79">
            <v>0</v>
          </cell>
          <cell r="CK79">
            <v>0</v>
          </cell>
          <cell r="CL79">
            <v>0</v>
          </cell>
          <cell r="CM79">
            <v>0</v>
          </cell>
          <cell r="CN79">
            <v>0</v>
          </cell>
          <cell r="CO79">
            <v>0</v>
          </cell>
          <cell r="CP79">
            <v>0</v>
          </cell>
          <cell r="CQ79">
            <v>0</v>
          </cell>
          <cell r="CR79">
            <v>0</v>
          </cell>
          <cell r="CS79">
            <v>0</v>
          </cell>
          <cell r="CT79">
            <v>0</v>
          </cell>
          <cell r="CU79">
            <v>0</v>
          </cell>
          <cell r="CV79">
            <v>0</v>
          </cell>
          <cell r="CW79">
            <v>0</v>
          </cell>
          <cell r="CX79">
            <v>0</v>
          </cell>
          <cell r="CY79">
            <v>0</v>
          </cell>
          <cell r="CZ79">
            <v>0</v>
          </cell>
          <cell r="DA79">
            <v>0</v>
          </cell>
          <cell r="DB79">
            <v>0</v>
          </cell>
          <cell r="DC79">
            <v>0</v>
          </cell>
          <cell r="DD79">
            <v>0</v>
          </cell>
          <cell r="DE79">
            <v>0</v>
          </cell>
          <cell r="DF79">
            <v>0</v>
          </cell>
          <cell r="DG79">
            <v>0</v>
          </cell>
          <cell r="DH79">
            <v>0</v>
          </cell>
          <cell r="DI79">
            <v>0</v>
          </cell>
          <cell r="DJ79">
            <v>0</v>
          </cell>
          <cell r="DK79">
            <v>0</v>
          </cell>
          <cell r="DL79">
            <v>0</v>
          </cell>
          <cell r="DM79">
            <v>0</v>
          </cell>
          <cell r="DN79">
            <v>0</v>
          </cell>
          <cell r="DO79">
            <v>0</v>
          </cell>
          <cell r="DP79">
            <v>0</v>
          </cell>
          <cell r="DQ79">
            <v>0</v>
          </cell>
          <cell r="DR79">
            <v>0</v>
          </cell>
          <cell r="DS79">
            <v>0</v>
          </cell>
          <cell r="DT79">
            <v>0</v>
          </cell>
          <cell r="DU79">
            <v>0</v>
          </cell>
          <cell r="DV79">
            <v>0</v>
          </cell>
          <cell r="DW79">
            <v>0</v>
          </cell>
          <cell r="DX79">
            <v>0</v>
          </cell>
          <cell r="DY79">
            <v>0</v>
          </cell>
          <cell r="DZ79">
            <v>0</v>
          </cell>
          <cell r="EA79">
            <v>0</v>
          </cell>
          <cell r="EB79">
            <v>0</v>
          </cell>
          <cell r="EC79">
            <v>0</v>
          </cell>
          <cell r="ED79">
            <v>0</v>
          </cell>
          <cell r="EE79">
            <v>0</v>
          </cell>
          <cell r="EF79">
            <v>0</v>
          </cell>
          <cell r="EG79">
            <v>0</v>
          </cell>
          <cell r="EH79">
            <v>0</v>
          </cell>
          <cell r="EI79">
            <v>0</v>
          </cell>
          <cell r="EJ79">
            <v>0</v>
          </cell>
          <cell r="EK79">
            <v>0</v>
          </cell>
          <cell r="EL79">
            <v>0</v>
          </cell>
          <cell r="EM79">
            <v>0</v>
          </cell>
          <cell r="EN79">
            <v>0</v>
          </cell>
          <cell r="EO79">
            <v>0</v>
          </cell>
          <cell r="EP79">
            <v>0</v>
          </cell>
          <cell r="EQ79">
            <v>0</v>
          </cell>
          <cell r="ER79">
            <v>0</v>
          </cell>
          <cell r="ES79">
            <v>0</v>
          </cell>
          <cell r="ET79">
            <v>0</v>
          </cell>
          <cell r="EU79">
            <v>0</v>
          </cell>
          <cell r="EV79">
            <v>0</v>
          </cell>
          <cell r="EW79">
            <v>0</v>
          </cell>
          <cell r="EX79">
            <v>0</v>
          </cell>
          <cell r="EY79">
            <v>0</v>
          </cell>
          <cell r="EZ79">
            <v>0</v>
          </cell>
          <cell r="FA79">
            <v>0</v>
          </cell>
          <cell r="FB79">
            <v>0</v>
          </cell>
          <cell r="FC79">
            <v>0</v>
          </cell>
          <cell r="FD79">
            <v>0</v>
          </cell>
          <cell r="FE79">
            <v>0</v>
          </cell>
          <cell r="FF79">
            <v>0</v>
          </cell>
          <cell r="FG79">
            <v>0</v>
          </cell>
          <cell r="FH79">
            <v>0</v>
          </cell>
          <cell r="FI79">
            <v>0</v>
          </cell>
          <cell r="FJ79">
            <v>0</v>
          </cell>
          <cell r="FK79">
            <v>0</v>
          </cell>
          <cell r="FL79">
            <v>0</v>
          </cell>
          <cell r="FM79">
            <v>0</v>
          </cell>
          <cell r="FN79">
            <v>0</v>
          </cell>
          <cell r="FO79">
            <v>0</v>
          </cell>
          <cell r="FP79">
            <v>0</v>
          </cell>
          <cell r="FQ79">
            <v>0</v>
          </cell>
          <cell r="FR79">
            <v>0</v>
          </cell>
          <cell r="FS79">
            <v>0</v>
          </cell>
          <cell r="FT79">
            <v>0</v>
          </cell>
          <cell r="FU79">
            <v>0</v>
          </cell>
          <cell r="FV79">
            <v>0</v>
          </cell>
          <cell r="FW79">
            <v>0</v>
          </cell>
          <cell r="FX79">
            <v>0</v>
          </cell>
          <cell r="FY79">
            <v>0</v>
          </cell>
          <cell r="FZ79">
            <v>0</v>
          </cell>
          <cell r="GA79">
            <v>0</v>
          </cell>
          <cell r="GB79">
            <v>0</v>
          </cell>
          <cell r="GC79">
            <v>0</v>
          </cell>
          <cell r="GD79">
            <v>0</v>
          </cell>
          <cell r="GE79">
            <v>0</v>
          </cell>
          <cell r="GF79">
            <v>0</v>
          </cell>
          <cell r="GG79">
            <v>0</v>
          </cell>
          <cell r="GH79">
            <v>0</v>
          </cell>
          <cell r="GI79">
            <v>0</v>
          </cell>
          <cell r="GJ79">
            <v>0</v>
          </cell>
          <cell r="GK79">
            <v>0</v>
          </cell>
          <cell r="GL79">
            <v>0</v>
          </cell>
          <cell r="GM79">
            <v>0</v>
          </cell>
          <cell r="GN79">
            <v>0</v>
          </cell>
          <cell r="GO79">
            <v>0</v>
          </cell>
          <cell r="GP79">
            <v>0</v>
          </cell>
          <cell r="GQ79">
            <v>0</v>
          </cell>
          <cell r="GR79">
            <v>0</v>
          </cell>
          <cell r="GS79">
            <v>0</v>
          </cell>
          <cell r="GT79">
            <v>0</v>
          </cell>
          <cell r="GU79">
            <v>0</v>
          </cell>
          <cell r="GV79">
            <v>0</v>
          </cell>
          <cell r="GW79">
            <v>0</v>
          </cell>
          <cell r="GX79">
            <v>0</v>
          </cell>
          <cell r="GY79">
            <v>0</v>
          </cell>
          <cell r="GZ79">
            <v>0</v>
          </cell>
          <cell r="HA79">
            <v>0</v>
          </cell>
          <cell r="HB79">
            <v>0</v>
          </cell>
          <cell r="HC79">
            <v>0</v>
          </cell>
          <cell r="HD79">
            <v>0</v>
          </cell>
          <cell r="HE79">
            <v>0</v>
          </cell>
          <cell r="HF79">
            <v>0</v>
          </cell>
          <cell r="HG79">
            <v>0</v>
          </cell>
          <cell r="HH79">
            <v>0</v>
          </cell>
          <cell r="HI79">
            <v>0</v>
          </cell>
          <cell r="HJ79">
            <v>0</v>
          </cell>
          <cell r="HK79">
            <v>0</v>
          </cell>
          <cell r="HL79">
            <v>0</v>
          </cell>
          <cell r="HM79">
            <v>0</v>
          </cell>
          <cell r="HN79">
            <v>0</v>
          </cell>
          <cell r="HO79">
            <v>0</v>
          </cell>
          <cell r="HP79">
            <v>0</v>
          </cell>
          <cell r="HQ79">
            <v>0</v>
          </cell>
          <cell r="HR79">
            <v>0</v>
          </cell>
          <cell r="HS79">
            <v>0</v>
          </cell>
          <cell r="HT79">
            <v>0</v>
          </cell>
          <cell r="HU79">
            <v>0</v>
          </cell>
          <cell r="HV79">
            <v>0</v>
          </cell>
          <cell r="HW79">
            <v>0</v>
          </cell>
          <cell r="HX79">
            <v>0</v>
          </cell>
          <cell r="HY79">
            <v>0</v>
          </cell>
          <cell r="HZ79">
            <v>0</v>
          </cell>
          <cell r="IA79">
            <v>0</v>
          </cell>
          <cell r="IB79">
            <v>0</v>
          </cell>
          <cell r="IC79">
            <v>0</v>
          </cell>
          <cell r="ID79">
            <v>0</v>
          </cell>
          <cell r="IE79">
            <v>0</v>
          </cell>
          <cell r="IF79">
            <v>0</v>
          </cell>
          <cell r="IG79">
            <v>0</v>
          </cell>
          <cell r="IH79">
            <v>0</v>
          </cell>
          <cell r="II79">
            <v>0</v>
          </cell>
          <cell r="IJ79">
            <v>0</v>
          </cell>
          <cell r="IK79">
            <v>0</v>
          </cell>
          <cell r="IL79">
            <v>0</v>
          </cell>
          <cell r="IM79">
            <v>0</v>
          </cell>
          <cell r="IN79">
            <v>0</v>
          </cell>
          <cell r="IO79">
            <v>0</v>
          </cell>
          <cell r="IP79">
            <v>0</v>
          </cell>
          <cell r="IQ79">
            <v>0</v>
          </cell>
        </row>
        <row r="80">
          <cell r="B80">
            <v>0</v>
          </cell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0</v>
          </cell>
          <cell r="AB80">
            <v>0</v>
          </cell>
          <cell r="AC80">
            <v>0</v>
          </cell>
          <cell r="AD80">
            <v>0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0</v>
          </cell>
          <cell r="AJ80">
            <v>0</v>
          </cell>
          <cell r="AK80">
            <v>0</v>
          </cell>
          <cell r="AL80">
            <v>0</v>
          </cell>
          <cell r="AM80">
            <v>0</v>
          </cell>
          <cell r="AN80">
            <v>0</v>
          </cell>
          <cell r="AO80">
            <v>0</v>
          </cell>
          <cell r="AP80">
            <v>0</v>
          </cell>
          <cell r="AQ80">
            <v>0</v>
          </cell>
          <cell r="AR80">
            <v>0</v>
          </cell>
          <cell r="AS80">
            <v>0</v>
          </cell>
          <cell r="AT80">
            <v>0</v>
          </cell>
          <cell r="AU80">
            <v>0</v>
          </cell>
          <cell r="AV80">
            <v>0</v>
          </cell>
          <cell r="AW80">
            <v>0</v>
          </cell>
          <cell r="AX80">
            <v>0</v>
          </cell>
          <cell r="AY80">
            <v>0</v>
          </cell>
          <cell r="AZ80">
            <v>0</v>
          </cell>
          <cell r="BA80">
            <v>0</v>
          </cell>
          <cell r="BB80">
            <v>0</v>
          </cell>
          <cell r="BC80">
            <v>0</v>
          </cell>
          <cell r="BD80">
            <v>0</v>
          </cell>
          <cell r="BE80">
            <v>0</v>
          </cell>
          <cell r="BF80">
            <v>0</v>
          </cell>
          <cell r="BG80">
            <v>0</v>
          </cell>
          <cell r="BH80">
            <v>0</v>
          </cell>
          <cell r="BI80">
            <v>0</v>
          </cell>
          <cell r="BJ80">
            <v>0</v>
          </cell>
          <cell r="BK80">
            <v>0</v>
          </cell>
          <cell r="BL80">
            <v>0</v>
          </cell>
          <cell r="BM80">
            <v>0</v>
          </cell>
          <cell r="BN80">
            <v>0</v>
          </cell>
          <cell r="BO80">
            <v>0</v>
          </cell>
          <cell r="BP80">
            <v>0</v>
          </cell>
          <cell r="BQ80">
            <v>0</v>
          </cell>
          <cell r="BR80">
            <v>0</v>
          </cell>
          <cell r="BS80">
            <v>0</v>
          </cell>
          <cell r="BT80">
            <v>0</v>
          </cell>
          <cell r="BU80">
            <v>0</v>
          </cell>
          <cell r="BV80">
            <v>0</v>
          </cell>
          <cell r="BW80">
            <v>0</v>
          </cell>
          <cell r="BX80">
            <v>0</v>
          </cell>
          <cell r="BY80">
            <v>0</v>
          </cell>
          <cell r="BZ80">
            <v>0</v>
          </cell>
          <cell r="CA80">
            <v>0</v>
          </cell>
          <cell r="CB80">
            <v>0</v>
          </cell>
          <cell r="CC80">
            <v>0</v>
          </cell>
          <cell r="CD80">
            <v>0</v>
          </cell>
          <cell r="CE80">
            <v>0</v>
          </cell>
          <cell r="CF80">
            <v>0</v>
          </cell>
          <cell r="CG80">
            <v>0</v>
          </cell>
          <cell r="CH80">
            <v>0</v>
          </cell>
          <cell r="CI80">
            <v>0</v>
          </cell>
          <cell r="CJ80">
            <v>0</v>
          </cell>
          <cell r="CK80">
            <v>0</v>
          </cell>
          <cell r="CL80">
            <v>0</v>
          </cell>
          <cell r="CM80">
            <v>0</v>
          </cell>
          <cell r="CN80">
            <v>0</v>
          </cell>
          <cell r="CO80">
            <v>0</v>
          </cell>
          <cell r="CP80">
            <v>0</v>
          </cell>
          <cell r="CQ80">
            <v>0</v>
          </cell>
          <cell r="CR80">
            <v>0</v>
          </cell>
          <cell r="CS80">
            <v>0</v>
          </cell>
          <cell r="CT80">
            <v>0</v>
          </cell>
          <cell r="CU80">
            <v>0</v>
          </cell>
          <cell r="CV80">
            <v>0</v>
          </cell>
          <cell r="CW80">
            <v>0</v>
          </cell>
          <cell r="CX80">
            <v>0</v>
          </cell>
          <cell r="CY80">
            <v>0</v>
          </cell>
          <cell r="CZ80">
            <v>0</v>
          </cell>
          <cell r="DA80">
            <v>0</v>
          </cell>
          <cell r="DB80">
            <v>0</v>
          </cell>
          <cell r="DC80">
            <v>0</v>
          </cell>
          <cell r="DD80">
            <v>0</v>
          </cell>
          <cell r="DE80">
            <v>0</v>
          </cell>
          <cell r="DF80">
            <v>0</v>
          </cell>
          <cell r="DG80">
            <v>0</v>
          </cell>
          <cell r="DH80">
            <v>0</v>
          </cell>
          <cell r="DI80">
            <v>0</v>
          </cell>
          <cell r="DJ80">
            <v>0</v>
          </cell>
          <cell r="DK80">
            <v>0</v>
          </cell>
          <cell r="DL80">
            <v>0</v>
          </cell>
          <cell r="DM80">
            <v>0</v>
          </cell>
          <cell r="DN80">
            <v>0</v>
          </cell>
          <cell r="DO80">
            <v>0</v>
          </cell>
          <cell r="DP80">
            <v>0</v>
          </cell>
          <cell r="DQ80">
            <v>0</v>
          </cell>
          <cell r="DR80">
            <v>0</v>
          </cell>
          <cell r="DS80">
            <v>0</v>
          </cell>
          <cell r="DT80">
            <v>0</v>
          </cell>
          <cell r="DU80">
            <v>0</v>
          </cell>
          <cell r="DV80">
            <v>0</v>
          </cell>
          <cell r="DW80">
            <v>0</v>
          </cell>
          <cell r="DX80">
            <v>0</v>
          </cell>
          <cell r="DY80">
            <v>0</v>
          </cell>
          <cell r="DZ80">
            <v>0</v>
          </cell>
          <cell r="EA80">
            <v>0</v>
          </cell>
          <cell r="EB80">
            <v>0</v>
          </cell>
          <cell r="EC80">
            <v>0</v>
          </cell>
          <cell r="ED80">
            <v>0</v>
          </cell>
          <cell r="EE80">
            <v>0</v>
          </cell>
          <cell r="EF80">
            <v>0</v>
          </cell>
          <cell r="EG80">
            <v>0</v>
          </cell>
          <cell r="EH80">
            <v>0</v>
          </cell>
          <cell r="EI80">
            <v>0</v>
          </cell>
          <cell r="EJ80">
            <v>0</v>
          </cell>
          <cell r="EK80">
            <v>0</v>
          </cell>
          <cell r="EL80">
            <v>0</v>
          </cell>
          <cell r="EM80">
            <v>0</v>
          </cell>
          <cell r="EN80">
            <v>0</v>
          </cell>
          <cell r="EO80">
            <v>0</v>
          </cell>
          <cell r="EP80">
            <v>0</v>
          </cell>
          <cell r="EQ80">
            <v>0</v>
          </cell>
          <cell r="ER80">
            <v>0</v>
          </cell>
          <cell r="ES80">
            <v>0</v>
          </cell>
          <cell r="ET80">
            <v>0</v>
          </cell>
          <cell r="EU80">
            <v>0</v>
          </cell>
          <cell r="EV80">
            <v>0</v>
          </cell>
          <cell r="EW80">
            <v>0</v>
          </cell>
          <cell r="EX80">
            <v>0</v>
          </cell>
          <cell r="EY80">
            <v>0</v>
          </cell>
          <cell r="EZ80">
            <v>0</v>
          </cell>
          <cell r="FA80">
            <v>0</v>
          </cell>
          <cell r="FB80">
            <v>0</v>
          </cell>
          <cell r="FC80">
            <v>0</v>
          </cell>
          <cell r="FD80">
            <v>0</v>
          </cell>
          <cell r="FE80">
            <v>0</v>
          </cell>
          <cell r="FF80">
            <v>0</v>
          </cell>
          <cell r="FG80">
            <v>0</v>
          </cell>
          <cell r="FH80">
            <v>0</v>
          </cell>
          <cell r="FI80">
            <v>0</v>
          </cell>
          <cell r="FJ80">
            <v>0</v>
          </cell>
          <cell r="FK80">
            <v>0</v>
          </cell>
          <cell r="FL80">
            <v>0</v>
          </cell>
          <cell r="FM80">
            <v>0</v>
          </cell>
          <cell r="FN80">
            <v>0</v>
          </cell>
          <cell r="FO80">
            <v>0</v>
          </cell>
          <cell r="FP80">
            <v>0</v>
          </cell>
          <cell r="FQ80">
            <v>0</v>
          </cell>
          <cell r="FR80">
            <v>0</v>
          </cell>
          <cell r="FS80">
            <v>0</v>
          </cell>
          <cell r="FT80">
            <v>0</v>
          </cell>
          <cell r="FU80">
            <v>0</v>
          </cell>
          <cell r="FV80">
            <v>0</v>
          </cell>
          <cell r="FW80">
            <v>0</v>
          </cell>
          <cell r="FX80">
            <v>0</v>
          </cell>
          <cell r="FY80">
            <v>0</v>
          </cell>
          <cell r="FZ80">
            <v>0</v>
          </cell>
          <cell r="GA80">
            <v>0</v>
          </cell>
          <cell r="GB80">
            <v>0</v>
          </cell>
          <cell r="GC80">
            <v>0</v>
          </cell>
          <cell r="GD80">
            <v>0</v>
          </cell>
          <cell r="GE80">
            <v>0</v>
          </cell>
          <cell r="GF80">
            <v>0</v>
          </cell>
          <cell r="GG80">
            <v>0</v>
          </cell>
          <cell r="GH80">
            <v>0</v>
          </cell>
          <cell r="GI80">
            <v>0</v>
          </cell>
          <cell r="GJ80">
            <v>0</v>
          </cell>
          <cell r="GK80">
            <v>0</v>
          </cell>
          <cell r="GL80">
            <v>0</v>
          </cell>
          <cell r="GM80">
            <v>0</v>
          </cell>
          <cell r="GN80">
            <v>0</v>
          </cell>
          <cell r="GO80">
            <v>0</v>
          </cell>
          <cell r="GP80">
            <v>0</v>
          </cell>
          <cell r="GQ80">
            <v>0</v>
          </cell>
          <cell r="GR80">
            <v>0</v>
          </cell>
          <cell r="GS80">
            <v>0</v>
          </cell>
          <cell r="GT80">
            <v>0</v>
          </cell>
          <cell r="GU80">
            <v>0</v>
          </cell>
          <cell r="GV80">
            <v>0</v>
          </cell>
          <cell r="GW80">
            <v>0</v>
          </cell>
          <cell r="GX80">
            <v>0</v>
          </cell>
          <cell r="GY80">
            <v>0</v>
          </cell>
          <cell r="GZ80">
            <v>0</v>
          </cell>
          <cell r="HA80">
            <v>0</v>
          </cell>
          <cell r="HB80">
            <v>0</v>
          </cell>
          <cell r="HC80">
            <v>0</v>
          </cell>
          <cell r="HD80">
            <v>0</v>
          </cell>
          <cell r="HE80">
            <v>0</v>
          </cell>
          <cell r="HF80">
            <v>0</v>
          </cell>
          <cell r="HG80">
            <v>0</v>
          </cell>
          <cell r="HH80">
            <v>0</v>
          </cell>
          <cell r="HI80">
            <v>0</v>
          </cell>
          <cell r="HJ80">
            <v>0</v>
          </cell>
          <cell r="HK80">
            <v>0</v>
          </cell>
          <cell r="HL80">
            <v>0</v>
          </cell>
          <cell r="HM80">
            <v>0</v>
          </cell>
          <cell r="HN80">
            <v>0</v>
          </cell>
          <cell r="HO80">
            <v>0</v>
          </cell>
          <cell r="HP80">
            <v>0</v>
          </cell>
          <cell r="HQ80">
            <v>0</v>
          </cell>
          <cell r="HR80">
            <v>0</v>
          </cell>
          <cell r="HS80">
            <v>0</v>
          </cell>
          <cell r="HT80">
            <v>0</v>
          </cell>
          <cell r="HU80">
            <v>0</v>
          </cell>
          <cell r="HV80">
            <v>0</v>
          </cell>
          <cell r="HW80">
            <v>0</v>
          </cell>
          <cell r="HX80">
            <v>0</v>
          </cell>
          <cell r="HY80">
            <v>0</v>
          </cell>
          <cell r="HZ80">
            <v>0</v>
          </cell>
          <cell r="IA80">
            <v>0</v>
          </cell>
          <cell r="IB80">
            <v>0</v>
          </cell>
          <cell r="IC80">
            <v>0</v>
          </cell>
          <cell r="ID80">
            <v>0</v>
          </cell>
          <cell r="IE80">
            <v>0</v>
          </cell>
          <cell r="IF80">
            <v>0</v>
          </cell>
          <cell r="IG80">
            <v>0</v>
          </cell>
          <cell r="IH80">
            <v>0</v>
          </cell>
          <cell r="II80">
            <v>0</v>
          </cell>
          <cell r="IJ80">
            <v>0</v>
          </cell>
          <cell r="IK80">
            <v>0</v>
          </cell>
          <cell r="IL80">
            <v>0</v>
          </cell>
          <cell r="IM80">
            <v>0</v>
          </cell>
          <cell r="IN80">
            <v>0</v>
          </cell>
          <cell r="IO80">
            <v>0</v>
          </cell>
          <cell r="IP80">
            <v>0</v>
          </cell>
          <cell r="IQ80">
            <v>0</v>
          </cell>
        </row>
        <row r="81">
          <cell r="B81">
            <v>0</v>
          </cell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0</v>
          </cell>
          <cell r="W81">
            <v>0</v>
          </cell>
          <cell r="X81">
            <v>0</v>
          </cell>
          <cell r="Y81">
            <v>0</v>
          </cell>
          <cell r="Z81">
            <v>0</v>
          </cell>
          <cell r="AA81">
            <v>0</v>
          </cell>
          <cell r="AB81">
            <v>0</v>
          </cell>
          <cell r="AC81">
            <v>0</v>
          </cell>
          <cell r="AD81">
            <v>0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I81">
            <v>0</v>
          </cell>
          <cell r="AJ81">
            <v>0</v>
          </cell>
          <cell r="AK81">
            <v>0</v>
          </cell>
          <cell r="AL81">
            <v>0</v>
          </cell>
          <cell r="AM81">
            <v>0</v>
          </cell>
          <cell r="AN81">
            <v>0</v>
          </cell>
          <cell r="AO81">
            <v>0</v>
          </cell>
          <cell r="AP81">
            <v>0</v>
          </cell>
          <cell r="AQ81">
            <v>0</v>
          </cell>
          <cell r="AR81">
            <v>0</v>
          </cell>
          <cell r="AS81">
            <v>0</v>
          </cell>
          <cell r="AT81">
            <v>0</v>
          </cell>
          <cell r="AU81">
            <v>0</v>
          </cell>
          <cell r="AV81">
            <v>0</v>
          </cell>
          <cell r="AW81">
            <v>0</v>
          </cell>
          <cell r="AX81">
            <v>0</v>
          </cell>
          <cell r="AY81">
            <v>0</v>
          </cell>
          <cell r="AZ81">
            <v>0</v>
          </cell>
          <cell r="BA81">
            <v>0</v>
          </cell>
          <cell r="BB81">
            <v>0</v>
          </cell>
          <cell r="BC81">
            <v>0</v>
          </cell>
          <cell r="BD81">
            <v>0</v>
          </cell>
          <cell r="BE81">
            <v>0</v>
          </cell>
          <cell r="BF81">
            <v>0</v>
          </cell>
          <cell r="BG81">
            <v>0</v>
          </cell>
          <cell r="BH81">
            <v>0</v>
          </cell>
          <cell r="BI81">
            <v>0</v>
          </cell>
          <cell r="BJ81">
            <v>0</v>
          </cell>
          <cell r="BK81">
            <v>0</v>
          </cell>
          <cell r="BL81">
            <v>0</v>
          </cell>
          <cell r="BM81">
            <v>0</v>
          </cell>
          <cell r="BN81">
            <v>0</v>
          </cell>
          <cell r="BO81">
            <v>0</v>
          </cell>
          <cell r="BP81">
            <v>0</v>
          </cell>
          <cell r="BQ81">
            <v>0</v>
          </cell>
          <cell r="BR81">
            <v>0</v>
          </cell>
          <cell r="BS81">
            <v>0</v>
          </cell>
          <cell r="BT81">
            <v>0</v>
          </cell>
          <cell r="BU81">
            <v>0</v>
          </cell>
          <cell r="BV81">
            <v>0</v>
          </cell>
          <cell r="BW81">
            <v>0</v>
          </cell>
          <cell r="BX81">
            <v>0</v>
          </cell>
          <cell r="BY81">
            <v>0</v>
          </cell>
          <cell r="BZ81">
            <v>0</v>
          </cell>
          <cell r="CA81">
            <v>0</v>
          </cell>
          <cell r="CB81">
            <v>0</v>
          </cell>
          <cell r="CC81">
            <v>0</v>
          </cell>
          <cell r="CD81">
            <v>0</v>
          </cell>
          <cell r="CE81">
            <v>0</v>
          </cell>
          <cell r="CF81">
            <v>0</v>
          </cell>
          <cell r="CG81">
            <v>0</v>
          </cell>
          <cell r="CH81">
            <v>0</v>
          </cell>
          <cell r="CI81">
            <v>0</v>
          </cell>
          <cell r="CJ81">
            <v>0</v>
          </cell>
          <cell r="CK81">
            <v>0</v>
          </cell>
          <cell r="CL81">
            <v>0</v>
          </cell>
          <cell r="CM81">
            <v>0</v>
          </cell>
          <cell r="CN81">
            <v>0</v>
          </cell>
          <cell r="CO81">
            <v>0</v>
          </cell>
          <cell r="CP81">
            <v>0</v>
          </cell>
          <cell r="CQ81">
            <v>0</v>
          </cell>
          <cell r="CR81">
            <v>0</v>
          </cell>
          <cell r="CS81">
            <v>0</v>
          </cell>
          <cell r="CT81">
            <v>0</v>
          </cell>
          <cell r="CU81">
            <v>0</v>
          </cell>
          <cell r="CV81">
            <v>0</v>
          </cell>
          <cell r="CW81">
            <v>0</v>
          </cell>
          <cell r="CX81">
            <v>0</v>
          </cell>
          <cell r="CY81">
            <v>0</v>
          </cell>
          <cell r="CZ81">
            <v>0</v>
          </cell>
          <cell r="DA81">
            <v>0</v>
          </cell>
          <cell r="DB81">
            <v>0</v>
          </cell>
          <cell r="DC81">
            <v>0</v>
          </cell>
          <cell r="DD81">
            <v>0</v>
          </cell>
          <cell r="DE81">
            <v>0</v>
          </cell>
          <cell r="DF81">
            <v>0</v>
          </cell>
          <cell r="DG81">
            <v>0</v>
          </cell>
          <cell r="DH81">
            <v>0</v>
          </cell>
          <cell r="DI81">
            <v>0</v>
          </cell>
          <cell r="DJ81">
            <v>0</v>
          </cell>
          <cell r="DK81">
            <v>0</v>
          </cell>
          <cell r="DL81">
            <v>0</v>
          </cell>
          <cell r="DM81">
            <v>0</v>
          </cell>
          <cell r="DN81">
            <v>0</v>
          </cell>
          <cell r="DO81">
            <v>0</v>
          </cell>
          <cell r="DP81">
            <v>0</v>
          </cell>
          <cell r="DQ81">
            <v>0</v>
          </cell>
          <cell r="DR81">
            <v>0</v>
          </cell>
          <cell r="DS81">
            <v>0</v>
          </cell>
          <cell r="DT81">
            <v>0</v>
          </cell>
          <cell r="DU81">
            <v>0</v>
          </cell>
          <cell r="DV81">
            <v>0</v>
          </cell>
          <cell r="DW81">
            <v>0</v>
          </cell>
          <cell r="DX81">
            <v>0</v>
          </cell>
          <cell r="DY81">
            <v>0</v>
          </cell>
          <cell r="DZ81">
            <v>0</v>
          </cell>
          <cell r="EA81">
            <v>0</v>
          </cell>
          <cell r="EB81">
            <v>0</v>
          </cell>
          <cell r="EC81">
            <v>0</v>
          </cell>
          <cell r="ED81">
            <v>0</v>
          </cell>
          <cell r="EE81">
            <v>0</v>
          </cell>
          <cell r="EF81">
            <v>0</v>
          </cell>
          <cell r="EG81">
            <v>0</v>
          </cell>
          <cell r="EH81">
            <v>0</v>
          </cell>
          <cell r="EI81">
            <v>0</v>
          </cell>
          <cell r="EJ81">
            <v>0</v>
          </cell>
          <cell r="EK81">
            <v>0</v>
          </cell>
          <cell r="EL81">
            <v>0</v>
          </cell>
          <cell r="EM81">
            <v>0</v>
          </cell>
          <cell r="EN81">
            <v>0</v>
          </cell>
          <cell r="EO81">
            <v>0</v>
          </cell>
          <cell r="EP81">
            <v>0</v>
          </cell>
          <cell r="EQ81">
            <v>0</v>
          </cell>
          <cell r="ER81">
            <v>0</v>
          </cell>
          <cell r="ES81">
            <v>0</v>
          </cell>
          <cell r="ET81">
            <v>0</v>
          </cell>
          <cell r="EU81">
            <v>0</v>
          </cell>
          <cell r="EV81">
            <v>0</v>
          </cell>
          <cell r="EW81">
            <v>0</v>
          </cell>
          <cell r="EX81">
            <v>0</v>
          </cell>
          <cell r="EY81">
            <v>0</v>
          </cell>
          <cell r="EZ81">
            <v>0</v>
          </cell>
          <cell r="FA81">
            <v>0</v>
          </cell>
          <cell r="FB81">
            <v>0</v>
          </cell>
          <cell r="FC81">
            <v>0</v>
          </cell>
          <cell r="FD81">
            <v>0</v>
          </cell>
          <cell r="FE81">
            <v>0</v>
          </cell>
          <cell r="FF81">
            <v>0</v>
          </cell>
          <cell r="FG81">
            <v>0</v>
          </cell>
          <cell r="FH81">
            <v>0</v>
          </cell>
          <cell r="FI81">
            <v>0</v>
          </cell>
          <cell r="FJ81">
            <v>0</v>
          </cell>
          <cell r="FK81">
            <v>0</v>
          </cell>
          <cell r="FL81">
            <v>0</v>
          </cell>
          <cell r="FM81">
            <v>0</v>
          </cell>
          <cell r="FN81">
            <v>0</v>
          </cell>
          <cell r="FO81">
            <v>0</v>
          </cell>
          <cell r="FP81">
            <v>0</v>
          </cell>
          <cell r="FQ81">
            <v>0</v>
          </cell>
          <cell r="FR81">
            <v>0</v>
          </cell>
          <cell r="FS81">
            <v>0</v>
          </cell>
          <cell r="FT81">
            <v>0</v>
          </cell>
          <cell r="FU81">
            <v>0</v>
          </cell>
          <cell r="FV81">
            <v>0</v>
          </cell>
          <cell r="FW81">
            <v>0</v>
          </cell>
          <cell r="FX81">
            <v>0</v>
          </cell>
          <cell r="FY81">
            <v>0</v>
          </cell>
          <cell r="FZ81">
            <v>0</v>
          </cell>
          <cell r="GA81">
            <v>0</v>
          </cell>
          <cell r="GB81">
            <v>0</v>
          </cell>
          <cell r="GC81">
            <v>0</v>
          </cell>
          <cell r="GD81">
            <v>0</v>
          </cell>
          <cell r="GE81">
            <v>0</v>
          </cell>
          <cell r="GF81">
            <v>0</v>
          </cell>
          <cell r="GG81">
            <v>0</v>
          </cell>
          <cell r="GH81">
            <v>0</v>
          </cell>
          <cell r="GI81">
            <v>0</v>
          </cell>
          <cell r="GJ81">
            <v>0</v>
          </cell>
          <cell r="GK81">
            <v>0</v>
          </cell>
          <cell r="GL81">
            <v>0</v>
          </cell>
          <cell r="GM81">
            <v>0</v>
          </cell>
          <cell r="GN81">
            <v>0</v>
          </cell>
          <cell r="GO81">
            <v>0</v>
          </cell>
          <cell r="GP81">
            <v>0</v>
          </cell>
          <cell r="GQ81">
            <v>0</v>
          </cell>
          <cell r="GR81">
            <v>0</v>
          </cell>
          <cell r="GS81">
            <v>0</v>
          </cell>
          <cell r="GT81">
            <v>0</v>
          </cell>
          <cell r="GU81">
            <v>0</v>
          </cell>
          <cell r="GV81">
            <v>0</v>
          </cell>
          <cell r="GW81">
            <v>0</v>
          </cell>
          <cell r="GX81">
            <v>0</v>
          </cell>
          <cell r="GY81">
            <v>0</v>
          </cell>
          <cell r="GZ81">
            <v>0</v>
          </cell>
          <cell r="HA81">
            <v>0</v>
          </cell>
          <cell r="HB81">
            <v>0</v>
          </cell>
          <cell r="HC81">
            <v>0</v>
          </cell>
          <cell r="HD81">
            <v>0</v>
          </cell>
          <cell r="HE81">
            <v>0</v>
          </cell>
          <cell r="HF81">
            <v>0</v>
          </cell>
          <cell r="HG81">
            <v>0</v>
          </cell>
          <cell r="HH81">
            <v>0</v>
          </cell>
          <cell r="HI81">
            <v>0</v>
          </cell>
          <cell r="HJ81">
            <v>0</v>
          </cell>
          <cell r="HK81">
            <v>0</v>
          </cell>
          <cell r="HL81">
            <v>0</v>
          </cell>
          <cell r="HM81">
            <v>0</v>
          </cell>
          <cell r="HN81">
            <v>0</v>
          </cell>
          <cell r="HO81">
            <v>0</v>
          </cell>
          <cell r="HP81">
            <v>0</v>
          </cell>
          <cell r="HQ81">
            <v>0</v>
          </cell>
          <cell r="HR81">
            <v>0</v>
          </cell>
          <cell r="HS81">
            <v>0</v>
          </cell>
          <cell r="HT81">
            <v>0</v>
          </cell>
          <cell r="HU81">
            <v>0</v>
          </cell>
          <cell r="HV81">
            <v>0</v>
          </cell>
          <cell r="HW81">
            <v>0</v>
          </cell>
          <cell r="HX81">
            <v>0</v>
          </cell>
          <cell r="HY81">
            <v>0</v>
          </cell>
          <cell r="HZ81">
            <v>0</v>
          </cell>
          <cell r="IA81">
            <v>0</v>
          </cell>
          <cell r="IB81">
            <v>0</v>
          </cell>
          <cell r="IC81">
            <v>0</v>
          </cell>
          <cell r="ID81">
            <v>0</v>
          </cell>
          <cell r="IE81">
            <v>0</v>
          </cell>
          <cell r="IF81">
            <v>0</v>
          </cell>
          <cell r="IG81">
            <v>0</v>
          </cell>
          <cell r="IH81">
            <v>0</v>
          </cell>
          <cell r="II81">
            <v>0</v>
          </cell>
          <cell r="IJ81">
            <v>0</v>
          </cell>
          <cell r="IK81">
            <v>0</v>
          </cell>
          <cell r="IL81">
            <v>0</v>
          </cell>
          <cell r="IM81">
            <v>0</v>
          </cell>
          <cell r="IN81">
            <v>0</v>
          </cell>
          <cell r="IO81">
            <v>0</v>
          </cell>
          <cell r="IP81">
            <v>0</v>
          </cell>
          <cell r="IQ81">
            <v>0</v>
          </cell>
        </row>
        <row r="82">
          <cell r="B82">
            <v>0</v>
          </cell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0</v>
          </cell>
          <cell r="AB82">
            <v>0</v>
          </cell>
          <cell r="AC82">
            <v>0</v>
          </cell>
          <cell r="AD82">
            <v>0</v>
          </cell>
          <cell r="AE82">
            <v>0</v>
          </cell>
          <cell r="AF82">
            <v>0</v>
          </cell>
          <cell r="AG82">
            <v>0</v>
          </cell>
          <cell r="AH82">
            <v>0</v>
          </cell>
          <cell r="AI82">
            <v>0</v>
          </cell>
          <cell r="AJ82">
            <v>0</v>
          </cell>
          <cell r="AK82">
            <v>0</v>
          </cell>
          <cell r="AL82">
            <v>0</v>
          </cell>
          <cell r="AM82">
            <v>0</v>
          </cell>
          <cell r="AN82">
            <v>0</v>
          </cell>
          <cell r="AO82">
            <v>0</v>
          </cell>
          <cell r="AP82">
            <v>0</v>
          </cell>
          <cell r="AQ82">
            <v>0</v>
          </cell>
          <cell r="AR82">
            <v>0</v>
          </cell>
          <cell r="AS82">
            <v>0</v>
          </cell>
          <cell r="AT82">
            <v>0</v>
          </cell>
          <cell r="AU82">
            <v>0</v>
          </cell>
          <cell r="AV82">
            <v>0</v>
          </cell>
          <cell r="AW82">
            <v>0</v>
          </cell>
          <cell r="AX82">
            <v>0</v>
          </cell>
          <cell r="AY82">
            <v>0</v>
          </cell>
          <cell r="AZ82">
            <v>0</v>
          </cell>
          <cell r="BA82">
            <v>0</v>
          </cell>
          <cell r="BB82">
            <v>0</v>
          </cell>
          <cell r="BC82">
            <v>0</v>
          </cell>
          <cell r="BD82">
            <v>0</v>
          </cell>
          <cell r="BE82">
            <v>0</v>
          </cell>
          <cell r="BF82">
            <v>0</v>
          </cell>
          <cell r="BG82">
            <v>0</v>
          </cell>
          <cell r="BH82">
            <v>0</v>
          </cell>
          <cell r="BI82">
            <v>0</v>
          </cell>
          <cell r="BJ82">
            <v>0</v>
          </cell>
          <cell r="BK82">
            <v>0</v>
          </cell>
          <cell r="BL82">
            <v>0</v>
          </cell>
          <cell r="BM82">
            <v>0</v>
          </cell>
          <cell r="BN82">
            <v>0</v>
          </cell>
          <cell r="BO82">
            <v>0</v>
          </cell>
          <cell r="BP82">
            <v>0</v>
          </cell>
          <cell r="BQ82">
            <v>0</v>
          </cell>
          <cell r="BR82">
            <v>0</v>
          </cell>
          <cell r="BS82">
            <v>0</v>
          </cell>
          <cell r="BT82">
            <v>0</v>
          </cell>
          <cell r="BU82">
            <v>0</v>
          </cell>
          <cell r="BV82">
            <v>0</v>
          </cell>
          <cell r="BW82">
            <v>0</v>
          </cell>
          <cell r="BX82">
            <v>0</v>
          </cell>
          <cell r="BY82">
            <v>0</v>
          </cell>
          <cell r="BZ82">
            <v>0</v>
          </cell>
          <cell r="CA82">
            <v>0</v>
          </cell>
          <cell r="CB82">
            <v>0</v>
          </cell>
          <cell r="CC82">
            <v>0</v>
          </cell>
          <cell r="CD82">
            <v>0</v>
          </cell>
          <cell r="CE82">
            <v>0</v>
          </cell>
          <cell r="CF82">
            <v>0</v>
          </cell>
          <cell r="CG82">
            <v>0</v>
          </cell>
          <cell r="CH82">
            <v>0</v>
          </cell>
          <cell r="CI82">
            <v>0</v>
          </cell>
          <cell r="CJ82">
            <v>0</v>
          </cell>
          <cell r="CK82">
            <v>0</v>
          </cell>
          <cell r="CL82">
            <v>0</v>
          </cell>
          <cell r="CM82">
            <v>0</v>
          </cell>
          <cell r="CN82">
            <v>0</v>
          </cell>
          <cell r="CO82">
            <v>0</v>
          </cell>
          <cell r="CP82">
            <v>0</v>
          </cell>
          <cell r="CQ82">
            <v>0</v>
          </cell>
          <cell r="CR82">
            <v>0</v>
          </cell>
          <cell r="CS82">
            <v>0</v>
          </cell>
          <cell r="CT82">
            <v>0</v>
          </cell>
          <cell r="CU82">
            <v>0</v>
          </cell>
          <cell r="CV82">
            <v>0</v>
          </cell>
          <cell r="CW82">
            <v>0</v>
          </cell>
          <cell r="CX82">
            <v>0</v>
          </cell>
          <cell r="CY82">
            <v>0</v>
          </cell>
          <cell r="CZ82">
            <v>0</v>
          </cell>
          <cell r="DA82">
            <v>0</v>
          </cell>
          <cell r="DB82">
            <v>0</v>
          </cell>
          <cell r="DC82">
            <v>0</v>
          </cell>
          <cell r="DD82">
            <v>0</v>
          </cell>
          <cell r="DE82">
            <v>0</v>
          </cell>
          <cell r="DF82">
            <v>0</v>
          </cell>
          <cell r="DG82">
            <v>0</v>
          </cell>
          <cell r="DH82">
            <v>0</v>
          </cell>
          <cell r="DI82">
            <v>0</v>
          </cell>
          <cell r="DJ82">
            <v>0</v>
          </cell>
          <cell r="DK82">
            <v>0</v>
          </cell>
          <cell r="DL82">
            <v>0</v>
          </cell>
          <cell r="DM82">
            <v>0</v>
          </cell>
          <cell r="DN82">
            <v>0</v>
          </cell>
          <cell r="DO82">
            <v>0</v>
          </cell>
          <cell r="DP82">
            <v>0</v>
          </cell>
          <cell r="DQ82">
            <v>0</v>
          </cell>
          <cell r="DR82">
            <v>0</v>
          </cell>
          <cell r="DS82">
            <v>0</v>
          </cell>
          <cell r="DT82">
            <v>0</v>
          </cell>
          <cell r="DU82">
            <v>0</v>
          </cell>
          <cell r="DV82">
            <v>0</v>
          </cell>
          <cell r="DW82">
            <v>0</v>
          </cell>
          <cell r="DX82">
            <v>0</v>
          </cell>
          <cell r="DY82">
            <v>0</v>
          </cell>
          <cell r="DZ82">
            <v>0</v>
          </cell>
          <cell r="EA82">
            <v>0</v>
          </cell>
          <cell r="EB82">
            <v>0</v>
          </cell>
          <cell r="EC82">
            <v>0</v>
          </cell>
          <cell r="ED82">
            <v>0</v>
          </cell>
          <cell r="EE82">
            <v>0</v>
          </cell>
          <cell r="EF82">
            <v>0</v>
          </cell>
          <cell r="EG82">
            <v>0</v>
          </cell>
          <cell r="EH82">
            <v>0</v>
          </cell>
          <cell r="EI82">
            <v>0</v>
          </cell>
          <cell r="EJ82">
            <v>0</v>
          </cell>
          <cell r="EK82">
            <v>0</v>
          </cell>
          <cell r="EL82">
            <v>0</v>
          </cell>
          <cell r="EM82">
            <v>0</v>
          </cell>
          <cell r="EN82">
            <v>0</v>
          </cell>
          <cell r="EO82">
            <v>0</v>
          </cell>
          <cell r="EP82">
            <v>0</v>
          </cell>
          <cell r="EQ82">
            <v>0</v>
          </cell>
          <cell r="ER82">
            <v>0</v>
          </cell>
          <cell r="ES82">
            <v>0</v>
          </cell>
          <cell r="ET82">
            <v>0</v>
          </cell>
          <cell r="EU82">
            <v>0</v>
          </cell>
          <cell r="EV82">
            <v>0</v>
          </cell>
          <cell r="EW82">
            <v>0</v>
          </cell>
          <cell r="EX82">
            <v>0</v>
          </cell>
          <cell r="EY82">
            <v>0</v>
          </cell>
          <cell r="EZ82">
            <v>0</v>
          </cell>
          <cell r="FA82">
            <v>0</v>
          </cell>
          <cell r="FB82">
            <v>0</v>
          </cell>
          <cell r="FC82">
            <v>0</v>
          </cell>
          <cell r="FD82">
            <v>0</v>
          </cell>
          <cell r="FE82">
            <v>0</v>
          </cell>
          <cell r="FF82">
            <v>0</v>
          </cell>
          <cell r="FG82">
            <v>0</v>
          </cell>
          <cell r="FH82">
            <v>0</v>
          </cell>
          <cell r="FI82">
            <v>0</v>
          </cell>
          <cell r="FJ82">
            <v>0</v>
          </cell>
          <cell r="FK82">
            <v>0</v>
          </cell>
          <cell r="FL82">
            <v>0</v>
          </cell>
          <cell r="FM82">
            <v>0</v>
          </cell>
          <cell r="FN82">
            <v>0</v>
          </cell>
          <cell r="FO82">
            <v>0</v>
          </cell>
          <cell r="FP82">
            <v>0</v>
          </cell>
          <cell r="FQ82">
            <v>0</v>
          </cell>
          <cell r="FR82">
            <v>0</v>
          </cell>
          <cell r="FS82">
            <v>0</v>
          </cell>
          <cell r="FT82">
            <v>0</v>
          </cell>
          <cell r="FU82">
            <v>0</v>
          </cell>
          <cell r="FV82">
            <v>0</v>
          </cell>
          <cell r="FW82">
            <v>0</v>
          </cell>
          <cell r="FX82">
            <v>0</v>
          </cell>
          <cell r="FY82">
            <v>0</v>
          </cell>
          <cell r="FZ82">
            <v>0</v>
          </cell>
          <cell r="GA82">
            <v>0</v>
          </cell>
          <cell r="GB82">
            <v>0</v>
          </cell>
          <cell r="GC82">
            <v>0</v>
          </cell>
          <cell r="GD82">
            <v>0</v>
          </cell>
          <cell r="GE82">
            <v>0</v>
          </cell>
          <cell r="GF82">
            <v>0</v>
          </cell>
          <cell r="GG82">
            <v>0</v>
          </cell>
          <cell r="GH82">
            <v>0</v>
          </cell>
          <cell r="GI82">
            <v>0</v>
          </cell>
          <cell r="GJ82">
            <v>0</v>
          </cell>
          <cell r="GK82">
            <v>0</v>
          </cell>
          <cell r="GL82">
            <v>0</v>
          </cell>
          <cell r="GM82">
            <v>0</v>
          </cell>
          <cell r="GN82">
            <v>0</v>
          </cell>
          <cell r="GO82">
            <v>0</v>
          </cell>
          <cell r="GP82">
            <v>0</v>
          </cell>
          <cell r="GQ82">
            <v>0</v>
          </cell>
          <cell r="GR82">
            <v>0</v>
          </cell>
          <cell r="GS82">
            <v>0</v>
          </cell>
          <cell r="GT82">
            <v>0</v>
          </cell>
          <cell r="GU82">
            <v>0</v>
          </cell>
          <cell r="GV82">
            <v>0</v>
          </cell>
          <cell r="GW82">
            <v>0</v>
          </cell>
          <cell r="GX82">
            <v>0</v>
          </cell>
          <cell r="GY82">
            <v>0</v>
          </cell>
          <cell r="GZ82">
            <v>0</v>
          </cell>
          <cell r="HA82">
            <v>0</v>
          </cell>
          <cell r="HB82">
            <v>0</v>
          </cell>
          <cell r="HC82">
            <v>0</v>
          </cell>
          <cell r="HD82">
            <v>0</v>
          </cell>
          <cell r="HE82">
            <v>0</v>
          </cell>
          <cell r="HF82">
            <v>0</v>
          </cell>
          <cell r="HG82">
            <v>0</v>
          </cell>
          <cell r="HH82">
            <v>0</v>
          </cell>
          <cell r="HI82">
            <v>0</v>
          </cell>
          <cell r="HJ82">
            <v>0</v>
          </cell>
          <cell r="HK82">
            <v>0</v>
          </cell>
          <cell r="HL82">
            <v>0</v>
          </cell>
          <cell r="HM82">
            <v>0</v>
          </cell>
          <cell r="HN82">
            <v>0</v>
          </cell>
          <cell r="HO82">
            <v>0</v>
          </cell>
          <cell r="HP82">
            <v>0</v>
          </cell>
          <cell r="HQ82">
            <v>0</v>
          </cell>
          <cell r="HR82">
            <v>0</v>
          </cell>
          <cell r="HS82">
            <v>0</v>
          </cell>
          <cell r="HT82">
            <v>0</v>
          </cell>
          <cell r="HU82">
            <v>0</v>
          </cell>
          <cell r="HV82">
            <v>0</v>
          </cell>
          <cell r="HW82">
            <v>0</v>
          </cell>
          <cell r="HX82">
            <v>0</v>
          </cell>
          <cell r="HY82">
            <v>0</v>
          </cell>
          <cell r="HZ82">
            <v>0</v>
          </cell>
          <cell r="IA82">
            <v>0</v>
          </cell>
          <cell r="IB82">
            <v>0</v>
          </cell>
          <cell r="IC82">
            <v>0</v>
          </cell>
          <cell r="ID82">
            <v>0</v>
          </cell>
          <cell r="IE82">
            <v>0</v>
          </cell>
          <cell r="IF82">
            <v>0</v>
          </cell>
          <cell r="IG82">
            <v>0</v>
          </cell>
          <cell r="IH82">
            <v>0</v>
          </cell>
          <cell r="II82">
            <v>0</v>
          </cell>
          <cell r="IJ82">
            <v>0</v>
          </cell>
          <cell r="IK82">
            <v>0</v>
          </cell>
          <cell r="IL82">
            <v>0</v>
          </cell>
          <cell r="IM82">
            <v>0</v>
          </cell>
          <cell r="IN82">
            <v>0</v>
          </cell>
          <cell r="IO82">
            <v>0</v>
          </cell>
          <cell r="IP82">
            <v>0</v>
          </cell>
          <cell r="IQ82">
            <v>0</v>
          </cell>
        </row>
        <row r="83">
          <cell r="B83">
            <v>894.99900000000002</v>
          </cell>
          <cell r="C83">
            <v>490.97300000000001</v>
          </cell>
          <cell r="D83">
            <v>404.02600000000001</v>
          </cell>
          <cell r="E83">
            <v>548.16200000000003</v>
          </cell>
          <cell r="F83">
            <v>286.80700000000002</v>
          </cell>
          <cell r="G83">
            <v>261.35500000000002</v>
          </cell>
          <cell r="H83">
            <v>346.83699999999999</v>
          </cell>
          <cell r="I83">
            <v>204.166</v>
          </cell>
          <cell r="J83">
            <v>142.67099999999999</v>
          </cell>
          <cell r="K83">
            <v>244.976</v>
          </cell>
          <cell r="L83">
            <v>129.35900000000001</v>
          </cell>
          <cell r="M83">
            <v>115.617</v>
          </cell>
          <cell r="N83">
            <v>3165.0889999999999</v>
          </cell>
          <cell r="O83">
            <v>1672.1990000000001</v>
          </cell>
          <cell r="P83">
            <v>1492.8889999999999</v>
          </cell>
          <cell r="Q83">
            <v>5406.0709999999999</v>
          </cell>
          <cell r="R83">
            <v>2653.0790000000002</v>
          </cell>
          <cell r="S83">
            <v>2752.9929999999999</v>
          </cell>
          <cell r="T83">
            <v>822.89499999999998</v>
          </cell>
          <cell r="U83">
            <v>387.56700000000001</v>
          </cell>
          <cell r="V83">
            <v>435.32799999999997</v>
          </cell>
          <cell r="W83">
            <v>602.39599999999996</v>
          </cell>
          <cell r="X83">
            <v>287.90300000000002</v>
          </cell>
          <cell r="Y83">
            <v>314.49299999999999</v>
          </cell>
          <cell r="Z83">
            <v>385.21899999999999</v>
          </cell>
          <cell r="AA83">
            <v>197.548</v>
          </cell>
          <cell r="AB83">
            <v>187.67099999999999</v>
          </cell>
          <cell r="AC83">
            <v>217.17699999999999</v>
          </cell>
          <cell r="AD83">
            <v>90.355000000000004</v>
          </cell>
          <cell r="AE83">
            <v>126.822</v>
          </cell>
          <cell r="AF83">
            <v>89.917000000000002</v>
          </cell>
          <cell r="AG83">
            <v>40.048000000000002</v>
          </cell>
          <cell r="AH83">
            <v>49.869</v>
          </cell>
          <cell r="AI83">
            <v>80.448999999999998</v>
          </cell>
          <cell r="AJ83">
            <v>43.618000000000002</v>
          </cell>
          <cell r="AK83">
            <v>36.831000000000003</v>
          </cell>
          <cell r="AL83">
            <v>140.05099999999999</v>
          </cell>
          <cell r="AM83">
            <v>56.045999999999999</v>
          </cell>
          <cell r="AN83">
            <v>84.004999999999995</v>
          </cell>
          <cell r="AO83">
            <v>260.99900000000002</v>
          </cell>
          <cell r="AP83">
            <v>118.792</v>
          </cell>
          <cell r="AQ83">
            <v>142.20699999999999</v>
          </cell>
          <cell r="AR83">
            <v>144.274</v>
          </cell>
          <cell r="AS83">
            <v>73.162999999999997</v>
          </cell>
          <cell r="AT83">
            <v>71.11</v>
          </cell>
          <cell r="AU83">
            <v>19.327000000000002</v>
          </cell>
          <cell r="AV83">
            <v>6.3029999999999999</v>
          </cell>
          <cell r="AW83">
            <v>13.023</v>
          </cell>
          <cell r="AX83">
            <v>116.72499999999999</v>
          </cell>
          <cell r="AY83">
            <v>45.628999999999998</v>
          </cell>
          <cell r="AZ83">
            <v>71.096000000000004</v>
          </cell>
          <cell r="BA83">
            <v>204.476</v>
          </cell>
          <cell r="BB83">
            <v>110.23</v>
          </cell>
          <cell r="BC83">
            <v>94.245999999999995</v>
          </cell>
          <cell r="BD83">
            <v>131.31800000000001</v>
          </cell>
          <cell r="BE83">
            <v>73.155000000000001</v>
          </cell>
          <cell r="BF83">
            <v>58.162999999999997</v>
          </cell>
          <cell r="BG83">
            <v>100.702</v>
          </cell>
          <cell r="BH83">
            <v>56.195</v>
          </cell>
          <cell r="BI83">
            <v>44.506</v>
          </cell>
          <cell r="BJ83">
            <v>16.771999999999998</v>
          </cell>
          <cell r="BK83">
            <v>11.988</v>
          </cell>
          <cell r="BL83">
            <v>4.7839999999999998</v>
          </cell>
          <cell r="BM83">
            <v>103.774</v>
          </cell>
          <cell r="BN83">
            <v>54.034999999999997</v>
          </cell>
          <cell r="BO83">
            <v>49.738999999999997</v>
          </cell>
          <cell r="BP83">
            <v>2596.3530000000001</v>
          </cell>
          <cell r="BQ83">
            <v>1341.3340000000001</v>
          </cell>
          <cell r="BR83">
            <v>1255.02</v>
          </cell>
          <cell r="BS83">
            <v>490.89499999999998</v>
          </cell>
          <cell r="BT83">
            <v>242.14500000000001</v>
          </cell>
          <cell r="BU83">
            <v>248.749</v>
          </cell>
          <cell r="BV83">
            <v>137.47200000000001</v>
          </cell>
          <cell r="BW83">
            <v>76.372</v>
          </cell>
          <cell r="BX83">
            <v>61.100999999999999</v>
          </cell>
          <cell r="BY83">
            <v>154.58199999999999</v>
          </cell>
          <cell r="BZ83">
            <v>69.204999999999998</v>
          </cell>
          <cell r="CA83">
            <v>85.376999999999995</v>
          </cell>
          <cell r="CB83">
            <v>198.84</v>
          </cell>
          <cell r="CC83">
            <v>96.567999999999998</v>
          </cell>
          <cell r="CD83">
            <v>102.27200000000001</v>
          </cell>
          <cell r="CE83">
            <v>2105.4589999999998</v>
          </cell>
          <cell r="CF83">
            <v>1099.1880000000001</v>
          </cell>
          <cell r="CG83">
            <v>1006.271</v>
          </cell>
          <cell r="CH83">
            <v>887.98699999999997</v>
          </cell>
          <cell r="CI83">
            <v>442.98200000000003</v>
          </cell>
          <cell r="CJ83">
            <v>445.00599999999997</v>
          </cell>
          <cell r="CK83">
            <v>242.785</v>
          </cell>
          <cell r="CL83">
            <v>112.34099999999999</v>
          </cell>
          <cell r="CM83">
            <v>130.44399999999999</v>
          </cell>
          <cell r="CN83">
            <v>253.82</v>
          </cell>
          <cell r="CO83">
            <v>128.31299999999999</v>
          </cell>
          <cell r="CP83">
            <v>125.50700000000001</v>
          </cell>
          <cell r="CQ83">
            <v>391.38299999999998</v>
          </cell>
          <cell r="CR83">
            <v>202.328</v>
          </cell>
          <cell r="CS83">
            <v>189.05500000000001</v>
          </cell>
          <cell r="CT83">
            <v>1217.472</v>
          </cell>
          <cell r="CU83">
            <v>656.20699999999999</v>
          </cell>
          <cell r="CV83">
            <v>561.26499999999999</v>
          </cell>
          <cell r="CW83">
            <v>521.01</v>
          </cell>
          <cell r="CX83">
            <v>281.06</v>
          </cell>
          <cell r="CY83">
            <v>239.95</v>
          </cell>
          <cell r="CZ83">
            <v>696.46199999999999</v>
          </cell>
          <cell r="DA83">
            <v>375.14699999999999</v>
          </cell>
          <cell r="DB83">
            <v>321.315</v>
          </cell>
          <cell r="DC83">
            <v>435.51299999999998</v>
          </cell>
          <cell r="DD83">
            <v>233.19</v>
          </cell>
          <cell r="DE83">
            <v>202.32300000000001</v>
          </cell>
          <cell r="DF83">
            <v>260.94799999999998</v>
          </cell>
          <cell r="DG83">
            <v>141.95699999999999</v>
          </cell>
          <cell r="DH83">
            <v>118.992</v>
          </cell>
          <cell r="DI83">
            <v>202.863</v>
          </cell>
          <cell r="DJ83">
            <v>103.26900000000001</v>
          </cell>
          <cell r="DK83">
            <v>99.593000000000004</v>
          </cell>
          <cell r="DL83">
            <v>2393.491</v>
          </cell>
          <cell r="DM83">
            <v>1238.0640000000001</v>
          </cell>
          <cell r="DN83">
            <v>1155.4269999999999</v>
          </cell>
          <cell r="DO83">
            <v>4137.9979999999996</v>
          </cell>
          <cell r="DP83">
            <v>2018.2139999999999</v>
          </cell>
          <cell r="DQ83">
            <v>2119.7829999999999</v>
          </cell>
          <cell r="DR83">
            <v>585.78700000000003</v>
          </cell>
          <cell r="DS83">
            <v>283.649</v>
          </cell>
          <cell r="DT83">
            <v>302.137</v>
          </cell>
          <cell r="DU83">
            <v>424.91300000000001</v>
          </cell>
          <cell r="DV83">
            <v>209.71</v>
          </cell>
          <cell r="DW83">
            <v>215.203</v>
          </cell>
          <cell r="DX83">
            <v>288.69900000000001</v>
          </cell>
          <cell r="DY83">
            <v>147.565</v>
          </cell>
          <cell r="DZ83">
            <v>141.13399999999999</v>
          </cell>
          <cell r="EA83">
            <v>136.214</v>
          </cell>
          <cell r="EB83">
            <v>62.145000000000003</v>
          </cell>
          <cell r="EC83">
            <v>74.069000000000003</v>
          </cell>
          <cell r="ED83">
            <v>56.222999999999999</v>
          </cell>
          <cell r="EE83">
            <v>26.327000000000002</v>
          </cell>
          <cell r="EF83">
            <v>29.895</v>
          </cell>
          <cell r="EG83">
            <v>63.588000000000001</v>
          </cell>
          <cell r="EH83">
            <v>34.061999999999998</v>
          </cell>
          <cell r="EI83">
            <v>29.526</v>
          </cell>
          <cell r="EJ83">
            <v>97.286000000000001</v>
          </cell>
          <cell r="EK83">
            <v>39.877000000000002</v>
          </cell>
          <cell r="EL83">
            <v>57.408000000000001</v>
          </cell>
          <cell r="EM83">
            <v>212.84800000000001</v>
          </cell>
          <cell r="EN83">
            <v>99.475999999999999</v>
          </cell>
          <cell r="EO83">
            <v>113.372</v>
          </cell>
          <cell r="EP83">
            <v>134.148</v>
          </cell>
          <cell r="EQ83">
            <v>68.832999999999998</v>
          </cell>
          <cell r="ER83">
            <v>65.313999999999993</v>
          </cell>
          <cell r="ES83">
            <v>13.224</v>
          </cell>
          <cell r="ET83">
            <v>7.8559999999999999</v>
          </cell>
          <cell r="EU83">
            <v>5.3680000000000003</v>
          </cell>
          <cell r="EV83">
            <v>78.7</v>
          </cell>
          <cell r="EW83">
            <v>30.641999999999999</v>
          </cell>
          <cell r="EX83">
            <v>48.058</v>
          </cell>
          <cell r="EY83">
            <v>150.88900000000001</v>
          </cell>
          <cell r="EZ83">
            <v>77.733999999999995</v>
          </cell>
          <cell r="FA83">
            <v>73.155000000000001</v>
          </cell>
          <cell r="FB83">
            <v>82.71</v>
          </cell>
          <cell r="FC83">
            <v>40.575000000000003</v>
          </cell>
          <cell r="FD83">
            <v>42.136000000000003</v>
          </cell>
          <cell r="FE83">
            <v>68.715000000000003</v>
          </cell>
          <cell r="FF83">
            <v>34.436</v>
          </cell>
          <cell r="FG83">
            <v>34.279000000000003</v>
          </cell>
          <cell r="FH83">
            <v>9.984</v>
          </cell>
          <cell r="FI83">
            <v>6.5830000000000002</v>
          </cell>
          <cell r="FJ83">
            <v>3.4009999999999998</v>
          </cell>
          <cell r="FK83">
            <v>82.174000000000007</v>
          </cell>
          <cell r="FL83">
            <v>43.296999999999997</v>
          </cell>
          <cell r="FM83">
            <v>38.877000000000002</v>
          </cell>
          <cell r="FN83">
            <v>847.99599999999998</v>
          </cell>
          <cell r="FO83">
            <v>443.834</v>
          </cell>
          <cell r="FP83">
            <v>404.16199999999998</v>
          </cell>
          <cell r="FQ83">
            <v>126.298</v>
          </cell>
          <cell r="FR83">
            <v>65.846999999999994</v>
          </cell>
          <cell r="FS83">
            <v>60.451000000000001</v>
          </cell>
          <cell r="FT83">
            <v>41.776000000000003</v>
          </cell>
          <cell r="FU83">
            <v>21.577999999999999</v>
          </cell>
          <cell r="FV83">
            <v>20.199000000000002</v>
          </cell>
          <cell r="FW83">
            <v>37.406999999999996</v>
          </cell>
          <cell r="FX83">
            <v>19.158000000000001</v>
          </cell>
          <cell r="FY83">
            <v>18.248999999999999</v>
          </cell>
          <cell r="FZ83">
            <v>47.113999999999997</v>
          </cell>
          <cell r="GA83">
            <v>25.111000000000001</v>
          </cell>
          <cell r="GB83">
            <v>22.003</v>
          </cell>
          <cell r="GC83">
            <v>721.69899999999996</v>
          </cell>
          <cell r="GD83">
            <v>377.98700000000002</v>
          </cell>
          <cell r="GE83">
            <v>343.71199999999999</v>
          </cell>
          <cell r="GF83">
            <v>302.55799999999999</v>
          </cell>
          <cell r="GG83">
            <v>152.744</v>
          </cell>
          <cell r="GH83">
            <v>149.81399999999999</v>
          </cell>
          <cell r="GI83">
            <v>85.406999999999996</v>
          </cell>
          <cell r="GJ83">
            <v>44.7</v>
          </cell>
          <cell r="GK83">
            <v>40.707000000000001</v>
          </cell>
          <cell r="GL83">
            <v>88.093000000000004</v>
          </cell>
          <cell r="GM83">
            <v>41.411999999999999</v>
          </cell>
          <cell r="GN83">
            <v>46.682000000000002</v>
          </cell>
          <cell r="GO83">
            <v>129.05799999999999</v>
          </cell>
          <cell r="GP83">
            <v>66.632999999999996</v>
          </cell>
          <cell r="GQ83">
            <v>62.424999999999997</v>
          </cell>
          <cell r="GR83">
            <v>419.14</v>
          </cell>
          <cell r="GS83">
            <v>225.24299999999999</v>
          </cell>
          <cell r="GT83">
            <v>193.898</v>
          </cell>
          <cell r="GU83">
            <v>155.791</v>
          </cell>
          <cell r="GV83">
            <v>81.507999999999996</v>
          </cell>
          <cell r="GW83">
            <v>74.283000000000001</v>
          </cell>
          <cell r="GX83">
            <v>263.34899999999999</v>
          </cell>
          <cell r="GY83">
            <v>143.73500000000001</v>
          </cell>
          <cell r="GZ83">
            <v>119.614</v>
          </cell>
          <cell r="HA83">
            <v>159.85400000000001</v>
          </cell>
          <cell r="HB83">
            <v>85.28</v>
          </cell>
          <cell r="HC83">
            <v>74.573999999999998</v>
          </cell>
          <cell r="HD83">
            <v>103.496</v>
          </cell>
          <cell r="HE83">
            <v>58.454999999999998</v>
          </cell>
          <cell r="HF83">
            <v>45.040999999999997</v>
          </cell>
          <cell r="HG83">
            <v>58.177</v>
          </cell>
          <cell r="HH83">
            <v>29.866</v>
          </cell>
          <cell r="HI83">
            <v>28.311</v>
          </cell>
          <cell r="HJ83">
            <v>789.82</v>
          </cell>
          <cell r="HK83">
            <v>413.96800000000002</v>
          </cell>
          <cell r="HL83">
            <v>375.851</v>
          </cell>
          <cell r="HM83">
            <v>1450.114</v>
          </cell>
          <cell r="HN83">
            <v>709.03</v>
          </cell>
          <cell r="HO83">
            <v>741.08299999999997</v>
          </cell>
          <cell r="HP83">
            <v>190.636</v>
          </cell>
          <cell r="HQ83">
            <v>91.866</v>
          </cell>
          <cell r="HR83">
            <v>98.77</v>
          </cell>
          <cell r="HS83">
            <v>140.495</v>
          </cell>
          <cell r="HT83">
            <v>67.361000000000004</v>
          </cell>
          <cell r="HU83">
            <v>73.134</v>
          </cell>
          <cell r="HV83">
            <v>90.096999999999994</v>
          </cell>
          <cell r="HW83">
            <v>44.707000000000001</v>
          </cell>
          <cell r="HX83">
            <v>45.39</v>
          </cell>
          <cell r="HY83">
            <v>50.398000000000003</v>
          </cell>
          <cell r="HZ83">
            <v>22.654</v>
          </cell>
          <cell r="IA83">
            <v>27.744</v>
          </cell>
          <cell r="IB83">
            <v>22.757999999999999</v>
          </cell>
          <cell r="IC83">
            <v>10.446999999999999</v>
          </cell>
          <cell r="ID83">
            <v>12.311</v>
          </cell>
          <cell r="IE83">
            <v>19.323</v>
          </cell>
          <cell r="IF83">
            <v>10.894</v>
          </cell>
          <cell r="IG83">
            <v>8.4280000000000008</v>
          </cell>
          <cell r="IH83">
            <v>30.818000000000001</v>
          </cell>
          <cell r="II83">
            <v>13.611000000000001</v>
          </cell>
          <cell r="IJ83">
            <v>17.207000000000001</v>
          </cell>
          <cell r="IK83">
            <v>66.442999999999998</v>
          </cell>
          <cell r="IL83">
            <v>30.468</v>
          </cell>
          <cell r="IM83">
            <v>35.973999999999997</v>
          </cell>
          <cell r="IN83">
            <v>40.314999999999998</v>
          </cell>
          <cell r="IO83">
            <v>20.044</v>
          </cell>
          <cell r="IP83">
            <v>20.271000000000001</v>
          </cell>
          <cell r="IQ83">
            <v>6.0410000000000004</v>
          </cell>
        </row>
      </sheetData>
      <sheetData sheetId="8">
        <row r="1">
          <cell r="B1" t="str">
            <v>South Australia ;  &gt;&gt; Underemployed in a new job since left last job ;  &gt; Males ;</v>
          </cell>
          <cell r="C1" t="str">
            <v>South Australia ;  &gt;&gt; Underemployed in a new job since left last job ;  &gt; Females ;</v>
          </cell>
          <cell r="D1" t="str">
            <v>South Australia ;  &gt; Not employed since left last job ;  Persons ;</v>
          </cell>
          <cell r="E1" t="str">
            <v>South Australia ;  &gt; Not employed since left last job ;  &gt; Males ;</v>
          </cell>
          <cell r="F1" t="str">
            <v>South Australia ;  &gt; Not employed since left last job ;  &gt; Females ;</v>
          </cell>
          <cell r="G1" t="str">
            <v>South Australia ;  Lost a job last year ;  Persons ;</v>
          </cell>
          <cell r="H1" t="str">
            <v>South Australia ;  Lost a job last year ;  &gt; Males ;</v>
          </cell>
          <cell r="I1" t="str">
            <v>South Australia ;  Lost a job last year ;  &gt; Females ;</v>
          </cell>
          <cell r="J1" t="str">
            <v>South Australia ;  &gt; Retrenched last year ;  Persons ;</v>
          </cell>
          <cell r="K1" t="str">
            <v>South Australia ;  &gt; Retrenched last year ;  &gt; Males ;</v>
          </cell>
          <cell r="L1" t="str">
            <v>South Australia ;  &gt; Retrenched last year ;  &gt; Females ;</v>
          </cell>
          <cell r="M1" t="str">
            <v>South Australia ;  &gt; Employed in a new job since lost last job ;  Persons ;</v>
          </cell>
          <cell r="N1" t="str">
            <v>South Australia ;  &gt; Employed in a new job since lost last job ;  &gt; Males ;</v>
          </cell>
          <cell r="O1" t="str">
            <v>South Australia ;  &gt; Employed in a new job since lost last job ;  &gt; Females ;</v>
          </cell>
          <cell r="P1" t="str">
            <v>South Australia ;  &gt;&gt; Underemployed in a new job since lost last job ;  Persons ;</v>
          </cell>
          <cell r="Q1" t="str">
            <v>South Australia ;  &gt;&gt; Underemployed in a new job since lost last job ;  &gt; Males ;</v>
          </cell>
          <cell r="R1" t="str">
            <v>South Australia ;  &gt;&gt; Underemployed in a new job since lost last job ;  &gt; Females ;</v>
          </cell>
          <cell r="S1" t="str">
            <v>South Australia ;  &gt; Not employed since lost last job ;  Persons ;</v>
          </cell>
          <cell r="T1" t="str">
            <v>South Australia ;  &gt; Not employed since lost last job ;  &gt; Males ;</v>
          </cell>
          <cell r="U1" t="str">
            <v>South Australia ;  &gt; Not employed since lost last job ;  &gt; Females ;</v>
          </cell>
          <cell r="V1" t="str">
            <v>Western Australia ;  Employed total ;  Persons ;</v>
          </cell>
          <cell r="W1" t="str">
            <v>Western Australia ;  Employed total ;  &gt; Males ;</v>
          </cell>
          <cell r="X1" t="str">
            <v>Western Australia ;  Employed total ;  &gt; Females ;</v>
          </cell>
          <cell r="Y1" t="str">
            <v>Western Australia ;  &gt; Less than 1 year in main job ;  Persons ;</v>
          </cell>
          <cell r="Z1" t="str">
            <v>Western Australia ;  &gt; Less than 1 year in main job ;  &gt; Males ;</v>
          </cell>
          <cell r="AA1" t="str">
            <v>Western Australia ;  &gt; Less than 1 year in main job ;  &gt; Females ;</v>
          </cell>
          <cell r="AB1" t="str">
            <v>Western Australia ;  &gt;&gt; Less than 3 months in main job ;  Persons ;</v>
          </cell>
          <cell r="AC1" t="str">
            <v>Western Australia ;  &gt;&gt; Less than 3 months in main job ;  &gt; Males ;</v>
          </cell>
          <cell r="AD1" t="str">
            <v>Western Australia ;  &gt;&gt; Less than 3 months in main job ;  &gt; Females ;</v>
          </cell>
          <cell r="AE1" t="str">
            <v>Western Australia ;  &gt;&gt; 3-5 months in main job ;  Persons ;</v>
          </cell>
          <cell r="AF1" t="str">
            <v>Western Australia ;  &gt;&gt; 3-5 months in main job ;  &gt; Males ;</v>
          </cell>
          <cell r="AG1" t="str">
            <v>Western Australia ;  &gt;&gt; 3-5 months in main job ;  &gt; Females ;</v>
          </cell>
          <cell r="AH1" t="str">
            <v>Western Australia ;  &gt;&gt; 6-11 months in main job ;  Persons ;</v>
          </cell>
          <cell r="AI1" t="str">
            <v>Western Australia ;  &gt;&gt; 6-11 months in main job ;  &gt; Males ;</v>
          </cell>
          <cell r="AJ1" t="str">
            <v>Western Australia ;  &gt;&gt; 6-11 months in main job ;  &gt; Females ;</v>
          </cell>
          <cell r="AK1" t="str">
            <v>Western Australia ;  &gt; 1 year or more in main job ;  Persons ;</v>
          </cell>
          <cell r="AL1" t="str">
            <v>Western Australia ;  &gt; 1 year or more in main job ;  &gt; Males ;</v>
          </cell>
          <cell r="AM1" t="str">
            <v>Western Australia ;  &gt; 1 year or more in main job ;  &gt; Females ;</v>
          </cell>
          <cell r="AN1" t="str">
            <v>Western Australia ;  &gt;&gt; 1-4 years in main job ;  Persons ;</v>
          </cell>
          <cell r="AO1" t="str">
            <v>Western Australia ;  &gt;&gt; 1-4 years in main job ;  &gt; Males ;</v>
          </cell>
          <cell r="AP1" t="str">
            <v>Western Australia ;  &gt;&gt; 1-4 years in main job ;  &gt; Females ;</v>
          </cell>
          <cell r="AQ1" t="str">
            <v>Western Australia ;  &gt;&gt;&gt; 1 year in main job ;  Persons ;</v>
          </cell>
          <cell r="AR1" t="str">
            <v>Western Australia ;  &gt;&gt;&gt; 1 year in main job ;  &gt; Males ;</v>
          </cell>
          <cell r="AS1" t="str">
            <v>Western Australia ;  &gt;&gt;&gt; 1 year in main job ;  &gt; Females ;</v>
          </cell>
          <cell r="AT1" t="str">
            <v>Western Australia ;  &gt;&gt;&gt; 2 years in main job ;  Persons ;</v>
          </cell>
          <cell r="AU1" t="str">
            <v>Western Australia ;  &gt;&gt;&gt; 2 years in main job ;  &gt; Males ;</v>
          </cell>
          <cell r="AV1" t="str">
            <v>Western Australia ;  &gt;&gt;&gt; 2 years in main job ;  &gt; Females ;</v>
          </cell>
          <cell r="AW1" t="str">
            <v>Western Australia ;  &gt;&gt;&gt; 3-4 years in main job ;  Persons ;</v>
          </cell>
          <cell r="AX1" t="str">
            <v>Western Australia ;  &gt;&gt;&gt; 3-4 years in main job ;  &gt; Males ;</v>
          </cell>
          <cell r="AY1" t="str">
            <v>Western Australia ;  &gt;&gt;&gt; 3-4 years in main job ;  &gt; Females ;</v>
          </cell>
          <cell r="AZ1" t="str">
            <v>Western Australia ;  &gt;&gt; 5 years or more in main job ;  Persons ;</v>
          </cell>
          <cell r="BA1" t="str">
            <v>Western Australia ;  &gt;&gt; 5 years or more in main job ;  &gt; Males ;</v>
          </cell>
          <cell r="BB1" t="str">
            <v>Western Australia ;  &gt;&gt; 5 years or more in main job ;  &gt; Females ;</v>
          </cell>
          <cell r="BC1" t="str">
            <v>Western Australia ;  &gt;&gt;&gt; 5-9 years in main job ;  Persons ;</v>
          </cell>
          <cell r="BD1" t="str">
            <v>Western Australia ;  &gt;&gt;&gt; 5-9 years in main job ;  &gt; Males ;</v>
          </cell>
          <cell r="BE1" t="str">
            <v>Western Australia ;  &gt;&gt;&gt; 5-9 years in main job ;  &gt; Females ;</v>
          </cell>
          <cell r="BF1" t="str">
            <v>Western Australia ;  &gt;&gt;&gt; 10 years or more in main job ;  Persons ;</v>
          </cell>
          <cell r="BG1" t="str">
            <v>Western Australia ;  &gt;&gt;&gt; 10 years or more in main job ;  &gt; Males ;</v>
          </cell>
          <cell r="BH1" t="str">
            <v>Western Australia ;  &gt;&gt;&gt; 10 years or more in main job ;  &gt; Females ;</v>
          </cell>
          <cell r="BI1" t="str">
            <v>Western Australia ;  &gt;&gt;&gt;&gt; 10-19 years in main job ;  Persons ;</v>
          </cell>
          <cell r="BJ1" t="str">
            <v>Western Australia ;  &gt;&gt;&gt;&gt; 10-19 years in main job ;  &gt; Males ;</v>
          </cell>
          <cell r="BK1" t="str">
            <v>Western Australia ;  &gt;&gt;&gt;&gt; 10-19 years in main job ;  &gt; Females ;</v>
          </cell>
          <cell r="BL1" t="str">
            <v>Western Australia ;  &gt;&gt;&gt;&gt; 20 years or more in main job ;  Persons ;</v>
          </cell>
          <cell r="BM1" t="str">
            <v>Western Australia ;  &gt;&gt;&gt;&gt; 20 years or more in main job ;  &gt; Males ;</v>
          </cell>
          <cell r="BN1" t="str">
            <v>Western Australia ;  &gt;&gt;&gt;&gt; 20 years or more in main job ;  &gt; Females ;</v>
          </cell>
          <cell r="BO1" t="str">
            <v>Western Australia ;  &gt; Changed jobs in last 12 months ;  Persons ;</v>
          </cell>
          <cell r="BP1" t="str">
            <v>Western Australia ;  &gt; Changed jobs in last 12 months ;  &gt; Males ;</v>
          </cell>
          <cell r="BQ1" t="str">
            <v>Western Australia ;  &gt; Changed jobs in last 12 months ;  &gt; Females ;</v>
          </cell>
          <cell r="BR1" t="str">
            <v>Western Australia ;  &gt; Did not change jobs in last 12 months ;  Persons ;</v>
          </cell>
          <cell r="BS1" t="str">
            <v>Western Australia ;  &gt; Did not change jobs in last 12 months ;  &gt; Males ;</v>
          </cell>
          <cell r="BT1" t="str">
            <v>Western Australia ;  &gt; Did not change jobs in last 12 months ;  &gt; Females ;</v>
          </cell>
          <cell r="BU1" t="str">
            <v>Western Australia ;  Civilian Population aged 15 and over ;  Persons ;</v>
          </cell>
          <cell r="BV1" t="str">
            <v>Western Australia ;  Civilian Population aged 15 and over ;  &gt; Males ;</v>
          </cell>
          <cell r="BW1" t="str">
            <v>Western Australia ;  Civilian Population aged 15 and over ;  &gt; Females ;</v>
          </cell>
          <cell r="BX1" t="str">
            <v>Western Australia ;  Left, lost or worked multiple jobs last year ;  Persons ;</v>
          </cell>
          <cell r="BY1" t="str">
            <v>Western Australia ;  Left, lost or worked multiple jobs last year ;  &gt; Males ;</v>
          </cell>
          <cell r="BZ1" t="str">
            <v>Western Australia ;  Left, lost or worked multiple jobs last year ;  &gt; Females ;</v>
          </cell>
          <cell r="CA1" t="str">
            <v>Western Australia ;  &gt; Employed and had more than one job last year ;  Persons ;</v>
          </cell>
          <cell r="CB1" t="str">
            <v>Western Australia ;  &gt; Employed and had more than one job last year ;  &gt; Males ;</v>
          </cell>
          <cell r="CC1" t="str">
            <v>Western Australia ;  &gt; Employed and had more than one job last year ;  &gt; Females ;</v>
          </cell>
          <cell r="CD1" t="str">
            <v>Western Australia ;  &gt;&gt; Single job holder and had more than one job last year ;  Persons ;</v>
          </cell>
          <cell r="CE1" t="str">
            <v>Western Australia ;  &gt;&gt; Single job holder and had more than one job last year ;  &gt; Males ;</v>
          </cell>
          <cell r="CF1" t="str">
            <v>Western Australia ;  &gt;&gt; Single job holder and had more than one job last year ;  &gt; Females ;</v>
          </cell>
          <cell r="CG1" t="str">
            <v>Western Australia ;  &gt;&gt; Multiple job holder and had more than one job last year ;  Persons ;</v>
          </cell>
          <cell r="CH1" t="str">
            <v>Western Australia ;  &gt;&gt; Multiple job holder and had more than one job last year ;  &gt; Males ;</v>
          </cell>
          <cell r="CI1" t="str">
            <v>Western Australia ;  &gt;&gt; Multiple job holder and had more than one job last year ;  &gt; Females ;</v>
          </cell>
          <cell r="CJ1" t="str">
            <v>Western Australia ;  &gt;&gt; Underemployed and had more than one job last year ;  Persons ;</v>
          </cell>
          <cell r="CK1" t="str">
            <v>Western Australia ;  &gt;&gt; Underemployed and had more than one job last year ;  &gt; Males ;</v>
          </cell>
          <cell r="CL1" t="str">
            <v>Western Australia ;  &gt;&gt; Underemployed and had more than one job last year ;  &gt; Females ;</v>
          </cell>
          <cell r="CM1" t="str">
            <v>Western Australia ;  &gt; Unemployed and had a job last year ;  Persons ;</v>
          </cell>
          <cell r="CN1" t="str">
            <v>Western Australia ;  &gt; Unemployed and had a job last year ;  &gt; Males ;</v>
          </cell>
          <cell r="CO1" t="str">
            <v>Western Australia ;  &gt; Unemployed and had a job last year ;  &gt; Females ;</v>
          </cell>
        </row>
        <row r="2">
          <cell r="B2" t="str">
            <v>000</v>
          </cell>
          <cell r="C2" t="str">
            <v>000</v>
          </cell>
          <cell r="D2" t="str">
            <v>000</v>
          </cell>
          <cell r="E2" t="str">
            <v>000</v>
          </cell>
          <cell r="F2" t="str">
            <v>000</v>
          </cell>
          <cell r="G2" t="str">
            <v>000</v>
          </cell>
          <cell r="H2" t="str">
            <v>000</v>
          </cell>
          <cell r="I2" t="str">
            <v>000</v>
          </cell>
          <cell r="J2" t="str">
            <v>000</v>
          </cell>
          <cell r="K2" t="str">
            <v>000</v>
          </cell>
          <cell r="L2" t="str">
            <v>000</v>
          </cell>
          <cell r="M2" t="str">
            <v>000</v>
          </cell>
          <cell r="N2" t="str">
            <v>000</v>
          </cell>
          <cell r="O2" t="str">
            <v>000</v>
          </cell>
          <cell r="P2" t="str">
            <v>000</v>
          </cell>
          <cell r="Q2" t="str">
            <v>000</v>
          </cell>
          <cell r="R2" t="str">
            <v>000</v>
          </cell>
          <cell r="S2" t="str">
            <v>000</v>
          </cell>
          <cell r="T2" t="str">
            <v>000</v>
          </cell>
          <cell r="U2" t="str">
            <v>000</v>
          </cell>
          <cell r="V2" t="str">
            <v>000</v>
          </cell>
          <cell r="W2" t="str">
            <v>000</v>
          </cell>
          <cell r="X2" t="str">
            <v>000</v>
          </cell>
          <cell r="Y2" t="str">
            <v>000</v>
          </cell>
          <cell r="Z2" t="str">
            <v>000</v>
          </cell>
          <cell r="AA2" t="str">
            <v>000</v>
          </cell>
          <cell r="AB2" t="str">
            <v>000</v>
          </cell>
          <cell r="AC2" t="str">
            <v>000</v>
          </cell>
          <cell r="AD2" t="str">
            <v>000</v>
          </cell>
          <cell r="AE2" t="str">
            <v>000</v>
          </cell>
          <cell r="AF2" t="str">
            <v>000</v>
          </cell>
          <cell r="AG2" t="str">
            <v>000</v>
          </cell>
          <cell r="AH2" t="str">
            <v>000</v>
          </cell>
          <cell r="AI2" t="str">
            <v>000</v>
          </cell>
          <cell r="AJ2" t="str">
            <v>000</v>
          </cell>
          <cell r="AK2" t="str">
            <v>000</v>
          </cell>
          <cell r="AL2" t="str">
            <v>000</v>
          </cell>
          <cell r="AM2" t="str">
            <v>000</v>
          </cell>
          <cell r="AN2" t="str">
            <v>000</v>
          </cell>
          <cell r="AO2" t="str">
            <v>000</v>
          </cell>
          <cell r="AP2" t="str">
            <v>000</v>
          </cell>
          <cell r="AQ2" t="str">
            <v>000</v>
          </cell>
          <cell r="AR2" t="str">
            <v>000</v>
          </cell>
          <cell r="AS2" t="str">
            <v>000</v>
          </cell>
          <cell r="AT2" t="str">
            <v>000</v>
          </cell>
          <cell r="AU2" t="str">
            <v>000</v>
          </cell>
          <cell r="AV2" t="str">
            <v>000</v>
          </cell>
          <cell r="AW2" t="str">
            <v>000</v>
          </cell>
          <cell r="AX2" t="str">
            <v>000</v>
          </cell>
          <cell r="AY2" t="str">
            <v>000</v>
          </cell>
          <cell r="AZ2" t="str">
            <v>000</v>
          </cell>
          <cell r="BA2" t="str">
            <v>000</v>
          </cell>
          <cell r="BB2" t="str">
            <v>000</v>
          </cell>
          <cell r="BC2" t="str">
            <v>000</v>
          </cell>
          <cell r="BD2" t="str">
            <v>000</v>
          </cell>
          <cell r="BE2" t="str">
            <v>000</v>
          </cell>
          <cell r="BF2" t="str">
            <v>000</v>
          </cell>
          <cell r="BG2" t="str">
            <v>000</v>
          </cell>
          <cell r="BH2" t="str">
            <v>000</v>
          </cell>
          <cell r="BI2" t="str">
            <v>000</v>
          </cell>
          <cell r="BJ2" t="str">
            <v>000</v>
          </cell>
          <cell r="BK2" t="str">
            <v>000</v>
          </cell>
          <cell r="BL2" t="str">
            <v>000</v>
          </cell>
          <cell r="BM2" t="str">
            <v>000</v>
          </cell>
          <cell r="BN2" t="str">
            <v>000</v>
          </cell>
          <cell r="BO2" t="str">
            <v>000</v>
          </cell>
          <cell r="BP2" t="str">
            <v>000</v>
          </cell>
          <cell r="BQ2" t="str">
            <v>000</v>
          </cell>
          <cell r="BR2" t="str">
            <v>000</v>
          </cell>
          <cell r="BS2" t="str">
            <v>000</v>
          </cell>
          <cell r="BT2" t="str">
            <v>000</v>
          </cell>
          <cell r="BU2" t="str">
            <v>000</v>
          </cell>
          <cell r="BV2" t="str">
            <v>000</v>
          </cell>
          <cell r="BW2" t="str">
            <v>000</v>
          </cell>
          <cell r="BX2" t="str">
            <v>000</v>
          </cell>
          <cell r="BY2" t="str">
            <v>000</v>
          </cell>
          <cell r="BZ2" t="str">
            <v>000</v>
          </cell>
          <cell r="CA2" t="str">
            <v>000</v>
          </cell>
          <cell r="CB2" t="str">
            <v>000</v>
          </cell>
          <cell r="CC2" t="str">
            <v>000</v>
          </cell>
          <cell r="CD2" t="str">
            <v>000</v>
          </cell>
          <cell r="CE2" t="str">
            <v>000</v>
          </cell>
          <cell r="CF2" t="str">
            <v>000</v>
          </cell>
          <cell r="CG2" t="str">
            <v>000</v>
          </cell>
          <cell r="CH2" t="str">
            <v>000</v>
          </cell>
          <cell r="CI2" t="str">
            <v>000</v>
          </cell>
          <cell r="CJ2" t="str">
            <v>000</v>
          </cell>
          <cell r="CK2" t="str">
            <v>000</v>
          </cell>
          <cell r="CL2" t="str">
            <v>000</v>
          </cell>
          <cell r="CM2" t="str">
            <v>000</v>
          </cell>
          <cell r="CN2" t="str">
            <v>000</v>
          </cell>
          <cell r="CO2" t="str">
            <v>000</v>
          </cell>
        </row>
        <row r="3">
          <cell r="B3" t="str">
            <v>Original</v>
          </cell>
          <cell r="C3" t="str">
            <v>Original</v>
          </cell>
          <cell r="D3" t="str">
            <v>Original</v>
          </cell>
          <cell r="E3" t="str">
            <v>Original</v>
          </cell>
          <cell r="F3" t="str">
            <v>Original</v>
          </cell>
          <cell r="G3" t="str">
            <v>Original</v>
          </cell>
          <cell r="H3" t="str">
            <v>Original</v>
          </cell>
          <cell r="I3" t="str">
            <v>Original</v>
          </cell>
          <cell r="J3" t="str">
            <v>Original</v>
          </cell>
          <cell r="K3" t="str">
            <v>Original</v>
          </cell>
          <cell r="L3" t="str">
            <v>Original</v>
          </cell>
          <cell r="M3" t="str">
            <v>Original</v>
          </cell>
          <cell r="N3" t="str">
            <v>Original</v>
          </cell>
          <cell r="O3" t="str">
            <v>Original</v>
          </cell>
          <cell r="P3" t="str">
            <v>Original</v>
          </cell>
          <cell r="Q3" t="str">
            <v>Original</v>
          </cell>
          <cell r="R3" t="str">
            <v>Original</v>
          </cell>
          <cell r="S3" t="str">
            <v>Original</v>
          </cell>
          <cell r="T3" t="str">
            <v>Original</v>
          </cell>
          <cell r="U3" t="str">
            <v>Original</v>
          </cell>
          <cell r="V3" t="str">
            <v>Original</v>
          </cell>
          <cell r="W3" t="str">
            <v>Original</v>
          </cell>
          <cell r="X3" t="str">
            <v>Original</v>
          </cell>
          <cell r="Y3" t="str">
            <v>Original</v>
          </cell>
          <cell r="Z3" t="str">
            <v>Original</v>
          </cell>
          <cell r="AA3" t="str">
            <v>Original</v>
          </cell>
          <cell r="AB3" t="str">
            <v>Original</v>
          </cell>
          <cell r="AC3" t="str">
            <v>Original</v>
          </cell>
          <cell r="AD3" t="str">
            <v>Original</v>
          </cell>
          <cell r="AE3" t="str">
            <v>Original</v>
          </cell>
          <cell r="AF3" t="str">
            <v>Original</v>
          </cell>
          <cell r="AG3" t="str">
            <v>Original</v>
          </cell>
          <cell r="AH3" t="str">
            <v>Original</v>
          </cell>
          <cell r="AI3" t="str">
            <v>Original</v>
          </cell>
          <cell r="AJ3" t="str">
            <v>Original</v>
          </cell>
          <cell r="AK3" t="str">
            <v>Original</v>
          </cell>
          <cell r="AL3" t="str">
            <v>Original</v>
          </cell>
          <cell r="AM3" t="str">
            <v>Original</v>
          </cell>
          <cell r="AN3" t="str">
            <v>Original</v>
          </cell>
          <cell r="AO3" t="str">
            <v>Original</v>
          </cell>
          <cell r="AP3" t="str">
            <v>Original</v>
          </cell>
          <cell r="AQ3" t="str">
            <v>Original</v>
          </cell>
          <cell r="AR3" t="str">
            <v>Original</v>
          </cell>
          <cell r="AS3" t="str">
            <v>Original</v>
          </cell>
          <cell r="AT3" t="str">
            <v>Original</v>
          </cell>
          <cell r="AU3" t="str">
            <v>Original</v>
          </cell>
          <cell r="AV3" t="str">
            <v>Original</v>
          </cell>
          <cell r="AW3" t="str">
            <v>Original</v>
          </cell>
          <cell r="AX3" t="str">
            <v>Original</v>
          </cell>
          <cell r="AY3" t="str">
            <v>Original</v>
          </cell>
          <cell r="AZ3" t="str">
            <v>Original</v>
          </cell>
          <cell r="BA3" t="str">
            <v>Original</v>
          </cell>
          <cell r="BB3" t="str">
            <v>Original</v>
          </cell>
          <cell r="BC3" t="str">
            <v>Original</v>
          </cell>
          <cell r="BD3" t="str">
            <v>Original</v>
          </cell>
          <cell r="BE3" t="str">
            <v>Original</v>
          </cell>
          <cell r="BF3" t="str">
            <v>Original</v>
          </cell>
          <cell r="BG3" t="str">
            <v>Original</v>
          </cell>
          <cell r="BH3" t="str">
            <v>Original</v>
          </cell>
          <cell r="BI3" t="str">
            <v>Original</v>
          </cell>
          <cell r="BJ3" t="str">
            <v>Original</v>
          </cell>
          <cell r="BK3" t="str">
            <v>Original</v>
          </cell>
          <cell r="BL3" t="str">
            <v>Original</v>
          </cell>
          <cell r="BM3" t="str">
            <v>Original</v>
          </cell>
          <cell r="BN3" t="str">
            <v>Original</v>
          </cell>
          <cell r="BO3" t="str">
            <v>Original</v>
          </cell>
          <cell r="BP3" t="str">
            <v>Original</v>
          </cell>
          <cell r="BQ3" t="str">
            <v>Original</v>
          </cell>
          <cell r="BR3" t="str">
            <v>Original</v>
          </cell>
          <cell r="BS3" t="str">
            <v>Original</v>
          </cell>
          <cell r="BT3" t="str">
            <v>Original</v>
          </cell>
          <cell r="BU3" t="str">
            <v>Original</v>
          </cell>
          <cell r="BV3" t="str">
            <v>Original</v>
          </cell>
          <cell r="BW3" t="str">
            <v>Original</v>
          </cell>
          <cell r="BX3" t="str">
            <v>Original</v>
          </cell>
          <cell r="BY3" t="str">
            <v>Original</v>
          </cell>
          <cell r="BZ3" t="str">
            <v>Original</v>
          </cell>
          <cell r="CA3" t="str">
            <v>Original</v>
          </cell>
          <cell r="CB3" t="str">
            <v>Original</v>
          </cell>
          <cell r="CC3" t="str">
            <v>Original</v>
          </cell>
          <cell r="CD3" t="str">
            <v>Original</v>
          </cell>
          <cell r="CE3" t="str">
            <v>Original</v>
          </cell>
          <cell r="CF3" t="str">
            <v>Original</v>
          </cell>
          <cell r="CG3" t="str">
            <v>Original</v>
          </cell>
          <cell r="CH3" t="str">
            <v>Original</v>
          </cell>
          <cell r="CI3" t="str">
            <v>Original</v>
          </cell>
          <cell r="CJ3" t="str">
            <v>Original</v>
          </cell>
          <cell r="CK3" t="str">
            <v>Original</v>
          </cell>
          <cell r="CL3" t="str">
            <v>Original</v>
          </cell>
          <cell r="CM3" t="str">
            <v>Original</v>
          </cell>
          <cell r="CN3" t="str">
            <v>Original</v>
          </cell>
          <cell r="CO3" t="str">
            <v>Original</v>
          </cell>
        </row>
        <row r="4">
          <cell r="B4" t="str">
            <v>STOCK</v>
          </cell>
          <cell r="C4" t="str">
            <v>STOCK</v>
          </cell>
          <cell r="D4" t="str">
            <v>STOCK</v>
          </cell>
          <cell r="E4" t="str">
            <v>STOCK</v>
          </cell>
          <cell r="F4" t="str">
            <v>STOCK</v>
          </cell>
          <cell r="G4" t="str">
            <v>STOCK</v>
          </cell>
          <cell r="H4" t="str">
            <v>STOCK</v>
          </cell>
          <cell r="I4" t="str">
            <v>STOCK</v>
          </cell>
          <cell r="J4" t="str">
            <v>STOCK</v>
          </cell>
          <cell r="K4" t="str">
            <v>STOCK</v>
          </cell>
          <cell r="L4" t="str">
            <v>STOCK</v>
          </cell>
          <cell r="M4" t="str">
            <v>STOCK</v>
          </cell>
          <cell r="N4" t="str">
            <v>STOCK</v>
          </cell>
          <cell r="O4" t="str">
            <v>STOCK</v>
          </cell>
          <cell r="P4" t="str">
            <v>STOCK</v>
          </cell>
          <cell r="Q4" t="str">
            <v>STOCK</v>
          </cell>
          <cell r="R4" t="str">
            <v>STOCK</v>
          </cell>
          <cell r="S4" t="str">
            <v>STOCK</v>
          </cell>
          <cell r="T4" t="str">
            <v>STOCK</v>
          </cell>
          <cell r="U4" t="str">
            <v>STOCK</v>
          </cell>
          <cell r="V4" t="str">
            <v>STOCK</v>
          </cell>
          <cell r="W4" t="str">
            <v>STOCK</v>
          </cell>
          <cell r="X4" t="str">
            <v>STOCK</v>
          </cell>
          <cell r="Y4" t="str">
            <v>STOCK</v>
          </cell>
          <cell r="Z4" t="str">
            <v>STOCK</v>
          </cell>
          <cell r="AA4" t="str">
            <v>STOCK</v>
          </cell>
          <cell r="AB4" t="str">
            <v>STOCK</v>
          </cell>
          <cell r="AC4" t="str">
            <v>STOCK</v>
          </cell>
          <cell r="AD4" t="str">
            <v>STOCK</v>
          </cell>
          <cell r="AE4" t="str">
            <v>STOCK</v>
          </cell>
          <cell r="AF4" t="str">
            <v>STOCK</v>
          </cell>
          <cell r="AG4" t="str">
            <v>STOCK</v>
          </cell>
          <cell r="AH4" t="str">
            <v>STOCK</v>
          </cell>
          <cell r="AI4" t="str">
            <v>STOCK</v>
          </cell>
          <cell r="AJ4" t="str">
            <v>STOCK</v>
          </cell>
          <cell r="AK4" t="str">
            <v>STOCK</v>
          </cell>
          <cell r="AL4" t="str">
            <v>STOCK</v>
          </cell>
          <cell r="AM4" t="str">
            <v>STOCK</v>
          </cell>
          <cell r="AN4" t="str">
            <v>STOCK</v>
          </cell>
          <cell r="AO4" t="str">
            <v>STOCK</v>
          </cell>
          <cell r="AP4" t="str">
            <v>STOCK</v>
          </cell>
          <cell r="AQ4" t="str">
            <v>STOCK</v>
          </cell>
          <cell r="AR4" t="str">
            <v>STOCK</v>
          </cell>
          <cell r="AS4" t="str">
            <v>STOCK</v>
          </cell>
          <cell r="AT4" t="str">
            <v>STOCK</v>
          </cell>
          <cell r="AU4" t="str">
            <v>STOCK</v>
          </cell>
          <cell r="AV4" t="str">
            <v>STOCK</v>
          </cell>
          <cell r="AW4" t="str">
            <v>STOCK</v>
          </cell>
          <cell r="AX4" t="str">
            <v>STOCK</v>
          </cell>
          <cell r="AY4" t="str">
            <v>STOCK</v>
          </cell>
          <cell r="AZ4" t="str">
            <v>STOCK</v>
          </cell>
          <cell r="BA4" t="str">
            <v>STOCK</v>
          </cell>
          <cell r="BB4" t="str">
            <v>STOCK</v>
          </cell>
          <cell r="BC4" t="str">
            <v>STOCK</v>
          </cell>
          <cell r="BD4" t="str">
            <v>STOCK</v>
          </cell>
          <cell r="BE4" t="str">
            <v>STOCK</v>
          </cell>
          <cell r="BF4" t="str">
            <v>STOCK</v>
          </cell>
          <cell r="BG4" t="str">
            <v>STOCK</v>
          </cell>
          <cell r="BH4" t="str">
            <v>STOCK</v>
          </cell>
          <cell r="BI4" t="str">
            <v>STOCK</v>
          </cell>
          <cell r="BJ4" t="str">
            <v>STOCK</v>
          </cell>
          <cell r="BK4" t="str">
            <v>STOCK</v>
          </cell>
          <cell r="BL4" t="str">
            <v>STOCK</v>
          </cell>
          <cell r="BM4" t="str">
            <v>STOCK</v>
          </cell>
          <cell r="BN4" t="str">
            <v>STOCK</v>
          </cell>
          <cell r="BO4" t="str">
            <v>STOCK</v>
          </cell>
          <cell r="BP4" t="str">
            <v>STOCK</v>
          </cell>
          <cell r="BQ4" t="str">
            <v>STOCK</v>
          </cell>
          <cell r="BR4" t="str">
            <v>STOCK</v>
          </cell>
          <cell r="BS4" t="str">
            <v>STOCK</v>
          </cell>
          <cell r="BT4" t="str">
            <v>STOCK</v>
          </cell>
          <cell r="BU4" t="str">
            <v>STOCK</v>
          </cell>
          <cell r="BV4" t="str">
            <v>STOCK</v>
          </cell>
          <cell r="BW4" t="str">
            <v>STOCK</v>
          </cell>
          <cell r="BX4" t="str">
            <v>STOCK</v>
          </cell>
          <cell r="BY4" t="str">
            <v>STOCK</v>
          </cell>
          <cell r="BZ4" t="str">
            <v>STOCK</v>
          </cell>
          <cell r="CA4" t="str">
            <v>STOCK</v>
          </cell>
          <cell r="CB4" t="str">
            <v>STOCK</v>
          </cell>
          <cell r="CC4" t="str">
            <v>STOCK</v>
          </cell>
          <cell r="CD4" t="str">
            <v>STOCK</v>
          </cell>
          <cell r="CE4" t="str">
            <v>STOCK</v>
          </cell>
          <cell r="CF4" t="str">
            <v>STOCK</v>
          </cell>
          <cell r="CG4" t="str">
            <v>STOCK</v>
          </cell>
          <cell r="CH4" t="str">
            <v>STOCK</v>
          </cell>
          <cell r="CI4" t="str">
            <v>STOCK</v>
          </cell>
          <cell r="CJ4" t="str">
            <v>STOCK</v>
          </cell>
          <cell r="CK4" t="str">
            <v>STOCK</v>
          </cell>
          <cell r="CL4" t="str">
            <v>STOCK</v>
          </cell>
          <cell r="CM4" t="str">
            <v>STOCK</v>
          </cell>
          <cell r="CN4" t="str">
            <v>STOCK</v>
          </cell>
          <cell r="CO4" t="str">
            <v>STOCK</v>
          </cell>
        </row>
        <row r="5">
          <cell r="B5" t="str">
            <v>Month</v>
          </cell>
          <cell r="C5" t="str">
            <v>Month</v>
          </cell>
          <cell r="D5" t="str">
            <v>Month</v>
          </cell>
          <cell r="E5" t="str">
            <v>Month</v>
          </cell>
          <cell r="F5" t="str">
            <v>Month</v>
          </cell>
          <cell r="G5" t="str">
            <v>Month</v>
          </cell>
          <cell r="H5" t="str">
            <v>Month</v>
          </cell>
          <cell r="I5" t="str">
            <v>Month</v>
          </cell>
          <cell r="J5" t="str">
            <v>Month</v>
          </cell>
          <cell r="K5" t="str">
            <v>Month</v>
          </cell>
          <cell r="L5" t="str">
            <v>Month</v>
          </cell>
          <cell r="M5" t="str">
            <v>Month</v>
          </cell>
          <cell r="N5" t="str">
            <v>Month</v>
          </cell>
          <cell r="O5" t="str">
            <v>Month</v>
          </cell>
          <cell r="P5" t="str">
            <v>Month</v>
          </cell>
          <cell r="Q5" t="str">
            <v>Month</v>
          </cell>
          <cell r="R5" t="str">
            <v>Month</v>
          </cell>
          <cell r="S5" t="str">
            <v>Month</v>
          </cell>
          <cell r="T5" t="str">
            <v>Month</v>
          </cell>
          <cell r="U5" t="str">
            <v>Month</v>
          </cell>
          <cell r="V5" t="str">
            <v>Month</v>
          </cell>
          <cell r="W5" t="str">
            <v>Month</v>
          </cell>
          <cell r="X5" t="str">
            <v>Month</v>
          </cell>
          <cell r="Y5" t="str">
            <v>Month</v>
          </cell>
          <cell r="Z5" t="str">
            <v>Month</v>
          </cell>
          <cell r="AA5" t="str">
            <v>Month</v>
          </cell>
          <cell r="AB5" t="str">
            <v>Month</v>
          </cell>
          <cell r="AC5" t="str">
            <v>Month</v>
          </cell>
          <cell r="AD5" t="str">
            <v>Month</v>
          </cell>
          <cell r="AE5" t="str">
            <v>Month</v>
          </cell>
          <cell r="AF5" t="str">
            <v>Month</v>
          </cell>
          <cell r="AG5" t="str">
            <v>Month</v>
          </cell>
          <cell r="AH5" t="str">
            <v>Month</v>
          </cell>
          <cell r="AI5" t="str">
            <v>Month</v>
          </cell>
          <cell r="AJ5" t="str">
            <v>Month</v>
          </cell>
          <cell r="AK5" t="str">
            <v>Month</v>
          </cell>
          <cell r="AL5" t="str">
            <v>Month</v>
          </cell>
          <cell r="AM5" t="str">
            <v>Month</v>
          </cell>
          <cell r="AN5" t="str">
            <v>Month</v>
          </cell>
          <cell r="AO5" t="str">
            <v>Month</v>
          </cell>
          <cell r="AP5" t="str">
            <v>Month</v>
          </cell>
          <cell r="AQ5" t="str">
            <v>Month</v>
          </cell>
          <cell r="AR5" t="str">
            <v>Month</v>
          </cell>
          <cell r="AS5" t="str">
            <v>Month</v>
          </cell>
          <cell r="AT5" t="str">
            <v>Month</v>
          </cell>
          <cell r="AU5" t="str">
            <v>Month</v>
          </cell>
          <cell r="AV5" t="str">
            <v>Month</v>
          </cell>
          <cell r="AW5" t="str">
            <v>Month</v>
          </cell>
          <cell r="AX5" t="str">
            <v>Month</v>
          </cell>
          <cell r="AY5" t="str">
            <v>Month</v>
          </cell>
          <cell r="AZ5" t="str">
            <v>Month</v>
          </cell>
          <cell r="BA5" t="str">
            <v>Month</v>
          </cell>
          <cell r="BB5" t="str">
            <v>Month</v>
          </cell>
          <cell r="BC5" t="str">
            <v>Month</v>
          </cell>
          <cell r="BD5" t="str">
            <v>Month</v>
          </cell>
          <cell r="BE5" t="str">
            <v>Month</v>
          </cell>
          <cell r="BF5" t="str">
            <v>Month</v>
          </cell>
          <cell r="BG5" t="str">
            <v>Month</v>
          </cell>
          <cell r="BH5" t="str">
            <v>Month</v>
          </cell>
          <cell r="BI5" t="str">
            <v>Month</v>
          </cell>
          <cell r="BJ5" t="str">
            <v>Month</v>
          </cell>
          <cell r="BK5" t="str">
            <v>Month</v>
          </cell>
          <cell r="BL5" t="str">
            <v>Month</v>
          </cell>
          <cell r="BM5" t="str">
            <v>Month</v>
          </cell>
          <cell r="BN5" t="str">
            <v>Month</v>
          </cell>
          <cell r="BO5" t="str">
            <v>Month</v>
          </cell>
          <cell r="BP5" t="str">
            <v>Month</v>
          </cell>
          <cell r="BQ5" t="str">
            <v>Month</v>
          </cell>
          <cell r="BR5" t="str">
            <v>Month</v>
          </cell>
          <cell r="BS5" t="str">
            <v>Month</v>
          </cell>
          <cell r="BT5" t="str">
            <v>Month</v>
          </cell>
          <cell r="BU5" t="str">
            <v>Month</v>
          </cell>
          <cell r="BV5" t="str">
            <v>Month</v>
          </cell>
          <cell r="BW5" t="str">
            <v>Month</v>
          </cell>
          <cell r="BX5" t="str">
            <v>Month</v>
          </cell>
          <cell r="BY5" t="str">
            <v>Month</v>
          </cell>
          <cell r="BZ5" t="str">
            <v>Month</v>
          </cell>
          <cell r="CA5" t="str">
            <v>Month</v>
          </cell>
          <cell r="CB5" t="str">
            <v>Month</v>
          </cell>
          <cell r="CC5" t="str">
            <v>Month</v>
          </cell>
          <cell r="CD5" t="str">
            <v>Month</v>
          </cell>
          <cell r="CE5" t="str">
            <v>Month</v>
          </cell>
          <cell r="CF5" t="str">
            <v>Month</v>
          </cell>
          <cell r="CG5" t="str">
            <v>Month</v>
          </cell>
          <cell r="CH5" t="str">
            <v>Month</v>
          </cell>
          <cell r="CI5" t="str">
            <v>Month</v>
          </cell>
          <cell r="CJ5" t="str">
            <v>Month</v>
          </cell>
          <cell r="CK5" t="str">
            <v>Month</v>
          </cell>
          <cell r="CL5" t="str">
            <v>Month</v>
          </cell>
          <cell r="CM5" t="str">
            <v>Month</v>
          </cell>
          <cell r="CN5" t="str">
            <v>Month</v>
          </cell>
          <cell r="CO5" t="str">
            <v>Month</v>
          </cell>
        </row>
        <row r="6">
          <cell r="B6">
            <v>1</v>
          </cell>
          <cell r="C6">
            <v>1</v>
          </cell>
          <cell r="D6">
            <v>1</v>
          </cell>
          <cell r="E6">
            <v>1</v>
          </cell>
          <cell r="F6">
            <v>1</v>
          </cell>
          <cell r="G6">
            <v>1</v>
          </cell>
          <cell r="H6">
            <v>1</v>
          </cell>
          <cell r="I6">
            <v>1</v>
          </cell>
          <cell r="J6">
            <v>1</v>
          </cell>
          <cell r="K6">
            <v>1</v>
          </cell>
          <cell r="L6">
            <v>1</v>
          </cell>
          <cell r="M6">
            <v>1</v>
          </cell>
          <cell r="N6">
            <v>1</v>
          </cell>
          <cell r="O6">
            <v>1</v>
          </cell>
          <cell r="P6">
            <v>1</v>
          </cell>
          <cell r="Q6">
            <v>1</v>
          </cell>
          <cell r="R6">
            <v>1</v>
          </cell>
          <cell r="S6">
            <v>1</v>
          </cell>
          <cell r="T6">
            <v>1</v>
          </cell>
          <cell r="U6">
            <v>1</v>
          </cell>
          <cell r="V6">
            <v>1</v>
          </cell>
          <cell r="W6">
            <v>1</v>
          </cell>
          <cell r="X6">
            <v>1</v>
          </cell>
          <cell r="Y6">
            <v>1</v>
          </cell>
          <cell r="Z6">
            <v>1</v>
          </cell>
          <cell r="AA6">
            <v>1</v>
          </cell>
          <cell r="AB6">
            <v>1</v>
          </cell>
          <cell r="AC6">
            <v>1</v>
          </cell>
          <cell r="AD6">
            <v>1</v>
          </cell>
          <cell r="AE6">
            <v>1</v>
          </cell>
          <cell r="AF6">
            <v>1</v>
          </cell>
          <cell r="AG6">
            <v>1</v>
          </cell>
          <cell r="AH6">
            <v>1</v>
          </cell>
          <cell r="AI6">
            <v>1</v>
          </cell>
          <cell r="AJ6">
            <v>1</v>
          </cell>
          <cell r="AK6">
            <v>1</v>
          </cell>
          <cell r="AL6">
            <v>1</v>
          </cell>
          <cell r="AM6">
            <v>1</v>
          </cell>
          <cell r="AN6">
            <v>1</v>
          </cell>
          <cell r="AO6">
            <v>1</v>
          </cell>
          <cell r="AP6">
            <v>1</v>
          </cell>
          <cell r="AQ6">
            <v>1</v>
          </cell>
          <cell r="AR6">
            <v>1</v>
          </cell>
          <cell r="AS6">
            <v>1</v>
          </cell>
          <cell r="AT6">
            <v>1</v>
          </cell>
          <cell r="AU6">
            <v>1</v>
          </cell>
          <cell r="AV6">
            <v>1</v>
          </cell>
          <cell r="AW6">
            <v>1</v>
          </cell>
          <cell r="AX6">
            <v>1</v>
          </cell>
          <cell r="AY6">
            <v>1</v>
          </cell>
          <cell r="AZ6">
            <v>1</v>
          </cell>
          <cell r="BA6">
            <v>1</v>
          </cell>
          <cell r="BB6">
            <v>1</v>
          </cell>
          <cell r="BC6">
            <v>1</v>
          </cell>
          <cell r="BD6">
            <v>1</v>
          </cell>
          <cell r="BE6">
            <v>1</v>
          </cell>
          <cell r="BF6">
            <v>1</v>
          </cell>
          <cell r="BG6">
            <v>1</v>
          </cell>
          <cell r="BH6">
            <v>1</v>
          </cell>
          <cell r="BI6">
            <v>1</v>
          </cell>
          <cell r="BJ6">
            <v>1</v>
          </cell>
          <cell r="BK6">
            <v>1</v>
          </cell>
          <cell r="BL6">
            <v>1</v>
          </cell>
          <cell r="BM6">
            <v>1</v>
          </cell>
          <cell r="BN6">
            <v>1</v>
          </cell>
          <cell r="BO6">
            <v>1</v>
          </cell>
          <cell r="BP6">
            <v>1</v>
          </cell>
          <cell r="BQ6">
            <v>1</v>
          </cell>
          <cell r="BR6">
            <v>1</v>
          </cell>
          <cell r="BS6">
            <v>1</v>
          </cell>
          <cell r="BT6">
            <v>1</v>
          </cell>
          <cell r="BU6">
            <v>1</v>
          </cell>
          <cell r="BV6">
            <v>1</v>
          </cell>
          <cell r="BW6">
            <v>1</v>
          </cell>
          <cell r="BX6">
            <v>1</v>
          </cell>
          <cell r="BY6">
            <v>1</v>
          </cell>
          <cell r="BZ6">
            <v>1</v>
          </cell>
          <cell r="CA6">
            <v>1</v>
          </cell>
          <cell r="CB6">
            <v>1</v>
          </cell>
          <cell r="CC6">
            <v>1</v>
          </cell>
          <cell r="CD6">
            <v>1</v>
          </cell>
          <cell r="CE6">
            <v>1</v>
          </cell>
          <cell r="CF6">
            <v>1</v>
          </cell>
          <cell r="CG6">
            <v>1</v>
          </cell>
          <cell r="CH6">
            <v>1</v>
          </cell>
          <cell r="CI6">
            <v>1</v>
          </cell>
          <cell r="CJ6">
            <v>1</v>
          </cell>
          <cell r="CK6">
            <v>1</v>
          </cell>
          <cell r="CL6">
            <v>1</v>
          </cell>
          <cell r="CM6">
            <v>1</v>
          </cell>
          <cell r="CN6">
            <v>1</v>
          </cell>
          <cell r="CO6">
            <v>1</v>
          </cell>
        </row>
        <row r="7">
          <cell r="B7">
            <v>42036</v>
          </cell>
          <cell r="C7">
            <v>42036</v>
          </cell>
          <cell r="D7">
            <v>42036</v>
          </cell>
          <cell r="E7">
            <v>42036</v>
          </cell>
          <cell r="F7">
            <v>42036</v>
          </cell>
          <cell r="G7">
            <v>42036</v>
          </cell>
          <cell r="H7">
            <v>42036</v>
          </cell>
          <cell r="I7">
            <v>42036</v>
          </cell>
          <cell r="J7">
            <v>42036</v>
          </cell>
          <cell r="K7">
            <v>42036</v>
          </cell>
          <cell r="L7">
            <v>42036</v>
          </cell>
          <cell r="M7">
            <v>42036</v>
          </cell>
          <cell r="N7">
            <v>42036</v>
          </cell>
          <cell r="O7">
            <v>42036</v>
          </cell>
          <cell r="P7">
            <v>42036</v>
          </cell>
          <cell r="Q7">
            <v>42036</v>
          </cell>
          <cell r="R7">
            <v>42036</v>
          </cell>
          <cell r="S7">
            <v>42036</v>
          </cell>
          <cell r="T7">
            <v>42036</v>
          </cell>
          <cell r="U7">
            <v>42036</v>
          </cell>
          <cell r="V7">
            <v>42036</v>
          </cell>
          <cell r="W7">
            <v>42036</v>
          </cell>
          <cell r="X7">
            <v>42036</v>
          </cell>
          <cell r="Y7">
            <v>42036</v>
          </cell>
          <cell r="Z7">
            <v>42036</v>
          </cell>
          <cell r="AA7">
            <v>42036</v>
          </cell>
          <cell r="AB7">
            <v>42036</v>
          </cell>
          <cell r="AC7">
            <v>42036</v>
          </cell>
          <cell r="AD7">
            <v>42036</v>
          </cell>
          <cell r="AE7">
            <v>42036</v>
          </cell>
          <cell r="AF7">
            <v>42036</v>
          </cell>
          <cell r="AG7">
            <v>42036</v>
          </cell>
          <cell r="AH7">
            <v>42036</v>
          </cell>
          <cell r="AI7">
            <v>42036</v>
          </cell>
          <cell r="AJ7">
            <v>42036</v>
          </cell>
          <cell r="AK7">
            <v>42036</v>
          </cell>
          <cell r="AL7">
            <v>42036</v>
          </cell>
          <cell r="AM7">
            <v>42036</v>
          </cell>
          <cell r="AN7">
            <v>42036</v>
          </cell>
          <cell r="AO7">
            <v>42036</v>
          </cell>
          <cell r="AP7">
            <v>42036</v>
          </cell>
          <cell r="AQ7">
            <v>42036</v>
          </cell>
          <cell r="AR7">
            <v>42036</v>
          </cell>
          <cell r="AS7">
            <v>42036</v>
          </cell>
          <cell r="AT7">
            <v>42036</v>
          </cell>
          <cell r="AU7">
            <v>42036</v>
          </cell>
          <cell r="AV7">
            <v>42036</v>
          </cell>
          <cell r="AW7">
            <v>42036</v>
          </cell>
          <cell r="AX7">
            <v>42036</v>
          </cell>
          <cell r="AY7">
            <v>42036</v>
          </cell>
          <cell r="AZ7">
            <v>42036</v>
          </cell>
          <cell r="BA7">
            <v>42036</v>
          </cell>
          <cell r="BB7">
            <v>42036</v>
          </cell>
          <cell r="BC7">
            <v>42036</v>
          </cell>
          <cell r="BD7">
            <v>42036</v>
          </cell>
          <cell r="BE7">
            <v>42036</v>
          </cell>
          <cell r="BF7">
            <v>42036</v>
          </cell>
          <cell r="BG7">
            <v>42036</v>
          </cell>
          <cell r="BH7">
            <v>42036</v>
          </cell>
          <cell r="BI7">
            <v>42036</v>
          </cell>
          <cell r="BJ7">
            <v>42036</v>
          </cell>
          <cell r="BK7">
            <v>42036</v>
          </cell>
          <cell r="BL7">
            <v>42036</v>
          </cell>
          <cell r="BM7">
            <v>42036</v>
          </cell>
          <cell r="BN7">
            <v>42036</v>
          </cell>
          <cell r="BO7">
            <v>42036</v>
          </cell>
          <cell r="BP7">
            <v>42036</v>
          </cell>
          <cell r="BQ7">
            <v>42036</v>
          </cell>
          <cell r="BR7">
            <v>42036</v>
          </cell>
          <cell r="BS7">
            <v>42036</v>
          </cell>
          <cell r="BT7">
            <v>42036</v>
          </cell>
          <cell r="BU7">
            <v>42036</v>
          </cell>
          <cell r="BV7">
            <v>42036</v>
          </cell>
          <cell r="BW7">
            <v>42036</v>
          </cell>
          <cell r="BX7">
            <v>42036</v>
          </cell>
          <cell r="BY7">
            <v>42036</v>
          </cell>
          <cell r="BZ7">
            <v>42036</v>
          </cell>
          <cell r="CA7">
            <v>42036</v>
          </cell>
          <cell r="CB7">
            <v>42036</v>
          </cell>
          <cell r="CC7">
            <v>42036</v>
          </cell>
          <cell r="CD7">
            <v>42036</v>
          </cell>
          <cell r="CE7">
            <v>42036</v>
          </cell>
          <cell r="CF7">
            <v>42036</v>
          </cell>
          <cell r="CG7">
            <v>42036</v>
          </cell>
          <cell r="CH7">
            <v>42036</v>
          </cell>
          <cell r="CI7">
            <v>42036</v>
          </cell>
          <cell r="CJ7">
            <v>42036</v>
          </cell>
          <cell r="CK7">
            <v>42036</v>
          </cell>
          <cell r="CL7">
            <v>42036</v>
          </cell>
          <cell r="CM7">
            <v>42036</v>
          </cell>
          <cell r="CN7">
            <v>42036</v>
          </cell>
          <cell r="CO7">
            <v>42036</v>
          </cell>
        </row>
        <row r="8">
          <cell r="B8">
            <v>44228</v>
          </cell>
          <cell r="C8">
            <v>44228</v>
          </cell>
          <cell r="D8">
            <v>44228</v>
          </cell>
          <cell r="E8">
            <v>44228</v>
          </cell>
          <cell r="F8">
            <v>44228</v>
          </cell>
          <cell r="G8">
            <v>44228</v>
          </cell>
          <cell r="H8">
            <v>44228</v>
          </cell>
          <cell r="I8">
            <v>44228</v>
          </cell>
          <cell r="J8">
            <v>44228</v>
          </cell>
          <cell r="K8">
            <v>44228</v>
          </cell>
          <cell r="L8">
            <v>44228</v>
          </cell>
          <cell r="M8">
            <v>44228</v>
          </cell>
          <cell r="N8">
            <v>44228</v>
          </cell>
          <cell r="O8">
            <v>44228</v>
          </cell>
          <cell r="P8">
            <v>44228</v>
          </cell>
          <cell r="Q8">
            <v>44228</v>
          </cell>
          <cell r="R8">
            <v>44228</v>
          </cell>
          <cell r="S8">
            <v>44228</v>
          </cell>
          <cell r="T8">
            <v>44228</v>
          </cell>
          <cell r="U8">
            <v>44228</v>
          </cell>
          <cell r="V8">
            <v>44228</v>
          </cell>
          <cell r="W8">
            <v>44228</v>
          </cell>
          <cell r="X8">
            <v>44228</v>
          </cell>
          <cell r="Y8">
            <v>44228</v>
          </cell>
          <cell r="Z8">
            <v>44228</v>
          </cell>
          <cell r="AA8">
            <v>44228</v>
          </cell>
          <cell r="AB8">
            <v>44228</v>
          </cell>
          <cell r="AC8">
            <v>44228</v>
          </cell>
          <cell r="AD8">
            <v>44228</v>
          </cell>
          <cell r="AE8">
            <v>44228</v>
          </cell>
          <cell r="AF8">
            <v>44228</v>
          </cell>
          <cell r="AG8">
            <v>44228</v>
          </cell>
          <cell r="AH8">
            <v>44228</v>
          </cell>
          <cell r="AI8">
            <v>44228</v>
          </cell>
          <cell r="AJ8">
            <v>44228</v>
          </cell>
          <cell r="AK8">
            <v>44228</v>
          </cell>
          <cell r="AL8">
            <v>44228</v>
          </cell>
          <cell r="AM8">
            <v>44228</v>
          </cell>
          <cell r="AN8">
            <v>44228</v>
          </cell>
          <cell r="AO8">
            <v>44228</v>
          </cell>
          <cell r="AP8">
            <v>44228</v>
          </cell>
          <cell r="AQ8">
            <v>44228</v>
          </cell>
          <cell r="AR8">
            <v>44228</v>
          </cell>
          <cell r="AS8">
            <v>44228</v>
          </cell>
          <cell r="AT8">
            <v>44228</v>
          </cell>
          <cell r="AU8">
            <v>44228</v>
          </cell>
          <cell r="AV8">
            <v>44228</v>
          </cell>
          <cell r="AW8">
            <v>44228</v>
          </cell>
          <cell r="AX8">
            <v>44228</v>
          </cell>
          <cell r="AY8">
            <v>44228</v>
          </cell>
          <cell r="AZ8">
            <v>44228</v>
          </cell>
          <cell r="BA8">
            <v>44228</v>
          </cell>
          <cell r="BB8">
            <v>44228</v>
          </cell>
          <cell r="BC8">
            <v>44228</v>
          </cell>
          <cell r="BD8">
            <v>44228</v>
          </cell>
          <cell r="BE8">
            <v>44228</v>
          </cell>
          <cell r="BF8">
            <v>44228</v>
          </cell>
          <cell r="BG8">
            <v>44228</v>
          </cell>
          <cell r="BH8">
            <v>44228</v>
          </cell>
          <cell r="BI8">
            <v>44228</v>
          </cell>
          <cell r="BJ8">
            <v>44228</v>
          </cell>
          <cell r="BK8">
            <v>44228</v>
          </cell>
          <cell r="BL8">
            <v>44228</v>
          </cell>
          <cell r="BM8">
            <v>44228</v>
          </cell>
          <cell r="BN8">
            <v>44228</v>
          </cell>
          <cell r="BO8">
            <v>44228</v>
          </cell>
          <cell r="BP8">
            <v>44228</v>
          </cell>
          <cell r="BQ8">
            <v>44228</v>
          </cell>
          <cell r="BR8">
            <v>44228</v>
          </cell>
          <cell r="BS8">
            <v>44228</v>
          </cell>
          <cell r="BT8">
            <v>44228</v>
          </cell>
          <cell r="BU8">
            <v>44228</v>
          </cell>
          <cell r="BV8">
            <v>44228</v>
          </cell>
          <cell r="BW8">
            <v>44228</v>
          </cell>
          <cell r="BX8">
            <v>44228</v>
          </cell>
          <cell r="BY8">
            <v>44228</v>
          </cell>
          <cell r="BZ8">
            <v>44228</v>
          </cell>
          <cell r="CA8">
            <v>44228</v>
          </cell>
          <cell r="CB8">
            <v>44228</v>
          </cell>
          <cell r="CC8">
            <v>44228</v>
          </cell>
          <cell r="CD8">
            <v>44228</v>
          </cell>
          <cell r="CE8">
            <v>44228</v>
          </cell>
          <cell r="CF8">
            <v>44228</v>
          </cell>
          <cell r="CG8">
            <v>44228</v>
          </cell>
          <cell r="CH8">
            <v>44228</v>
          </cell>
          <cell r="CI8">
            <v>44228</v>
          </cell>
          <cell r="CJ8">
            <v>44228</v>
          </cell>
          <cell r="CK8">
            <v>44228</v>
          </cell>
          <cell r="CL8">
            <v>44228</v>
          </cell>
          <cell r="CM8">
            <v>44228</v>
          </cell>
          <cell r="CN8">
            <v>44228</v>
          </cell>
          <cell r="CO8">
            <v>44228</v>
          </cell>
        </row>
        <row r="9">
          <cell r="B9">
            <v>73</v>
          </cell>
          <cell r="C9">
            <v>73</v>
          </cell>
          <cell r="D9">
            <v>73</v>
          </cell>
          <cell r="E9">
            <v>73</v>
          </cell>
          <cell r="F9">
            <v>73</v>
          </cell>
          <cell r="G9">
            <v>73</v>
          </cell>
          <cell r="H9">
            <v>73</v>
          </cell>
          <cell r="I9">
            <v>73</v>
          </cell>
          <cell r="J9">
            <v>73</v>
          </cell>
          <cell r="K9">
            <v>73</v>
          </cell>
          <cell r="L9">
            <v>73</v>
          </cell>
          <cell r="M9">
            <v>73</v>
          </cell>
          <cell r="N9">
            <v>73</v>
          </cell>
          <cell r="O9">
            <v>73</v>
          </cell>
          <cell r="P9">
            <v>73</v>
          </cell>
          <cell r="Q9">
            <v>73</v>
          </cell>
          <cell r="R9">
            <v>73</v>
          </cell>
          <cell r="S9">
            <v>73</v>
          </cell>
          <cell r="T9">
            <v>73</v>
          </cell>
          <cell r="U9">
            <v>73</v>
          </cell>
          <cell r="V9">
            <v>73</v>
          </cell>
          <cell r="W9">
            <v>73</v>
          </cell>
          <cell r="X9">
            <v>73</v>
          </cell>
          <cell r="Y9">
            <v>73</v>
          </cell>
          <cell r="Z9">
            <v>73</v>
          </cell>
          <cell r="AA9">
            <v>73</v>
          </cell>
          <cell r="AB9">
            <v>73</v>
          </cell>
          <cell r="AC9">
            <v>73</v>
          </cell>
          <cell r="AD9">
            <v>73</v>
          </cell>
          <cell r="AE9">
            <v>73</v>
          </cell>
          <cell r="AF9">
            <v>73</v>
          </cell>
          <cell r="AG9">
            <v>73</v>
          </cell>
          <cell r="AH9">
            <v>73</v>
          </cell>
          <cell r="AI9">
            <v>73</v>
          </cell>
          <cell r="AJ9">
            <v>73</v>
          </cell>
          <cell r="AK9">
            <v>73</v>
          </cell>
          <cell r="AL9">
            <v>73</v>
          </cell>
          <cell r="AM9">
            <v>73</v>
          </cell>
          <cell r="AN9">
            <v>73</v>
          </cell>
          <cell r="AO9">
            <v>73</v>
          </cell>
          <cell r="AP9">
            <v>73</v>
          </cell>
          <cell r="AQ9">
            <v>73</v>
          </cell>
          <cell r="AR9">
            <v>73</v>
          </cell>
          <cell r="AS9">
            <v>73</v>
          </cell>
          <cell r="AT9">
            <v>73</v>
          </cell>
          <cell r="AU9">
            <v>73</v>
          </cell>
          <cell r="AV9">
            <v>73</v>
          </cell>
          <cell r="AW9">
            <v>73</v>
          </cell>
          <cell r="AX9">
            <v>73</v>
          </cell>
          <cell r="AY9">
            <v>73</v>
          </cell>
          <cell r="AZ9">
            <v>73</v>
          </cell>
          <cell r="BA9">
            <v>73</v>
          </cell>
          <cell r="BB9">
            <v>73</v>
          </cell>
          <cell r="BC9">
            <v>73</v>
          </cell>
          <cell r="BD9">
            <v>73</v>
          </cell>
          <cell r="BE9">
            <v>73</v>
          </cell>
          <cell r="BF9">
            <v>73</v>
          </cell>
          <cell r="BG9">
            <v>73</v>
          </cell>
          <cell r="BH9">
            <v>73</v>
          </cell>
          <cell r="BI9">
            <v>73</v>
          </cell>
          <cell r="BJ9">
            <v>73</v>
          </cell>
          <cell r="BK9">
            <v>73</v>
          </cell>
          <cell r="BL9">
            <v>73</v>
          </cell>
          <cell r="BM9">
            <v>73</v>
          </cell>
          <cell r="BN9">
            <v>73</v>
          </cell>
          <cell r="BO9">
            <v>73</v>
          </cell>
          <cell r="BP9">
            <v>73</v>
          </cell>
          <cell r="BQ9">
            <v>73</v>
          </cell>
          <cell r="BR9">
            <v>73</v>
          </cell>
          <cell r="BS9">
            <v>73</v>
          </cell>
          <cell r="BT9">
            <v>73</v>
          </cell>
          <cell r="BU9">
            <v>73</v>
          </cell>
          <cell r="BV9">
            <v>73</v>
          </cell>
          <cell r="BW9">
            <v>73</v>
          </cell>
          <cell r="BX9">
            <v>73</v>
          </cell>
          <cell r="BY9">
            <v>73</v>
          </cell>
          <cell r="BZ9">
            <v>73</v>
          </cell>
          <cell r="CA9">
            <v>73</v>
          </cell>
          <cell r="CB9">
            <v>73</v>
          </cell>
          <cell r="CC9">
            <v>73</v>
          </cell>
          <cell r="CD9">
            <v>73</v>
          </cell>
          <cell r="CE9">
            <v>73</v>
          </cell>
          <cell r="CF9">
            <v>73</v>
          </cell>
          <cell r="CG9">
            <v>73</v>
          </cell>
          <cell r="CH9">
            <v>73</v>
          </cell>
          <cell r="CI9">
            <v>73</v>
          </cell>
          <cell r="CJ9">
            <v>73</v>
          </cell>
          <cell r="CK9">
            <v>73</v>
          </cell>
          <cell r="CL9">
            <v>73</v>
          </cell>
          <cell r="CM9">
            <v>73</v>
          </cell>
          <cell r="CN9">
            <v>73</v>
          </cell>
          <cell r="CO9">
            <v>73</v>
          </cell>
        </row>
        <row r="10">
          <cell r="B10" t="str">
            <v>A126267514L</v>
          </cell>
          <cell r="C10" t="str">
            <v>A126260170T</v>
          </cell>
          <cell r="D10" t="str">
            <v>A126252802C</v>
          </cell>
          <cell r="E10" t="str">
            <v>A126267490F</v>
          </cell>
          <cell r="F10" t="str">
            <v>A126260146T</v>
          </cell>
          <cell r="G10" t="str">
            <v>A126252778R</v>
          </cell>
          <cell r="H10" t="str">
            <v>A126267466F</v>
          </cell>
          <cell r="I10" t="str">
            <v>A126260122X</v>
          </cell>
          <cell r="J10" t="str">
            <v>A126252854F</v>
          </cell>
          <cell r="K10" t="str">
            <v>A126267542W</v>
          </cell>
          <cell r="L10" t="str">
            <v>A126260198V</v>
          </cell>
          <cell r="M10" t="str">
            <v>A126252830L</v>
          </cell>
          <cell r="N10" t="str">
            <v>A126267518W</v>
          </cell>
          <cell r="O10" t="str">
            <v>A126260174A</v>
          </cell>
          <cell r="P10" t="str">
            <v>A126252834W</v>
          </cell>
          <cell r="Q10" t="str">
            <v>A126267522L</v>
          </cell>
          <cell r="R10" t="str">
            <v>A126260178K</v>
          </cell>
          <cell r="S10" t="str">
            <v>A126252878X</v>
          </cell>
          <cell r="T10" t="str">
            <v>A126267566R</v>
          </cell>
          <cell r="U10" t="str">
            <v>A126260222J</v>
          </cell>
          <cell r="V10" t="str">
            <v>A126252142J</v>
          </cell>
          <cell r="W10" t="str">
            <v>A126266830W</v>
          </cell>
          <cell r="X10" t="str">
            <v>A126259486R</v>
          </cell>
          <cell r="Y10" t="str">
            <v>A126252178K</v>
          </cell>
          <cell r="Z10" t="str">
            <v>A126266866X</v>
          </cell>
          <cell r="AA10" t="str">
            <v>A126259522L</v>
          </cell>
          <cell r="AB10" t="str">
            <v>A126252126J</v>
          </cell>
          <cell r="AC10" t="str">
            <v>A126266814W</v>
          </cell>
          <cell r="AD10" t="str">
            <v>A126259470W</v>
          </cell>
          <cell r="AE10" t="str">
            <v>A126252182A</v>
          </cell>
          <cell r="AF10" t="str">
            <v>A126266870R</v>
          </cell>
          <cell r="AG10" t="str">
            <v>A126259526W</v>
          </cell>
          <cell r="AH10" t="str">
            <v>A126252186K</v>
          </cell>
          <cell r="AI10" t="str">
            <v>A126266874X</v>
          </cell>
          <cell r="AJ10" t="str">
            <v>A126259530L</v>
          </cell>
          <cell r="AK10" t="str">
            <v>A126252130X</v>
          </cell>
          <cell r="AL10" t="str">
            <v>A126266818F</v>
          </cell>
          <cell r="AM10" t="str">
            <v>A126259474F</v>
          </cell>
          <cell r="AN10" t="str">
            <v>A126252134J</v>
          </cell>
          <cell r="AO10" t="str">
            <v>A126266822W</v>
          </cell>
          <cell r="AP10" t="str">
            <v>A126259478R</v>
          </cell>
          <cell r="AQ10" t="str">
            <v>A126252158A</v>
          </cell>
          <cell r="AR10" t="str">
            <v>A126266846R</v>
          </cell>
          <cell r="AS10" t="str">
            <v>A126259502C</v>
          </cell>
          <cell r="AT10" t="str">
            <v>A126252102R</v>
          </cell>
          <cell r="AU10" t="str">
            <v>A126266790R</v>
          </cell>
          <cell r="AV10" t="str">
            <v>A126259446W</v>
          </cell>
          <cell r="AW10" t="str">
            <v>A126252190A</v>
          </cell>
          <cell r="AX10" t="str">
            <v>A126266878J</v>
          </cell>
          <cell r="AY10" t="str">
            <v>A126259534W</v>
          </cell>
          <cell r="AZ10" t="str">
            <v>A126252162T</v>
          </cell>
          <cell r="BA10" t="str">
            <v>A126266850F</v>
          </cell>
          <cell r="BB10" t="str">
            <v>A126259506L</v>
          </cell>
          <cell r="BC10" t="str">
            <v>A126252194K</v>
          </cell>
          <cell r="BD10" t="str">
            <v>A126266882X</v>
          </cell>
          <cell r="BE10" t="str">
            <v>A126259538F</v>
          </cell>
          <cell r="BF10" t="str">
            <v>A126252106X</v>
          </cell>
          <cell r="BG10" t="str">
            <v>A126266794X</v>
          </cell>
          <cell r="BH10" t="str">
            <v>A126259450L</v>
          </cell>
          <cell r="BI10" t="str">
            <v>A126252066T</v>
          </cell>
          <cell r="BJ10" t="str">
            <v>A126266754F</v>
          </cell>
          <cell r="BK10" t="str">
            <v>A126259410V</v>
          </cell>
          <cell r="BL10" t="str">
            <v>A126252078A</v>
          </cell>
          <cell r="BM10" t="str">
            <v>A126266766R</v>
          </cell>
          <cell r="BN10" t="str">
            <v>A126259422C</v>
          </cell>
          <cell r="BO10" t="str">
            <v>A126252138T</v>
          </cell>
          <cell r="BP10" t="str">
            <v>A126266826F</v>
          </cell>
          <cell r="BQ10" t="str">
            <v>A126259482F</v>
          </cell>
          <cell r="BR10" t="str">
            <v>A126252082T</v>
          </cell>
          <cell r="BS10" t="str">
            <v>A126266770F</v>
          </cell>
          <cell r="BT10" t="str">
            <v>A126259426L</v>
          </cell>
          <cell r="BU10" t="str">
            <v>A126252074T</v>
          </cell>
          <cell r="BV10" t="str">
            <v>A126266762F</v>
          </cell>
          <cell r="BW10" t="str">
            <v>A126259418L</v>
          </cell>
          <cell r="BX10" t="str">
            <v>A126252166A</v>
          </cell>
          <cell r="BY10" t="str">
            <v>A126266854R</v>
          </cell>
          <cell r="BZ10" t="str">
            <v>A126259510C</v>
          </cell>
          <cell r="CA10" t="str">
            <v>A126252170T</v>
          </cell>
          <cell r="CB10" t="str">
            <v>A126266858X</v>
          </cell>
          <cell r="CC10" t="str">
            <v>A126259514L</v>
          </cell>
          <cell r="CD10" t="str">
            <v>A126252090T</v>
          </cell>
          <cell r="CE10" t="str">
            <v>A126266778X</v>
          </cell>
          <cell r="CF10" t="str">
            <v>A126259434L</v>
          </cell>
          <cell r="CG10" t="str">
            <v>A126252070J</v>
          </cell>
          <cell r="CH10" t="str">
            <v>A126266758R</v>
          </cell>
          <cell r="CI10" t="str">
            <v>A126259414C</v>
          </cell>
          <cell r="CJ10" t="str">
            <v>A126252110R</v>
          </cell>
          <cell r="CK10" t="str">
            <v>A126266798J</v>
          </cell>
          <cell r="CL10" t="str">
            <v>A126259454W</v>
          </cell>
          <cell r="CM10" t="str">
            <v>A126252086A</v>
          </cell>
          <cell r="CN10" t="str">
            <v>A126266774R</v>
          </cell>
          <cell r="CO10" t="str">
            <v>A126259430C</v>
          </cell>
        </row>
        <row r="11">
          <cell r="B11">
            <v>0.58499999999999996</v>
          </cell>
          <cell r="C11">
            <v>3.6989999999999998</v>
          </cell>
          <cell r="D11">
            <v>33.475000000000001</v>
          </cell>
          <cell r="E11">
            <v>15.167</v>
          </cell>
          <cell r="F11">
            <v>18.308</v>
          </cell>
          <cell r="G11">
            <v>47.668999999999997</v>
          </cell>
          <cell r="H11">
            <v>23.616</v>
          </cell>
          <cell r="I11">
            <v>24.053000000000001</v>
          </cell>
          <cell r="J11">
            <v>21.585999999999999</v>
          </cell>
          <cell r="K11">
            <v>12.295999999999999</v>
          </cell>
          <cell r="L11">
            <v>9.2899999999999991</v>
          </cell>
          <cell r="M11">
            <v>15.41</v>
          </cell>
          <cell r="N11">
            <v>7.8419999999999996</v>
          </cell>
          <cell r="O11">
            <v>7.5679999999999996</v>
          </cell>
          <cell r="P11">
            <v>4.1360000000000001</v>
          </cell>
          <cell r="Q11">
            <v>1.37</v>
          </cell>
          <cell r="R11">
            <v>2.766</v>
          </cell>
          <cell r="S11">
            <v>32.259</v>
          </cell>
          <cell r="T11">
            <v>15.773999999999999</v>
          </cell>
          <cell r="U11">
            <v>16.484999999999999</v>
          </cell>
          <cell r="V11">
            <v>1329.2750000000001</v>
          </cell>
          <cell r="W11">
            <v>740.52099999999996</v>
          </cell>
          <cell r="X11">
            <v>588.75400000000002</v>
          </cell>
          <cell r="Y11">
            <v>264.96899999999999</v>
          </cell>
          <cell r="Z11">
            <v>145.476</v>
          </cell>
          <cell r="AA11">
            <v>119.494</v>
          </cell>
          <cell r="AB11">
            <v>76.680999999999997</v>
          </cell>
          <cell r="AC11">
            <v>42.768999999999998</v>
          </cell>
          <cell r="AD11">
            <v>33.911999999999999</v>
          </cell>
          <cell r="AE11">
            <v>83.472999999999999</v>
          </cell>
          <cell r="AF11">
            <v>42.783999999999999</v>
          </cell>
          <cell r="AG11">
            <v>40.689</v>
          </cell>
          <cell r="AH11">
            <v>104.815</v>
          </cell>
          <cell r="AI11">
            <v>59.923000000000002</v>
          </cell>
          <cell r="AJ11">
            <v>44.892000000000003</v>
          </cell>
          <cell r="AK11">
            <v>1064.306</v>
          </cell>
          <cell r="AL11">
            <v>595.04499999999996</v>
          </cell>
          <cell r="AM11">
            <v>469.26100000000002</v>
          </cell>
          <cell r="AN11">
            <v>505.25700000000001</v>
          </cell>
          <cell r="AO11">
            <v>277.21100000000001</v>
          </cell>
          <cell r="AP11">
            <v>228.04599999999999</v>
          </cell>
          <cell r="AQ11">
            <v>154.102</v>
          </cell>
          <cell r="AR11">
            <v>83.662000000000006</v>
          </cell>
          <cell r="AS11">
            <v>70.44</v>
          </cell>
          <cell r="AT11">
            <v>151.11500000000001</v>
          </cell>
          <cell r="AU11">
            <v>87.210999999999999</v>
          </cell>
          <cell r="AV11">
            <v>63.904000000000003</v>
          </cell>
          <cell r="AW11">
            <v>200.04</v>
          </cell>
          <cell r="AX11">
            <v>106.33799999999999</v>
          </cell>
          <cell r="AY11">
            <v>93.700999999999993</v>
          </cell>
          <cell r="AZ11">
            <v>559.04899999999998</v>
          </cell>
          <cell r="BA11">
            <v>317.834</v>
          </cell>
          <cell r="BB11">
            <v>241.215</v>
          </cell>
          <cell r="BC11">
            <v>249.09700000000001</v>
          </cell>
          <cell r="BD11">
            <v>131.47800000000001</v>
          </cell>
          <cell r="BE11">
            <v>117.619</v>
          </cell>
          <cell r="BF11">
            <v>309.952</v>
          </cell>
          <cell r="BG11">
            <v>186.35599999999999</v>
          </cell>
          <cell r="BH11">
            <v>123.596</v>
          </cell>
          <cell r="BI11">
            <v>177.05699999999999</v>
          </cell>
          <cell r="BJ11">
            <v>105.069</v>
          </cell>
          <cell r="BK11">
            <v>71.988</v>
          </cell>
          <cell r="BL11">
            <v>132.89500000000001</v>
          </cell>
          <cell r="BM11">
            <v>81.287000000000006</v>
          </cell>
          <cell r="BN11">
            <v>51.607999999999997</v>
          </cell>
          <cell r="BO11">
            <v>121.517</v>
          </cell>
          <cell r="BP11">
            <v>73.123999999999995</v>
          </cell>
          <cell r="BQ11">
            <v>48.393000000000001</v>
          </cell>
          <cell r="BR11">
            <v>1207.758</v>
          </cell>
          <cell r="BS11">
            <v>667.39700000000005</v>
          </cell>
          <cell r="BT11">
            <v>540.36199999999997</v>
          </cell>
          <cell r="BU11">
            <v>2018.203</v>
          </cell>
          <cell r="BV11">
            <v>1011.062</v>
          </cell>
          <cell r="BW11">
            <v>1007.141</v>
          </cell>
          <cell r="BX11">
            <v>362.58600000000001</v>
          </cell>
          <cell r="BY11">
            <v>184.76499999999999</v>
          </cell>
          <cell r="BZ11">
            <v>177.821</v>
          </cell>
          <cell r="CA11">
            <v>246.626</v>
          </cell>
          <cell r="CB11">
            <v>129.59100000000001</v>
          </cell>
          <cell r="CC11">
            <v>117.036</v>
          </cell>
          <cell r="CD11">
            <v>171.14400000000001</v>
          </cell>
          <cell r="CE11">
            <v>99.406000000000006</v>
          </cell>
          <cell r="CF11">
            <v>71.736999999999995</v>
          </cell>
          <cell r="CG11">
            <v>75.483000000000004</v>
          </cell>
          <cell r="CH11">
            <v>30.184000000000001</v>
          </cell>
          <cell r="CI11">
            <v>45.298000000000002</v>
          </cell>
          <cell r="CJ11">
            <v>32.889000000000003</v>
          </cell>
          <cell r="CK11">
            <v>11.167999999999999</v>
          </cell>
          <cell r="CL11">
            <v>21.721</v>
          </cell>
          <cell r="CM11">
            <v>40.478000000000002</v>
          </cell>
          <cell r="CN11">
            <v>26.114000000000001</v>
          </cell>
          <cell r="CO11">
            <v>14.364000000000001</v>
          </cell>
        </row>
        <row r="12"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  <cell r="AI12">
            <v>0</v>
          </cell>
          <cell r="AJ12">
            <v>0</v>
          </cell>
          <cell r="AK12">
            <v>0</v>
          </cell>
          <cell r="AL12">
            <v>0</v>
          </cell>
          <cell r="AM12">
            <v>0</v>
          </cell>
          <cell r="AN12">
            <v>0</v>
          </cell>
          <cell r="AO12">
            <v>0</v>
          </cell>
          <cell r="AP12">
            <v>0</v>
          </cell>
          <cell r="AQ12">
            <v>0</v>
          </cell>
          <cell r="AR12">
            <v>0</v>
          </cell>
          <cell r="AS12">
            <v>0</v>
          </cell>
          <cell r="AT12">
            <v>0</v>
          </cell>
          <cell r="AU12">
            <v>0</v>
          </cell>
          <cell r="AV12">
            <v>0</v>
          </cell>
          <cell r="AW12">
            <v>0</v>
          </cell>
          <cell r="AX12">
            <v>0</v>
          </cell>
          <cell r="AY12">
            <v>0</v>
          </cell>
          <cell r="AZ12">
            <v>0</v>
          </cell>
          <cell r="BA12">
            <v>0</v>
          </cell>
          <cell r="BB12">
            <v>0</v>
          </cell>
          <cell r="BC12">
            <v>0</v>
          </cell>
          <cell r="BD12">
            <v>0</v>
          </cell>
          <cell r="BE12">
            <v>0</v>
          </cell>
          <cell r="BF12">
            <v>0</v>
          </cell>
          <cell r="BG12">
            <v>0</v>
          </cell>
          <cell r="BH12">
            <v>0</v>
          </cell>
          <cell r="BI12">
            <v>0</v>
          </cell>
          <cell r="BJ12">
            <v>0</v>
          </cell>
          <cell r="BK12">
            <v>0</v>
          </cell>
          <cell r="BL12">
            <v>0</v>
          </cell>
          <cell r="BM12">
            <v>0</v>
          </cell>
          <cell r="BN12">
            <v>0</v>
          </cell>
          <cell r="BO12">
            <v>0</v>
          </cell>
          <cell r="BP12">
            <v>0</v>
          </cell>
          <cell r="BQ12">
            <v>0</v>
          </cell>
          <cell r="BR12">
            <v>0</v>
          </cell>
          <cell r="BS12">
            <v>0</v>
          </cell>
          <cell r="BT12">
            <v>0</v>
          </cell>
          <cell r="BU12">
            <v>0</v>
          </cell>
          <cell r="BV12">
            <v>0</v>
          </cell>
          <cell r="BW12">
            <v>0</v>
          </cell>
          <cell r="BX12">
            <v>0</v>
          </cell>
          <cell r="BY12">
            <v>0</v>
          </cell>
          <cell r="BZ12">
            <v>0</v>
          </cell>
          <cell r="CA12">
            <v>0</v>
          </cell>
          <cell r="CB12">
            <v>0</v>
          </cell>
          <cell r="CC12">
            <v>0</v>
          </cell>
          <cell r="CD12">
            <v>0</v>
          </cell>
          <cell r="CE12">
            <v>0</v>
          </cell>
          <cell r="CF12">
            <v>0</v>
          </cell>
          <cell r="CG12">
            <v>0</v>
          </cell>
          <cell r="CH12">
            <v>0</v>
          </cell>
          <cell r="CI12">
            <v>0</v>
          </cell>
          <cell r="CJ12">
            <v>0</v>
          </cell>
          <cell r="CK12">
            <v>0</v>
          </cell>
          <cell r="CL12">
            <v>0</v>
          </cell>
          <cell r="CM12">
            <v>0</v>
          </cell>
          <cell r="CN12">
            <v>0</v>
          </cell>
          <cell r="CO12">
            <v>0</v>
          </cell>
        </row>
        <row r="13">
          <cell r="B13">
            <v>0</v>
          </cell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0</v>
          </cell>
          <cell r="AJ13">
            <v>0</v>
          </cell>
          <cell r="AK13">
            <v>0</v>
          </cell>
          <cell r="AL13">
            <v>0</v>
          </cell>
          <cell r="AM13">
            <v>0</v>
          </cell>
          <cell r="AN13">
            <v>0</v>
          </cell>
          <cell r="AO13">
            <v>0</v>
          </cell>
          <cell r="AP13">
            <v>0</v>
          </cell>
          <cell r="AQ13">
            <v>0</v>
          </cell>
          <cell r="AR13">
            <v>0</v>
          </cell>
          <cell r="AS13">
            <v>0</v>
          </cell>
          <cell r="AT13">
            <v>0</v>
          </cell>
          <cell r="AU13">
            <v>0</v>
          </cell>
          <cell r="AV13">
            <v>0</v>
          </cell>
          <cell r="AW13">
            <v>0</v>
          </cell>
          <cell r="AX13">
            <v>0</v>
          </cell>
          <cell r="AY13">
            <v>0</v>
          </cell>
          <cell r="AZ13">
            <v>0</v>
          </cell>
          <cell r="BA13">
            <v>0</v>
          </cell>
          <cell r="BB13">
            <v>0</v>
          </cell>
          <cell r="BC13">
            <v>0</v>
          </cell>
          <cell r="BD13">
            <v>0</v>
          </cell>
          <cell r="BE13">
            <v>0</v>
          </cell>
          <cell r="BF13">
            <v>0</v>
          </cell>
          <cell r="BG13">
            <v>0</v>
          </cell>
          <cell r="BH13">
            <v>0</v>
          </cell>
          <cell r="BI13">
            <v>0</v>
          </cell>
          <cell r="BJ13">
            <v>0</v>
          </cell>
          <cell r="BK13">
            <v>0</v>
          </cell>
          <cell r="BL13">
            <v>0</v>
          </cell>
          <cell r="BM13">
            <v>0</v>
          </cell>
          <cell r="BN13">
            <v>0</v>
          </cell>
          <cell r="BO13">
            <v>0</v>
          </cell>
          <cell r="BP13">
            <v>0</v>
          </cell>
          <cell r="BQ13">
            <v>0</v>
          </cell>
          <cell r="BR13">
            <v>0</v>
          </cell>
          <cell r="BS13">
            <v>0</v>
          </cell>
          <cell r="BT13">
            <v>0</v>
          </cell>
          <cell r="BU13">
            <v>0</v>
          </cell>
          <cell r="BV13">
            <v>0</v>
          </cell>
          <cell r="BW13">
            <v>0</v>
          </cell>
          <cell r="BX13">
            <v>0</v>
          </cell>
          <cell r="BY13">
            <v>0</v>
          </cell>
          <cell r="BZ13">
            <v>0</v>
          </cell>
          <cell r="CA13">
            <v>0</v>
          </cell>
          <cell r="CB13">
            <v>0</v>
          </cell>
          <cell r="CC13">
            <v>0</v>
          </cell>
          <cell r="CD13">
            <v>0</v>
          </cell>
          <cell r="CE13">
            <v>0</v>
          </cell>
          <cell r="CF13">
            <v>0</v>
          </cell>
          <cell r="CG13">
            <v>0</v>
          </cell>
          <cell r="CH13">
            <v>0</v>
          </cell>
          <cell r="CI13">
            <v>0</v>
          </cell>
          <cell r="CJ13">
            <v>0</v>
          </cell>
          <cell r="CK13">
            <v>0</v>
          </cell>
          <cell r="CL13">
            <v>0</v>
          </cell>
          <cell r="CM13">
            <v>0</v>
          </cell>
          <cell r="CN13">
            <v>0</v>
          </cell>
          <cell r="CO13">
            <v>0</v>
          </cell>
        </row>
        <row r="14">
          <cell r="B14">
            <v>0</v>
          </cell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I14">
            <v>0</v>
          </cell>
          <cell r="AJ14">
            <v>0</v>
          </cell>
          <cell r="AK14">
            <v>0</v>
          </cell>
          <cell r="AL14">
            <v>0</v>
          </cell>
          <cell r="AM14">
            <v>0</v>
          </cell>
          <cell r="AN14">
            <v>0</v>
          </cell>
          <cell r="AO14">
            <v>0</v>
          </cell>
          <cell r="AP14">
            <v>0</v>
          </cell>
          <cell r="AQ14">
            <v>0</v>
          </cell>
          <cell r="AR14">
            <v>0</v>
          </cell>
          <cell r="AS14">
            <v>0</v>
          </cell>
          <cell r="AT14">
            <v>0</v>
          </cell>
          <cell r="AU14">
            <v>0</v>
          </cell>
          <cell r="AV14">
            <v>0</v>
          </cell>
          <cell r="AW14">
            <v>0</v>
          </cell>
          <cell r="AX14">
            <v>0</v>
          </cell>
          <cell r="AY14">
            <v>0</v>
          </cell>
          <cell r="AZ14">
            <v>0</v>
          </cell>
          <cell r="BA14">
            <v>0</v>
          </cell>
          <cell r="BB14">
            <v>0</v>
          </cell>
          <cell r="BC14">
            <v>0</v>
          </cell>
          <cell r="BD14">
            <v>0</v>
          </cell>
          <cell r="BE14">
            <v>0</v>
          </cell>
          <cell r="BF14">
            <v>0</v>
          </cell>
          <cell r="BG14">
            <v>0</v>
          </cell>
          <cell r="BH14">
            <v>0</v>
          </cell>
          <cell r="BI14">
            <v>0</v>
          </cell>
          <cell r="BJ14">
            <v>0</v>
          </cell>
          <cell r="BK14">
            <v>0</v>
          </cell>
          <cell r="BL14">
            <v>0</v>
          </cell>
          <cell r="BM14">
            <v>0</v>
          </cell>
          <cell r="BN14">
            <v>0</v>
          </cell>
          <cell r="BO14">
            <v>0</v>
          </cell>
          <cell r="BP14">
            <v>0</v>
          </cell>
          <cell r="BQ14">
            <v>0</v>
          </cell>
          <cell r="BR14">
            <v>0</v>
          </cell>
          <cell r="BS14">
            <v>0</v>
          </cell>
          <cell r="BT14">
            <v>0</v>
          </cell>
          <cell r="BU14">
            <v>0</v>
          </cell>
          <cell r="BV14">
            <v>0</v>
          </cell>
          <cell r="BW14">
            <v>0</v>
          </cell>
          <cell r="BX14">
            <v>0</v>
          </cell>
          <cell r="BY14">
            <v>0</v>
          </cell>
          <cell r="BZ14">
            <v>0</v>
          </cell>
          <cell r="CA14">
            <v>0</v>
          </cell>
          <cell r="CB14">
            <v>0</v>
          </cell>
          <cell r="CC14">
            <v>0</v>
          </cell>
          <cell r="CD14">
            <v>0</v>
          </cell>
          <cell r="CE14">
            <v>0</v>
          </cell>
          <cell r="CF14">
            <v>0</v>
          </cell>
          <cell r="CG14">
            <v>0</v>
          </cell>
          <cell r="CH14">
            <v>0</v>
          </cell>
          <cell r="CI14">
            <v>0</v>
          </cell>
          <cell r="CJ14">
            <v>0</v>
          </cell>
          <cell r="CK14">
            <v>0</v>
          </cell>
          <cell r="CL14">
            <v>0</v>
          </cell>
          <cell r="CM14">
            <v>0</v>
          </cell>
          <cell r="CN14">
            <v>0</v>
          </cell>
          <cell r="CO14">
            <v>0</v>
          </cell>
        </row>
        <row r="15">
          <cell r="B15">
            <v>0</v>
          </cell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Q15">
            <v>0</v>
          </cell>
          <cell r="AR15">
            <v>0</v>
          </cell>
          <cell r="AS15">
            <v>0</v>
          </cell>
          <cell r="AT15">
            <v>0</v>
          </cell>
          <cell r="AU15">
            <v>0</v>
          </cell>
          <cell r="AV15">
            <v>0</v>
          </cell>
          <cell r="AW15">
            <v>0</v>
          </cell>
          <cell r="AX15">
            <v>0</v>
          </cell>
          <cell r="AY15">
            <v>0</v>
          </cell>
          <cell r="AZ15">
            <v>0</v>
          </cell>
          <cell r="BA15">
            <v>0</v>
          </cell>
          <cell r="BB15">
            <v>0</v>
          </cell>
          <cell r="BC15">
            <v>0</v>
          </cell>
          <cell r="BD15">
            <v>0</v>
          </cell>
          <cell r="BE15">
            <v>0</v>
          </cell>
          <cell r="BF15">
            <v>0</v>
          </cell>
          <cell r="BG15">
            <v>0</v>
          </cell>
          <cell r="BH15">
            <v>0</v>
          </cell>
          <cell r="BI15">
            <v>0</v>
          </cell>
          <cell r="BJ15">
            <v>0</v>
          </cell>
          <cell r="BK15">
            <v>0</v>
          </cell>
          <cell r="BL15">
            <v>0</v>
          </cell>
          <cell r="BM15">
            <v>0</v>
          </cell>
          <cell r="BN15">
            <v>0</v>
          </cell>
          <cell r="BO15">
            <v>0</v>
          </cell>
          <cell r="BP15">
            <v>0</v>
          </cell>
          <cell r="BQ15">
            <v>0</v>
          </cell>
          <cell r="BR15">
            <v>0</v>
          </cell>
          <cell r="BS15">
            <v>0</v>
          </cell>
          <cell r="BT15">
            <v>0</v>
          </cell>
          <cell r="BU15">
            <v>0</v>
          </cell>
          <cell r="BV15">
            <v>0</v>
          </cell>
          <cell r="BW15">
            <v>0</v>
          </cell>
          <cell r="BX15">
            <v>0</v>
          </cell>
          <cell r="BY15">
            <v>0</v>
          </cell>
          <cell r="BZ15">
            <v>0</v>
          </cell>
          <cell r="CA15">
            <v>0</v>
          </cell>
          <cell r="CB15">
            <v>0</v>
          </cell>
          <cell r="CC15">
            <v>0</v>
          </cell>
          <cell r="CD15">
            <v>0</v>
          </cell>
          <cell r="CE15">
            <v>0</v>
          </cell>
          <cell r="CF15">
            <v>0</v>
          </cell>
          <cell r="CG15">
            <v>0</v>
          </cell>
          <cell r="CH15">
            <v>0</v>
          </cell>
          <cell r="CI15">
            <v>0</v>
          </cell>
          <cell r="CJ15">
            <v>0</v>
          </cell>
          <cell r="CK15">
            <v>0</v>
          </cell>
          <cell r="CL15">
            <v>0</v>
          </cell>
          <cell r="CM15">
            <v>0</v>
          </cell>
          <cell r="CN15">
            <v>0</v>
          </cell>
          <cell r="CO15">
            <v>0</v>
          </cell>
        </row>
        <row r="16">
          <cell r="B16">
            <v>0</v>
          </cell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0</v>
          </cell>
          <cell r="AJ16">
            <v>0</v>
          </cell>
          <cell r="AK16">
            <v>0</v>
          </cell>
          <cell r="AL16">
            <v>0</v>
          </cell>
          <cell r="AM16">
            <v>0</v>
          </cell>
          <cell r="AN16">
            <v>0</v>
          </cell>
          <cell r="AO16">
            <v>0</v>
          </cell>
          <cell r="AP16">
            <v>0</v>
          </cell>
          <cell r="AQ16">
            <v>0</v>
          </cell>
          <cell r="AR16">
            <v>0</v>
          </cell>
          <cell r="AS16">
            <v>0</v>
          </cell>
          <cell r="AT16">
            <v>0</v>
          </cell>
          <cell r="AU16">
            <v>0</v>
          </cell>
          <cell r="AV16">
            <v>0</v>
          </cell>
          <cell r="AW16">
            <v>0</v>
          </cell>
          <cell r="AX16">
            <v>0</v>
          </cell>
          <cell r="AY16">
            <v>0</v>
          </cell>
          <cell r="AZ16">
            <v>0</v>
          </cell>
          <cell r="BA16">
            <v>0</v>
          </cell>
          <cell r="BB16">
            <v>0</v>
          </cell>
          <cell r="BC16">
            <v>0</v>
          </cell>
          <cell r="BD16">
            <v>0</v>
          </cell>
          <cell r="BE16">
            <v>0</v>
          </cell>
          <cell r="BF16">
            <v>0</v>
          </cell>
          <cell r="BG16">
            <v>0</v>
          </cell>
          <cell r="BH16">
            <v>0</v>
          </cell>
          <cell r="BI16">
            <v>0</v>
          </cell>
          <cell r="BJ16">
            <v>0</v>
          </cell>
          <cell r="BK16">
            <v>0</v>
          </cell>
          <cell r="BL16">
            <v>0</v>
          </cell>
          <cell r="BM16">
            <v>0</v>
          </cell>
          <cell r="BN16">
            <v>0</v>
          </cell>
          <cell r="BO16">
            <v>0</v>
          </cell>
          <cell r="BP16">
            <v>0</v>
          </cell>
          <cell r="BQ16">
            <v>0</v>
          </cell>
          <cell r="BR16">
            <v>0</v>
          </cell>
          <cell r="BS16">
            <v>0</v>
          </cell>
          <cell r="BT16">
            <v>0</v>
          </cell>
          <cell r="BU16">
            <v>0</v>
          </cell>
          <cell r="BV16">
            <v>0</v>
          </cell>
          <cell r="BW16">
            <v>0</v>
          </cell>
          <cell r="BX16">
            <v>0</v>
          </cell>
          <cell r="BY16">
            <v>0</v>
          </cell>
          <cell r="BZ16">
            <v>0</v>
          </cell>
          <cell r="CA16">
            <v>0</v>
          </cell>
          <cell r="CB16">
            <v>0</v>
          </cell>
          <cell r="CC16">
            <v>0</v>
          </cell>
          <cell r="CD16">
            <v>0</v>
          </cell>
          <cell r="CE16">
            <v>0</v>
          </cell>
          <cell r="CF16">
            <v>0</v>
          </cell>
          <cell r="CG16">
            <v>0</v>
          </cell>
          <cell r="CH16">
            <v>0</v>
          </cell>
          <cell r="CI16">
            <v>0</v>
          </cell>
          <cell r="CJ16">
            <v>0</v>
          </cell>
          <cell r="CK16">
            <v>0</v>
          </cell>
          <cell r="CL16">
            <v>0</v>
          </cell>
          <cell r="CM16">
            <v>0</v>
          </cell>
          <cell r="CN16">
            <v>0</v>
          </cell>
          <cell r="CO16">
            <v>0</v>
          </cell>
        </row>
        <row r="17">
          <cell r="B17">
            <v>0</v>
          </cell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0</v>
          </cell>
          <cell r="AJ17">
            <v>0</v>
          </cell>
          <cell r="AK17">
            <v>0</v>
          </cell>
          <cell r="AL17">
            <v>0</v>
          </cell>
          <cell r="AM17">
            <v>0</v>
          </cell>
          <cell r="AN17">
            <v>0</v>
          </cell>
          <cell r="AO17">
            <v>0</v>
          </cell>
          <cell r="AP17">
            <v>0</v>
          </cell>
          <cell r="AQ17">
            <v>0</v>
          </cell>
          <cell r="AR17">
            <v>0</v>
          </cell>
          <cell r="AS17">
            <v>0</v>
          </cell>
          <cell r="AT17">
            <v>0</v>
          </cell>
          <cell r="AU17">
            <v>0</v>
          </cell>
          <cell r="AV17">
            <v>0</v>
          </cell>
          <cell r="AW17">
            <v>0</v>
          </cell>
          <cell r="AX17">
            <v>0</v>
          </cell>
          <cell r="AY17">
            <v>0</v>
          </cell>
          <cell r="AZ17">
            <v>0</v>
          </cell>
          <cell r="BA17">
            <v>0</v>
          </cell>
          <cell r="BB17">
            <v>0</v>
          </cell>
          <cell r="BC17">
            <v>0</v>
          </cell>
          <cell r="BD17">
            <v>0</v>
          </cell>
          <cell r="BE17">
            <v>0</v>
          </cell>
          <cell r="BF17">
            <v>0</v>
          </cell>
          <cell r="BG17">
            <v>0</v>
          </cell>
          <cell r="BH17">
            <v>0</v>
          </cell>
          <cell r="BI17">
            <v>0</v>
          </cell>
          <cell r="BJ17">
            <v>0</v>
          </cell>
          <cell r="BK17">
            <v>0</v>
          </cell>
          <cell r="BL17">
            <v>0</v>
          </cell>
          <cell r="BM17">
            <v>0</v>
          </cell>
          <cell r="BN17">
            <v>0</v>
          </cell>
          <cell r="BO17">
            <v>0</v>
          </cell>
          <cell r="BP17">
            <v>0</v>
          </cell>
          <cell r="BQ17">
            <v>0</v>
          </cell>
          <cell r="BR17">
            <v>0</v>
          </cell>
          <cell r="BS17">
            <v>0</v>
          </cell>
          <cell r="BT17">
            <v>0</v>
          </cell>
          <cell r="BU17">
            <v>0</v>
          </cell>
          <cell r="BV17">
            <v>0</v>
          </cell>
          <cell r="BW17">
            <v>0</v>
          </cell>
          <cell r="BX17">
            <v>0</v>
          </cell>
          <cell r="BY17">
            <v>0</v>
          </cell>
          <cell r="BZ17">
            <v>0</v>
          </cell>
          <cell r="CA17">
            <v>0</v>
          </cell>
          <cell r="CB17">
            <v>0</v>
          </cell>
          <cell r="CC17">
            <v>0</v>
          </cell>
          <cell r="CD17">
            <v>0</v>
          </cell>
          <cell r="CE17">
            <v>0</v>
          </cell>
          <cell r="CF17">
            <v>0</v>
          </cell>
          <cell r="CG17">
            <v>0</v>
          </cell>
          <cell r="CH17">
            <v>0</v>
          </cell>
          <cell r="CI17">
            <v>0</v>
          </cell>
          <cell r="CJ17">
            <v>0</v>
          </cell>
          <cell r="CK17">
            <v>0</v>
          </cell>
          <cell r="CL17">
            <v>0</v>
          </cell>
          <cell r="CM17">
            <v>0</v>
          </cell>
          <cell r="CN17">
            <v>0</v>
          </cell>
          <cell r="CO17">
            <v>0</v>
          </cell>
        </row>
        <row r="18">
          <cell r="B18">
            <v>0</v>
          </cell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0</v>
          </cell>
          <cell r="AJ18">
            <v>0</v>
          </cell>
          <cell r="AK18">
            <v>0</v>
          </cell>
          <cell r="AL18">
            <v>0</v>
          </cell>
          <cell r="AM18">
            <v>0</v>
          </cell>
          <cell r="AN18">
            <v>0</v>
          </cell>
          <cell r="AO18">
            <v>0</v>
          </cell>
          <cell r="AP18">
            <v>0</v>
          </cell>
          <cell r="AQ18">
            <v>0</v>
          </cell>
          <cell r="AR18">
            <v>0</v>
          </cell>
          <cell r="AS18">
            <v>0</v>
          </cell>
          <cell r="AT18">
            <v>0</v>
          </cell>
          <cell r="AU18">
            <v>0</v>
          </cell>
          <cell r="AV18">
            <v>0</v>
          </cell>
          <cell r="AW18">
            <v>0</v>
          </cell>
          <cell r="AX18">
            <v>0</v>
          </cell>
          <cell r="AY18">
            <v>0</v>
          </cell>
          <cell r="AZ18">
            <v>0</v>
          </cell>
          <cell r="BA18">
            <v>0</v>
          </cell>
          <cell r="BB18">
            <v>0</v>
          </cell>
          <cell r="BC18">
            <v>0</v>
          </cell>
          <cell r="BD18">
            <v>0</v>
          </cell>
          <cell r="BE18">
            <v>0</v>
          </cell>
          <cell r="BF18">
            <v>0</v>
          </cell>
          <cell r="BG18">
            <v>0</v>
          </cell>
          <cell r="BH18">
            <v>0</v>
          </cell>
          <cell r="BI18">
            <v>0</v>
          </cell>
          <cell r="BJ18">
            <v>0</v>
          </cell>
          <cell r="BK18">
            <v>0</v>
          </cell>
          <cell r="BL18">
            <v>0</v>
          </cell>
          <cell r="BM18">
            <v>0</v>
          </cell>
          <cell r="BN18">
            <v>0</v>
          </cell>
          <cell r="BO18">
            <v>0</v>
          </cell>
          <cell r="BP18">
            <v>0</v>
          </cell>
          <cell r="BQ18">
            <v>0</v>
          </cell>
          <cell r="BR18">
            <v>0</v>
          </cell>
          <cell r="BS18">
            <v>0</v>
          </cell>
          <cell r="BT18">
            <v>0</v>
          </cell>
          <cell r="BU18">
            <v>0</v>
          </cell>
          <cell r="BV18">
            <v>0</v>
          </cell>
          <cell r="BW18">
            <v>0</v>
          </cell>
          <cell r="BX18">
            <v>0</v>
          </cell>
          <cell r="BY18">
            <v>0</v>
          </cell>
          <cell r="BZ18">
            <v>0</v>
          </cell>
          <cell r="CA18">
            <v>0</v>
          </cell>
          <cell r="CB18">
            <v>0</v>
          </cell>
          <cell r="CC18">
            <v>0</v>
          </cell>
          <cell r="CD18">
            <v>0</v>
          </cell>
          <cell r="CE18">
            <v>0</v>
          </cell>
          <cell r="CF18">
            <v>0</v>
          </cell>
          <cell r="CG18">
            <v>0</v>
          </cell>
          <cell r="CH18">
            <v>0</v>
          </cell>
          <cell r="CI18">
            <v>0</v>
          </cell>
          <cell r="CJ18">
            <v>0</v>
          </cell>
          <cell r="CK18">
            <v>0</v>
          </cell>
          <cell r="CL18">
            <v>0</v>
          </cell>
          <cell r="CM18">
            <v>0</v>
          </cell>
          <cell r="CN18">
            <v>0</v>
          </cell>
          <cell r="CO18">
            <v>0</v>
          </cell>
        </row>
        <row r="19">
          <cell r="B19">
            <v>0</v>
          </cell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0</v>
          </cell>
          <cell r="AJ19">
            <v>0</v>
          </cell>
          <cell r="AK19">
            <v>0</v>
          </cell>
          <cell r="AL19">
            <v>0</v>
          </cell>
          <cell r="AM19">
            <v>0</v>
          </cell>
          <cell r="AN19">
            <v>0</v>
          </cell>
          <cell r="AO19">
            <v>0</v>
          </cell>
          <cell r="AP19">
            <v>0</v>
          </cell>
          <cell r="AQ19">
            <v>0</v>
          </cell>
          <cell r="AR19">
            <v>0</v>
          </cell>
          <cell r="AS19">
            <v>0</v>
          </cell>
          <cell r="AT19">
            <v>0</v>
          </cell>
          <cell r="AU19">
            <v>0</v>
          </cell>
          <cell r="AV19">
            <v>0</v>
          </cell>
          <cell r="AW19">
            <v>0</v>
          </cell>
          <cell r="AX19">
            <v>0</v>
          </cell>
          <cell r="AY19">
            <v>0</v>
          </cell>
          <cell r="AZ19">
            <v>0</v>
          </cell>
          <cell r="BA19">
            <v>0</v>
          </cell>
          <cell r="BB19">
            <v>0</v>
          </cell>
          <cell r="BC19">
            <v>0</v>
          </cell>
          <cell r="BD19">
            <v>0</v>
          </cell>
          <cell r="BE19">
            <v>0</v>
          </cell>
          <cell r="BF19">
            <v>0</v>
          </cell>
          <cell r="BG19">
            <v>0</v>
          </cell>
          <cell r="BH19">
            <v>0</v>
          </cell>
          <cell r="BI19">
            <v>0</v>
          </cell>
          <cell r="BJ19">
            <v>0</v>
          </cell>
          <cell r="BK19">
            <v>0</v>
          </cell>
          <cell r="BL19">
            <v>0</v>
          </cell>
          <cell r="BM19">
            <v>0</v>
          </cell>
          <cell r="BN19">
            <v>0</v>
          </cell>
          <cell r="BO19">
            <v>0</v>
          </cell>
          <cell r="BP19">
            <v>0</v>
          </cell>
          <cell r="BQ19">
            <v>0</v>
          </cell>
          <cell r="BR19">
            <v>0</v>
          </cell>
          <cell r="BS19">
            <v>0</v>
          </cell>
          <cell r="BT19">
            <v>0</v>
          </cell>
          <cell r="BU19">
            <v>0</v>
          </cell>
          <cell r="BV19">
            <v>0</v>
          </cell>
          <cell r="BW19">
            <v>0</v>
          </cell>
          <cell r="BX19">
            <v>0</v>
          </cell>
          <cell r="BY19">
            <v>0</v>
          </cell>
          <cell r="BZ19">
            <v>0</v>
          </cell>
          <cell r="CA19">
            <v>0</v>
          </cell>
          <cell r="CB19">
            <v>0</v>
          </cell>
          <cell r="CC19">
            <v>0</v>
          </cell>
          <cell r="CD19">
            <v>0</v>
          </cell>
          <cell r="CE19">
            <v>0</v>
          </cell>
          <cell r="CF19">
            <v>0</v>
          </cell>
          <cell r="CG19">
            <v>0</v>
          </cell>
          <cell r="CH19">
            <v>0</v>
          </cell>
          <cell r="CI19">
            <v>0</v>
          </cell>
          <cell r="CJ19">
            <v>0</v>
          </cell>
          <cell r="CK19">
            <v>0</v>
          </cell>
          <cell r="CL19">
            <v>0</v>
          </cell>
          <cell r="CM19">
            <v>0</v>
          </cell>
          <cell r="CN19">
            <v>0</v>
          </cell>
          <cell r="CO19">
            <v>0</v>
          </cell>
        </row>
        <row r="20">
          <cell r="B20">
            <v>0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N20">
            <v>0</v>
          </cell>
          <cell r="AO20">
            <v>0</v>
          </cell>
          <cell r="AP20">
            <v>0</v>
          </cell>
          <cell r="AQ20">
            <v>0</v>
          </cell>
          <cell r="AR20">
            <v>0</v>
          </cell>
          <cell r="AS20">
            <v>0</v>
          </cell>
          <cell r="AT20">
            <v>0</v>
          </cell>
          <cell r="AU20">
            <v>0</v>
          </cell>
          <cell r="AV20">
            <v>0</v>
          </cell>
          <cell r="AW20">
            <v>0</v>
          </cell>
          <cell r="AX20">
            <v>0</v>
          </cell>
          <cell r="AY20">
            <v>0</v>
          </cell>
          <cell r="AZ20">
            <v>0</v>
          </cell>
          <cell r="BA20">
            <v>0</v>
          </cell>
          <cell r="BB20">
            <v>0</v>
          </cell>
          <cell r="BC20">
            <v>0</v>
          </cell>
          <cell r="BD20">
            <v>0</v>
          </cell>
          <cell r="BE20">
            <v>0</v>
          </cell>
          <cell r="BF20">
            <v>0</v>
          </cell>
          <cell r="BG20">
            <v>0</v>
          </cell>
          <cell r="BH20">
            <v>0</v>
          </cell>
          <cell r="BI20">
            <v>0</v>
          </cell>
          <cell r="BJ20">
            <v>0</v>
          </cell>
          <cell r="BK20">
            <v>0</v>
          </cell>
          <cell r="BL20">
            <v>0</v>
          </cell>
          <cell r="BM20">
            <v>0</v>
          </cell>
          <cell r="BN20">
            <v>0</v>
          </cell>
          <cell r="BO20">
            <v>0</v>
          </cell>
          <cell r="BP20">
            <v>0</v>
          </cell>
          <cell r="BQ20">
            <v>0</v>
          </cell>
          <cell r="BR20">
            <v>0</v>
          </cell>
          <cell r="BS20">
            <v>0</v>
          </cell>
          <cell r="BT20">
            <v>0</v>
          </cell>
          <cell r="BU20">
            <v>0</v>
          </cell>
          <cell r="BV20">
            <v>0</v>
          </cell>
          <cell r="BW20">
            <v>0</v>
          </cell>
          <cell r="BX20">
            <v>0</v>
          </cell>
          <cell r="BY20">
            <v>0</v>
          </cell>
          <cell r="BZ20">
            <v>0</v>
          </cell>
          <cell r="CA20">
            <v>0</v>
          </cell>
          <cell r="CB20">
            <v>0</v>
          </cell>
          <cell r="CC20">
            <v>0</v>
          </cell>
          <cell r="CD20">
            <v>0</v>
          </cell>
          <cell r="CE20">
            <v>0</v>
          </cell>
          <cell r="CF20">
            <v>0</v>
          </cell>
          <cell r="CG20">
            <v>0</v>
          </cell>
          <cell r="CH20">
            <v>0</v>
          </cell>
          <cell r="CI20">
            <v>0</v>
          </cell>
          <cell r="CJ20">
            <v>0</v>
          </cell>
          <cell r="CK20">
            <v>0</v>
          </cell>
          <cell r="CL20">
            <v>0</v>
          </cell>
          <cell r="CM20">
            <v>0</v>
          </cell>
          <cell r="CN20">
            <v>0</v>
          </cell>
          <cell r="CO20">
            <v>0</v>
          </cell>
        </row>
        <row r="21">
          <cell r="B21">
            <v>0</v>
          </cell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0</v>
          </cell>
          <cell r="AJ21">
            <v>0</v>
          </cell>
          <cell r="AK21">
            <v>0</v>
          </cell>
          <cell r="AL21">
            <v>0</v>
          </cell>
          <cell r="AM21">
            <v>0</v>
          </cell>
          <cell r="AN21">
            <v>0</v>
          </cell>
          <cell r="AO21">
            <v>0</v>
          </cell>
          <cell r="AP21">
            <v>0</v>
          </cell>
          <cell r="AQ21">
            <v>0</v>
          </cell>
          <cell r="AR21">
            <v>0</v>
          </cell>
          <cell r="AS21">
            <v>0</v>
          </cell>
          <cell r="AT21">
            <v>0</v>
          </cell>
          <cell r="AU21">
            <v>0</v>
          </cell>
          <cell r="AV21">
            <v>0</v>
          </cell>
          <cell r="AW21">
            <v>0</v>
          </cell>
          <cell r="AX21">
            <v>0</v>
          </cell>
          <cell r="AY21">
            <v>0</v>
          </cell>
          <cell r="AZ21">
            <v>0</v>
          </cell>
          <cell r="BA21">
            <v>0</v>
          </cell>
          <cell r="BB21">
            <v>0</v>
          </cell>
          <cell r="BC21">
            <v>0</v>
          </cell>
          <cell r="BD21">
            <v>0</v>
          </cell>
          <cell r="BE21">
            <v>0</v>
          </cell>
          <cell r="BF21">
            <v>0</v>
          </cell>
          <cell r="BG21">
            <v>0</v>
          </cell>
          <cell r="BH21">
            <v>0</v>
          </cell>
          <cell r="BI21">
            <v>0</v>
          </cell>
          <cell r="BJ21">
            <v>0</v>
          </cell>
          <cell r="BK21">
            <v>0</v>
          </cell>
          <cell r="BL21">
            <v>0</v>
          </cell>
          <cell r="BM21">
            <v>0</v>
          </cell>
          <cell r="BN21">
            <v>0</v>
          </cell>
          <cell r="BO21">
            <v>0</v>
          </cell>
          <cell r="BP21">
            <v>0</v>
          </cell>
          <cell r="BQ21">
            <v>0</v>
          </cell>
          <cell r="BR21">
            <v>0</v>
          </cell>
          <cell r="BS21">
            <v>0</v>
          </cell>
          <cell r="BT21">
            <v>0</v>
          </cell>
          <cell r="BU21">
            <v>0</v>
          </cell>
          <cell r="BV21">
            <v>0</v>
          </cell>
          <cell r="BW21">
            <v>0</v>
          </cell>
          <cell r="BX21">
            <v>0</v>
          </cell>
          <cell r="BY21">
            <v>0</v>
          </cell>
          <cell r="BZ21">
            <v>0</v>
          </cell>
          <cell r="CA21">
            <v>0</v>
          </cell>
          <cell r="CB21">
            <v>0</v>
          </cell>
          <cell r="CC21">
            <v>0</v>
          </cell>
          <cell r="CD21">
            <v>0</v>
          </cell>
          <cell r="CE21">
            <v>0</v>
          </cell>
          <cell r="CF21">
            <v>0</v>
          </cell>
          <cell r="CG21">
            <v>0</v>
          </cell>
          <cell r="CH21">
            <v>0</v>
          </cell>
          <cell r="CI21">
            <v>0</v>
          </cell>
          <cell r="CJ21">
            <v>0</v>
          </cell>
          <cell r="CK21">
            <v>0</v>
          </cell>
          <cell r="CL21">
            <v>0</v>
          </cell>
          <cell r="CM21">
            <v>0</v>
          </cell>
          <cell r="CN21">
            <v>0</v>
          </cell>
          <cell r="CO21">
            <v>0</v>
          </cell>
        </row>
        <row r="22">
          <cell r="B22">
            <v>0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0</v>
          </cell>
          <cell r="AJ22">
            <v>0</v>
          </cell>
          <cell r="AK22">
            <v>0</v>
          </cell>
          <cell r="AL22">
            <v>0</v>
          </cell>
          <cell r="AM22">
            <v>0</v>
          </cell>
          <cell r="AN22">
            <v>0</v>
          </cell>
          <cell r="AO22">
            <v>0</v>
          </cell>
          <cell r="AP22">
            <v>0</v>
          </cell>
          <cell r="AQ22">
            <v>0</v>
          </cell>
          <cell r="AR22">
            <v>0</v>
          </cell>
          <cell r="AS22">
            <v>0</v>
          </cell>
          <cell r="AT22">
            <v>0</v>
          </cell>
          <cell r="AU22">
            <v>0</v>
          </cell>
          <cell r="AV22">
            <v>0</v>
          </cell>
          <cell r="AW22">
            <v>0</v>
          </cell>
          <cell r="AX22">
            <v>0</v>
          </cell>
          <cell r="AY22">
            <v>0</v>
          </cell>
          <cell r="AZ22">
            <v>0</v>
          </cell>
          <cell r="BA22">
            <v>0</v>
          </cell>
          <cell r="BB22">
            <v>0</v>
          </cell>
          <cell r="BC22">
            <v>0</v>
          </cell>
          <cell r="BD22">
            <v>0</v>
          </cell>
          <cell r="BE22">
            <v>0</v>
          </cell>
          <cell r="BF22">
            <v>0</v>
          </cell>
          <cell r="BG22">
            <v>0</v>
          </cell>
          <cell r="BH22">
            <v>0</v>
          </cell>
          <cell r="BI22">
            <v>0</v>
          </cell>
          <cell r="BJ22">
            <v>0</v>
          </cell>
          <cell r="BK22">
            <v>0</v>
          </cell>
          <cell r="BL22">
            <v>0</v>
          </cell>
          <cell r="BM22">
            <v>0</v>
          </cell>
          <cell r="BN22">
            <v>0</v>
          </cell>
          <cell r="BO22">
            <v>0</v>
          </cell>
          <cell r="BP22">
            <v>0</v>
          </cell>
          <cell r="BQ22">
            <v>0</v>
          </cell>
          <cell r="BR22">
            <v>0</v>
          </cell>
          <cell r="BS22">
            <v>0</v>
          </cell>
          <cell r="BT22">
            <v>0</v>
          </cell>
          <cell r="BU22">
            <v>0</v>
          </cell>
          <cell r="BV22">
            <v>0</v>
          </cell>
          <cell r="BW22">
            <v>0</v>
          </cell>
          <cell r="BX22">
            <v>0</v>
          </cell>
          <cell r="BY22">
            <v>0</v>
          </cell>
          <cell r="BZ22">
            <v>0</v>
          </cell>
          <cell r="CA22">
            <v>0</v>
          </cell>
          <cell r="CB22">
            <v>0</v>
          </cell>
          <cell r="CC22">
            <v>0</v>
          </cell>
          <cell r="CD22">
            <v>0</v>
          </cell>
          <cell r="CE22">
            <v>0</v>
          </cell>
          <cell r="CF22">
            <v>0</v>
          </cell>
          <cell r="CG22">
            <v>0</v>
          </cell>
          <cell r="CH22">
            <v>0</v>
          </cell>
          <cell r="CI22">
            <v>0</v>
          </cell>
          <cell r="CJ22">
            <v>0</v>
          </cell>
          <cell r="CK22">
            <v>0</v>
          </cell>
          <cell r="CL22">
            <v>0</v>
          </cell>
          <cell r="CM22">
            <v>0</v>
          </cell>
          <cell r="CN22">
            <v>0</v>
          </cell>
          <cell r="CO22">
            <v>0</v>
          </cell>
        </row>
        <row r="23">
          <cell r="B23">
            <v>2.4279999999999999</v>
          </cell>
          <cell r="C23">
            <v>2.9180000000000001</v>
          </cell>
          <cell r="D23">
            <v>36.936999999999998</v>
          </cell>
          <cell r="E23">
            <v>14.064</v>
          </cell>
          <cell r="F23">
            <v>22.873000000000001</v>
          </cell>
          <cell r="G23">
            <v>49.896999999999998</v>
          </cell>
          <cell r="H23">
            <v>30.792999999999999</v>
          </cell>
          <cell r="I23">
            <v>19.103999999999999</v>
          </cell>
          <cell r="J23">
            <v>21.780999999999999</v>
          </cell>
          <cell r="K23">
            <v>13.845000000000001</v>
          </cell>
          <cell r="L23">
            <v>7.9359999999999999</v>
          </cell>
          <cell r="M23">
            <v>17.812999999999999</v>
          </cell>
          <cell r="N23">
            <v>11.907</v>
          </cell>
          <cell r="O23">
            <v>5.9059999999999997</v>
          </cell>
          <cell r="P23">
            <v>2.7280000000000002</v>
          </cell>
          <cell r="Q23">
            <v>1.571</v>
          </cell>
          <cell r="R23">
            <v>1.157</v>
          </cell>
          <cell r="S23">
            <v>32.084000000000003</v>
          </cell>
          <cell r="T23">
            <v>18.885999999999999</v>
          </cell>
          <cell r="U23">
            <v>13.198</v>
          </cell>
          <cell r="V23">
            <v>1308.1120000000001</v>
          </cell>
          <cell r="W23">
            <v>717.346</v>
          </cell>
          <cell r="X23">
            <v>590.76599999999996</v>
          </cell>
          <cell r="Y23">
            <v>231.93799999999999</v>
          </cell>
          <cell r="Z23">
            <v>131.07400000000001</v>
          </cell>
          <cell r="AA23">
            <v>100.864</v>
          </cell>
          <cell r="AB23">
            <v>58.734999999999999</v>
          </cell>
          <cell r="AC23">
            <v>32.630000000000003</v>
          </cell>
          <cell r="AD23">
            <v>26.105</v>
          </cell>
          <cell r="AE23">
            <v>61.960999999999999</v>
          </cell>
          <cell r="AF23">
            <v>34.237000000000002</v>
          </cell>
          <cell r="AG23">
            <v>27.724</v>
          </cell>
          <cell r="AH23">
            <v>111.242</v>
          </cell>
          <cell r="AI23">
            <v>64.206999999999994</v>
          </cell>
          <cell r="AJ23">
            <v>47.036000000000001</v>
          </cell>
          <cell r="AK23">
            <v>1076.174</v>
          </cell>
          <cell r="AL23">
            <v>586.27200000000005</v>
          </cell>
          <cell r="AM23">
            <v>489.90199999999999</v>
          </cell>
          <cell r="AN23">
            <v>520.346</v>
          </cell>
          <cell r="AO23">
            <v>279.10500000000002</v>
          </cell>
          <cell r="AP23">
            <v>241.24</v>
          </cell>
          <cell r="AQ23">
            <v>148.261</v>
          </cell>
          <cell r="AR23">
            <v>81.049000000000007</v>
          </cell>
          <cell r="AS23">
            <v>67.212000000000003</v>
          </cell>
          <cell r="AT23">
            <v>145.81299999999999</v>
          </cell>
          <cell r="AU23">
            <v>74.128</v>
          </cell>
          <cell r="AV23">
            <v>71.685000000000002</v>
          </cell>
          <cell r="AW23">
            <v>226.27199999999999</v>
          </cell>
          <cell r="AX23">
            <v>123.928</v>
          </cell>
          <cell r="AY23">
            <v>102.34399999999999</v>
          </cell>
          <cell r="AZ23">
            <v>555.82799999999997</v>
          </cell>
          <cell r="BA23">
            <v>307.16699999999997</v>
          </cell>
          <cell r="BB23">
            <v>248.66200000000001</v>
          </cell>
          <cell r="BC23">
            <v>258.411</v>
          </cell>
          <cell r="BD23">
            <v>140.77600000000001</v>
          </cell>
          <cell r="BE23">
            <v>117.63500000000001</v>
          </cell>
          <cell r="BF23">
            <v>297.41699999999997</v>
          </cell>
          <cell r="BG23">
            <v>166.39</v>
          </cell>
          <cell r="BH23">
            <v>131.02699999999999</v>
          </cell>
          <cell r="BI23">
            <v>176.49299999999999</v>
          </cell>
          <cell r="BJ23">
            <v>93.878</v>
          </cell>
          <cell r="BK23">
            <v>82.614999999999995</v>
          </cell>
          <cell r="BL23">
            <v>120.92400000000001</v>
          </cell>
          <cell r="BM23">
            <v>72.513000000000005</v>
          </cell>
          <cell r="BN23">
            <v>48.411000000000001</v>
          </cell>
          <cell r="BO23">
            <v>108.548</v>
          </cell>
          <cell r="BP23">
            <v>66.010999999999996</v>
          </cell>
          <cell r="BQ23">
            <v>42.537999999999997</v>
          </cell>
          <cell r="BR23">
            <v>1199.5640000000001</v>
          </cell>
          <cell r="BS23">
            <v>651.33500000000004</v>
          </cell>
          <cell r="BT23">
            <v>548.22900000000004</v>
          </cell>
          <cell r="BU23">
            <v>2014.8009999999999</v>
          </cell>
          <cell r="BV23">
            <v>1008.9589999999999</v>
          </cell>
          <cell r="BW23">
            <v>1005.843</v>
          </cell>
          <cell r="BX23">
            <v>338.34399999999999</v>
          </cell>
          <cell r="BY23">
            <v>178.99700000000001</v>
          </cell>
          <cell r="BZ23">
            <v>159.34700000000001</v>
          </cell>
          <cell r="CA23">
            <v>233.447</v>
          </cell>
          <cell r="CB23">
            <v>131.81800000000001</v>
          </cell>
          <cell r="CC23">
            <v>101.629</v>
          </cell>
          <cell r="CD23">
            <v>160.97</v>
          </cell>
          <cell r="CE23">
            <v>96.183999999999997</v>
          </cell>
          <cell r="CF23">
            <v>64.786000000000001</v>
          </cell>
          <cell r="CG23">
            <v>72.477000000000004</v>
          </cell>
          <cell r="CH23">
            <v>35.634</v>
          </cell>
          <cell r="CI23">
            <v>36.843000000000004</v>
          </cell>
          <cell r="CJ23">
            <v>29.785</v>
          </cell>
          <cell r="CK23">
            <v>12.705</v>
          </cell>
          <cell r="CL23">
            <v>17.079999999999998</v>
          </cell>
          <cell r="CM23">
            <v>40.433</v>
          </cell>
          <cell r="CN23">
            <v>23.969000000000001</v>
          </cell>
          <cell r="CO23">
            <v>16.463999999999999</v>
          </cell>
        </row>
        <row r="24">
          <cell r="B24">
            <v>0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0</v>
          </cell>
          <cell r="AJ24">
            <v>0</v>
          </cell>
          <cell r="AK24">
            <v>0</v>
          </cell>
          <cell r="AL24">
            <v>0</v>
          </cell>
          <cell r="AM24">
            <v>0</v>
          </cell>
          <cell r="AN24">
            <v>0</v>
          </cell>
          <cell r="AO24">
            <v>0</v>
          </cell>
          <cell r="AP24">
            <v>0</v>
          </cell>
          <cell r="AQ24">
            <v>0</v>
          </cell>
          <cell r="AR24">
            <v>0</v>
          </cell>
          <cell r="AS24">
            <v>0</v>
          </cell>
          <cell r="AT24">
            <v>0</v>
          </cell>
          <cell r="AU24">
            <v>0</v>
          </cell>
          <cell r="AV24">
            <v>0</v>
          </cell>
          <cell r="AW24">
            <v>0</v>
          </cell>
          <cell r="AX24">
            <v>0</v>
          </cell>
          <cell r="AY24">
            <v>0</v>
          </cell>
          <cell r="AZ24">
            <v>0</v>
          </cell>
          <cell r="BA24">
            <v>0</v>
          </cell>
          <cell r="BB24">
            <v>0</v>
          </cell>
          <cell r="BC24">
            <v>0</v>
          </cell>
          <cell r="BD24">
            <v>0</v>
          </cell>
          <cell r="BE24">
            <v>0</v>
          </cell>
          <cell r="BF24">
            <v>0</v>
          </cell>
          <cell r="BG24">
            <v>0</v>
          </cell>
          <cell r="BH24">
            <v>0</v>
          </cell>
          <cell r="BI24">
            <v>0</v>
          </cell>
          <cell r="BJ24">
            <v>0</v>
          </cell>
          <cell r="BK24">
            <v>0</v>
          </cell>
          <cell r="BL24">
            <v>0</v>
          </cell>
          <cell r="BM24">
            <v>0</v>
          </cell>
          <cell r="BN24">
            <v>0</v>
          </cell>
          <cell r="BO24">
            <v>0</v>
          </cell>
          <cell r="BP24">
            <v>0</v>
          </cell>
          <cell r="BQ24">
            <v>0</v>
          </cell>
          <cell r="BR24">
            <v>0</v>
          </cell>
          <cell r="BS24">
            <v>0</v>
          </cell>
          <cell r="BT24">
            <v>0</v>
          </cell>
          <cell r="BU24">
            <v>0</v>
          </cell>
          <cell r="BV24">
            <v>0</v>
          </cell>
          <cell r="BW24">
            <v>0</v>
          </cell>
          <cell r="BX24">
            <v>0</v>
          </cell>
          <cell r="BY24">
            <v>0</v>
          </cell>
          <cell r="BZ24">
            <v>0</v>
          </cell>
          <cell r="CA24">
            <v>0</v>
          </cell>
          <cell r="CB24">
            <v>0</v>
          </cell>
          <cell r="CC24">
            <v>0</v>
          </cell>
          <cell r="CD24">
            <v>0</v>
          </cell>
          <cell r="CE24">
            <v>0</v>
          </cell>
          <cell r="CF24">
            <v>0</v>
          </cell>
          <cell r="CG24">
            <v>0</v>
          </cell>
          <cell r="CH24">
            <v>0</v>
          </cell>
          <cell r="CI24">
            <v>0</v>
          </cell>
          <cell r="CJ24">
            <v>0</v>
          </cell>
          <cell r="CK24">
            <v>0</v>
          </cell>
          <cell r="CL24">
            <v>0</v>
          </cell>
          <cell r="CM24">
            <v>0</v>
          </cell>
          <cell r="CN24">
            <v>0</v>
          </cell>
          <cell r="CO24">
            <v>0</v>
          </cell>
        </row>
        <row r="25">
          <cell r="B25">
            <v>0</v>
          </cell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0</v>
          </cell>
          <cell r="AJ25">
            <v>0</v>
          </cell>
          <cell r="AK25">
            <v>0</v>
          </cell>
          <cell r="AL25">
            <v>0</v>
          </cell>
          <cell r="AM25">
            <v>0</v>
          </cell>
          <cell r="AN25">
            <v>0</v>
          </cell>
          <cell r="AO25">
            <v>0</v>
          </cell>
          <cell r="AP25">
            <v>0</v>
          </cell>
          <cell r="AQ25">
            <v>0</v>
          </cell>
          <cell r="AR25">
            <v>0</v>
          </cell>
          <cell r="AS25">
            <v>0</v>
          </cell>
          <cell r="AT25">
            <v>0</v>
          </cell>
          <cell r="AU25">
            <v>0</v>
          </cell>
          <cell r="AV25">
            <v>0</v>
          </cell>
          <cell r="AW25">
            <v>0</v>
          </cell>
          <cell r="AX25">
            <v>0</v>
          </cell>
          <cell r="AY25">
            <v>0</v>
          </cell>
          <cell r="AZ25">
            <v>0</v>
          </cell>
          <cell r="BA25">
            <v>0</v>
          </cell>
          <cell r="BB25">
            <v>0</v>
          </cell>
          <cell r="BC25">
            <v>0</v>
          </cell>
          <cell r="BD25">
            <v>0</v>
          </cell>
          <cell r="BE25">
            <v>0</v>
          </cell>
          <cell r="BF25">
            <v>0</v>
          </cell>
          <cell r="BG25">
            <v>0</v>
          </cell>
          <cell r="BH25">
            <v>0</v>
          </cell>
          <cell r="BI25">
            <v>0</v>
          </cell>
          <cell r="BJ25">
            <v>0</v>
          </cell>
          <cell r="BK25">
            <v>0</v>
          </cell>
          <cell r="BL25">
            <v>0</v>
          </cell>
          <cell r="BM25">
            <v>0</v>
          </cell>
          <cell r="BN25">
            <v>0</v>
          </cell>
          <cell r="BO25">
            <v>0</v>
          </cell>
          <cell r="BP25">
            <v>0</v>
          </cell>
          <cell r="BQ25">
            <v>0</v>
          </cell>
          <cell r="BR25">
            <v>0</v>
          </cell>
          <cell r="BS25">
            <v>0</v>
          </cell>
          <cell r="BT25">
            <v>0</v>
          </cell>
          <cell r="BU25">
            <v>0</v>
          </cell>
          <cell r="BV25">
            <v>0</v>
          </cell>
          <cell r="BW25">
            <v>0</v>
          </cell>
          <cell r="BX25">
            <v>0</v>
          </cell>
          <cell r="BY25">
            <v>0</v>
          </cell>
          <cell r="BZ25">
            <v>0</v>
          </cell>
          <cell r="CA25">
            <v>0</v>
          </cell>
          <cell r="CB25">
            <v>0</v>
          </cell>
          <cell r="CC25">
            <v>0</v>
          </cell>
          <cell r="CD25">
            <v>0</v>
          </cell>
          <cell r="CE25">
            <v>0</v>
          </cell>
          <cell r="CF25">
            <v>0</v>
          </cell>
          <cell r="CG25">
            <v>0</v>
          </cell>
          <cell r="CH25">
            <v>0</v>
          </cell>
          <cell r="CI25">
            <v>0</v>
          </cell>
          <cell r="CJ25">
            <v>0</v>
          </cell>
          <cell r="CK25">
            <v>0</v>
          </cell>
          <cell r="CL25">
            <v>0</v>
          </cell>
          <cell r="CM25">
            <v>0</v>
          </cell>
          <cell r="CN25">
            <v>0</v>
          </cell>
          <cell r="CO25">
            <v>0</v>
          </cell>
        </row>
        <row r="26">
          <cell r="B26">
            <v>0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0</v>
          </cell>
          <cell r="AJ26">
            <v>0</v>
          </cell>
          <cell r="AK26">
            <v>0</v>
          </cell>
          <cell r="AL26">
            <v>0</v>
          </cell>
          <cell r="AM26">
            <v>0</v>
          </cell>
          <cell r="AN26">
            <v>0</v>
          </cell>
          <cell r="AO26">
            <v>0</v>
          </cell>
          <cell r="AP26">
            <v>0</v>
          </cell>
          <cell r="AQ26">
            <v>0</v>
          </cell>
          <cell r="AR26">
            <v>0</v>
          </cell>
          <cell r="AS26">
            <v>0</v>
          </cell>
          <cell r="AT26">
            <v>0</v>
          </cell>
          <cell r="AU26">
            <v>0</v>
          </cell>
          <cell r="AV26">
            <v>0</v>
          </cell>
          <cell r="AW26">
            <v>0</v>
          </cell>
          <cell r="AX26">
            <v>0</v>
          </cell>
          <cell r="AY26">
            <v>0</v>
          </cell>
          <cell r="AZ26">
            <v>0</v>
          </cell>
          <cell r="BA26">
            <v>0</v>
          </cell>
          <cell r="BB26">
            <v>0</v>
          </cell>
          <cell r="BC26">
            <v>0</v>
          </cell>
          <cell r="BD26">
            <v>0</v>
          </cell>
          <cell r="BE26">
            <v>0</v>
          </cell>
          <cell r="BF26">
            <v>0</v>
          </cell>
          <cell r="BG26">
            <v>0</v>
          </cell>
          <cell r="BH26">
            <v>0</v>
          </cell>
          <cell r="BI26">
            <v>0</v>
          </cell>
          <cell r="BJ26">
            <v>0</v>
          </cell>
          <cell r="BK26">
            <v>0</v>
          </cell>
          <cell r="BL26">
            <v>0</v>
          </cell>
          <cell r="BM26">
            <v>0</v>
          </cell>
          <cell r="BN26">
            <v>0</v>
          </cell>
          <cell r="BO26">
            <v>0</v>
          </cell>
          <cell r="BP26">
            <v>0</v>
          </cell>
          <cell r="BQ26">
            <v>0</v>
          </cell>
          <cell r="BR26">
            <v>0</v>
          </cell>
          <cell r="BS26">
            <v>0</v>
          </cell>
          <cell r="BT26">
            <v>0</v>
          </cell>
          <cell r="BU26">
            <v>0</v>
          </cell>
          <cell r="BV26">
            <v>0</v>
          </cell>
          <cell r="BW26">
            <v>0</v>
          </cell>
          <cell r="BX26">
            <v>0</v>
          </cell>
          <cell r="BY26">
            <v>0</v>
          </cell>
          <cell r="BZ26">
            <v>0</v>
          </cell>
          <cell r="CA26">
            <v>0</v>
          </cell>
          <cell r="CB26">
            <v>0</v>
          </cell>
          <cell r="CC26">
            <v>0</v>
          </cell>
          <cell r="CD26">
            <v>0</v>
          </cell>
          <cell r="CE26">
            <v>0</v>
          </cell>
          <cell r="CF26">
            <v>0</v>
          </cell>
          <cell r="CG26">
            <v>0</v>
          </cell>
          <cell r="CH26">
            <v>0</v>
          </cell>
          <cell r="CI26">
            <v>0</v>
          </cell>
          <cell r="CJ26">
            <v>0</v>
          </cell>
          <cell r="CK26">
            <v>0</v>
          </cell>
          <cell r="CL26">
            <v>0</v>
          </cell>
          <cell r="CM26">
            <v>0</v>
          </cell>
          <cell r="CN26">
            <v>0</v>
          </cell>
          <cell r="CO26">
            <v>0</v>
          </cell>
        </row>
        <row r="27">
          <cell r="B27">
            <v>0</v>
          </cell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0</v>
          </cell>
          <cell r="AJ27">
            <v>0</v>
          </cell>
          <cell r="AK27">
            <v>0</v>
          </cell>
          <cell r="AL27">
            <v>0</v>
          </cell>
          <cell r="AM27">
            <v>0</v>
          </cell>
          <cell r="AN27">
            <v>0</v>
          </cell>
          <cell r="AO27">
            <v>0</v>
          </cell>
          <cell r="AP27">
            <v>0</v>
          </cell>
          <cell r="AQ27">
            <v>0</v>
          </cell>
          <cell r="AR27">
            <v>0</v>
          </cell>
          <cell r="AS27">
            <v>0</v>
          </cell>
          <cell r="AT27">
            <v>0</v>
          </cell>
          <cell r="AU27">
            <v>0</v>
          </cell>
          <cell r="AV27">
            <v>0</v>
          </cell>
          <cell r="AW27">
            <v>0</v>
          </cell>
          <cell r="AX27">
            <v>0</v>
          </cell>
          <cell r="AY27">
            <v>0</v>
          </cell>
          <cell r="AZ27">
            <v>0</v>
          </cell>
          <cell r="BA27">
            <v>0</v>
          </cell>
          <cell r="BB27">
            <v>0</v>
          </cell>
          <cell r="BC27">
            <v>0</v>
          </cell>
          <cell r="BD27">
            <v>0</v>
          </cell>
          <cell r="BE27">
            <v>0</v>
          </cell>
          <cell r="BF27">
            <v>0</v>
          </cell>
          <cell r="BG27">
            <v>0</v>
          </cell>
          <cell r="BH27">
            <v>0</v>
          </cell>
          <cell r="BI27">
            <v>0</v>
          </cell>
          <cell r="BJ27">
            <v>0</v>
          </cell>
          <cell r="BK27">
            <v>0</v>
          </cell>
          <cell r="BL27">
            <v>0</v>
          </cell>
          <cell r="BM27">
            <v>0</v>
          </cell>
          <cell r="BN27">
            <v>0</v>
          </cell>
          <cell r="BO27">
            <v>0</v>
          </cell>
          <cell r="BP27">
            <v>0</v>
          </cell>
          <cell r="BQ27">
            <v>0</v>
          </cell>
          <cell r="BR27">
            <v>0</v>
          </cell>
          <cell r="BS27">
            <v>0</v>
          </cell>
          <cell r="BT27">
            <v>0</v>
          </cell>
          <cell r="BU27">
            <v>0</v>
          </cell>
          <cell r="BV27">
            <v>0</v>
          </cell>
          <cell r="BW27">
            <v>0</v>
          </cell>
          <cell r="BX27">
            <v>0</v>
          </cell>
          <cell r="BY27">
            <v>0</v>
          </cell>
          <cell r="BZ27">
            <v>0</v>
          </cell>
          <cell r="CA27">
            <v>0</v>
          </cell>
          <cell r="CB27">
            <v>0</v>
          </cell>
          <cell r="CC27">
            <v>0</v>
          </cell>
          <cell r="CD27">
            <v>0</v>
          </cell>
          <cell r="CE27">
            <v>0</v>
          </cell>
          <cell r="CF27">
            <v>0</v>
          </cell>
          <cell r="CG27">
            <v>0</v>
          </cell>
          <cell r="CH27">
            <v>0</v>
          </cell>
          <cell r="CI27">
            <v>0</v>
          </cell>
          <cell r="CJ27">
            <v>0</v>
          </cell>
          <cell r="CK27">
            <v>0</v>
          </cell>
          <cell r="CL27">
            <v>0</v>
          </cell>
          <cell r="CM27">
            <v>0</v>
          </cell>
          <cell r="CN27">
            <v>0</v>
          </cell>
          <cell r="CO27">
            <v>0</v>
          </cell>
        </row>
        <row r="28">
          <cell r="B28">
            <v>0</v>
          </cell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L28">
            <v>0</v>
          </cell>
          <cell r="AM28">
            <v>0</v>
          </cell>
          <cell r="AN28">
            <v>0</v>
          </cell>
          <cell r="AO28">
            <v>0</v>
          </cell>
          <cell r="AP28">
            <v>0</v>
          </cell>
          <cell r="AQ28">
            <v>0</v>
          </cell>
          <cell r="AR28">
            <v>0</v>
          </cell>
          <cell r="AS28">
            <v>0</v>
          </cell>
          <cell r="AT28">
            <v>0</v>
          </cell>
          <cell r="AU28">
            <v>0</v>
          </cell>
          <cell r="AV28">
            <v>0</v>
          </cell>
          <cell r="AW28">
            <v>0</v>
          </cell>
          <cell r="AX28">
            <v>0</v>
          </cell>
          <cell r="AY28">
            <v>0</v>
          </cell>
          <cell r="AZ28">
            <v>0</v>
          </cell>
          <cell r="BA28">
            <v>0</v>
          </cell>
          <cell r="BB28">
            <v>0</v>
          </cell>
          <cell r="BC28">
            <v>0</v>
          </cell>
          <cell r="BD28">
            <v>0</v>
          </cell>
          <cell r="BE28">
            <v>0</v>
          </cell>
          <cell r="BF28">
            <v>0</v>
          </cell>
          <cell r="BG28">
            <v>0</v>
          </cell>
          <cell r="BH28">
            <v>0</v>
          </cell>
          <cell r="BI28">
            <v>0</v>
          </cell>
          <cell r="BJ28">
            <v>0</v>
          </cell>
          <cell r="BK28">
            <v>0</v>
          </cell>
          <cell r="BL28">
            <v>0</v>
          </cell>
          <cell r="BM28">
            <v>0</v>
          </cell>
          <cell r="BN28">
            <v>0</v>
          </cell>
          <cell r="BO28">
            <v>0</v>
          </cell>
          <cell r="BP28">
            <v>0</v>
          </cell>
          <cell r="BQ28">
            <v>0</v>
          </cell>
          <cell r="BR28">
            <v>0</v>
          </cell>
          <cell r="BS28">
            <v>0</v>
          </cell>
          <cell r="BT28">
            <v>0</v>
          </cell>
          <cell r="BU28">
            <v>0</v>
          </cell>
          <cell r="BV28">
            <v>0</v>
          </cell>
          <cell r="BW28">
            <v>0</v>
          </cell>
          <cell r="BX28">
            <v>0</v>
          </cell>
          <cell r="BY28">
            <v>0</v>
          </cell>
          <cell r="BZ28">
            <v>0</v>
          </cell>
          <cell r="CA28">
            <v>0</v>
          </cell>
          <cell r="CB28">
            <v>0</v>
          </cell>
          <cell r="CC28">
            <v>0</v>
          </cell>
          <cell r="CD28">
            <v>0</v>
          </cell>
          <cell r="CE28">
            <v>0</v>
          </cell>
          <cell r="CF28">
            <v>0</v>
          </cell>
          <cell r="CG28">
            <v>0</v>
          </cell>
          <cell r="CH28">
            <v>0</v>
          </cell>
          <cell r="CI28">
            <v>0</v>
          </cell>
          <cell r="CJ28">
            <v>0</v>
          </cell>
          <cell r="CK28">
            <v>0</v>
          </cell>
          <cell r="CL28">
            <v>0</v>
          </cell>
          <cell r="CM28">
            <v>0</v>
          </cell>
          <cell r="CN28">
            <v>0</v>
          </cell>
          <cell r="CO28">
            <v>0</v>
          </cell>
        </row>
        <row r="29">
          <cell r="B29">
            <v>0</v>
          </cell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0</v>
          </cell>
          <cell r="AJ29">
            <v>0</v>
          </cell>
          <cell r="AK29">
            <v>0</v>
          </cell>
          <cell r="AL29">
            <v>0</v>
          </cell>
          <cell r="AM29">
            <v>0</v>
          </cell>
          <cell r="AN29">
            <v>0</v>
          </cell>
          <cell r="AO29">
            <v>0</v>
          </cell>
          <cell r="AP29">
            <v>0</v>
          </cell>
          <cell r="AQ29">
            <v>0</v>
          </cell>
          <cell r="AR29">
            <v>0</v>
          </cell>
          <cell r="AS29">
            <v>0</v>
          </cell>
          <cell r="AT29">
            <v>0</v>
          </cell>
          <cell r="AU29">
            <v>0</v>
          </cell>
          <cell r="AV29">
            <v>0</v>
          </cell>
          <cell r="AW29">
            <v>0</v>
          </cell>
          <cell r="AX29">
            <v>0</v>
          </cell>
          <cell r="AY29">
            <v>0</v>
          </cell>
          <cell r="AZ29">
            <v>0</v>
          </cell>
          <cell r="BA29">
            <v>0</v>
          </cell>
          <cell r="BB29">
            <v>0</v>
          </cell>
          <cell r="BC29">
            <v>0</v>
          </cell>
          <cell r="BD29">
            <v>0</v>
          </cell>
          <cell r="BE29">
            <v>0</v>
          </cell>
          <cell r="BF29">
            <v>0</v>
          </cell>
          <cell r="BG29">
            <v>0</v>
          </cell>
          <cell r="BH29">
            <v>0</v>
          </cell>
          <cell r="BI29">
            <v>0</v>
          </cell>
          <cell r="BJ29">
            <v>0</v>
          </cell>
          <cell r="BK29">
            <v>0</v>
          </cell>
          <cell r="BL29">
            <v>0</v>
          </cell>
          <cell r="BM29">
            <v>0</v>
          </cell>
          <cell r="BN29">
            <v>0</v>
          </cell>
          <cell r="BO29">
            <v>0</v>
          </cell>
          <cell r="BP29">
            <v>0</v>
          </cell>
          <cell r="BQ29">
            <v>0</v>
          </cell>
          <cell r="BR29">
            <v>0</v>
          </cell>
          <cell r="BS29">
            <v>0</v>
          </cell>
          <cell r="BT29">
            <v>0</v>
          </cell>
          <cell r="BU29">
            <v>0</v>
          </cell>
          <cell r="BV29">
            <v>0</v>
          </cell>
          <cell r="BW29">
            <v>0</v>
          </cell>
          <cell r="BX29">
            <v>0</v>
          </cell>
          <cell r="BY29">
            <v>0</v>
          </cell>
          <cell r="BZ29">
            <v>0</v>
          </cell>
          <cell r="CA29">
            <v>0</v>
          </cell>
          <cell r="CB29">
            <v>0</v>
          </cell>
          <cell r="CC29">
            <v>0</v>
          </cell>
          <cell r="CD29">
            <v>0</v>
          </cell>
          <cell r="CE29">
            <v>0</v>
          </cell>
          <cell r="CF29">
            <v>0</v>
          </cell>
          <cell r="CG29">
            <v>0</v>
          </cell>
          <cell r="CH29">
            <v>0</v>
          </cell>
          <cell r="CI29">
            <v>0</v>
          </cell>
          <cell r="CJ29">
            <v>0</v>
          </cell>
          <cell r="CK29">
            <v>0</v>
          </cell>
          <cell r="CL29">
            <v>0</v>
          </cell>
          <cell r="CM29">
            <v>0</v>
          </cell>
          <cell r="CN29">
            <v>0</v>
          </cell>
          <cell r="CO29">
            <v>0</v>
          </cell>
        </row>
        <row r="30">
          <cell r="B30">
            <v>0</v>
          </cell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0</v>
          </cell>
          <cell r="AC30">
            <v>0</v>
          </cell>
          <cell r="AD30">
            <v>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  <cell r="AS30">
            <v>0</v>
          </cell>
          <cell r="AT30">
            <v>0</v>
          </cell>
          <cell r="AU30">
            <v>0</v>
          </cell>
          <cell r="AV30">
            <v>0</v>
          </cell>
          <cell r="AW30">
            <v>0</v>
          </cell>
          <cell r="AX30">
            <v>0</v>
          </cell>
          <cell r="AY30">
            <v>0</v>
          </cell>
          <cell r="AZ30">
            <v>0</v>
          </cell>
          <cell r="BA30">
            <v>0</v>
          </cell>
          <cell r="BB30">
            <v>0</v>
          </cell>
          <cell r="BC30">
            <v>0</v>
          </cell>
          <cell r="BD30">
            <v>0</v>
          </cell>
          <cell r="BE30">
            <v>0</v>
          </cell>
          <cell r="BF30">
            <v>0</v>
          </cell>
          <cell r="BG30">
            <v>0</v>
          </cell>
          <cell r="BH30">
            <v>0</v>
          </cell>
          <cell r="BI30">
            <v>0</v>
          </cell>
          <cell r="BJ30">
            <v>0</v>
          </cell>
          <cell r="BK30">
            <v>0</v>
          </cell>
          <cell r="BL30">
            <v>0</v>
          </cell>
          <cell r="BM30">
            <v>0</v>
          </cell>
          <cell r="BN30">
            <v>0</v>
          </cell>
          <cell r="BO30">
            <v>0</v>
          </cell>
          <cell r="BP30">
            <v>0</v>
          </cell>
          <cell r="BQ30">
            <v>0</v>
          </cell>
          <cell r="BR30">
            <v>0</v>
          </cell>
          <cell r="BS30">
            <v>0</v>
          </cell>
          <cell r="BT30">
            <v>0</v>
          </cell>
          <cell r="BU30">
            <v>0</v>
          </cell>
          <cell r="BV30">
            <v>0</v>
          </cell>
          <cell r="BW30">
            <v>0</v>
          </cell>
          <cell r="BX30">
            <v>0</v>
          </cell>
          <cell r="BY30">
            <v>0</v>
          </cell>
          <cell r="BZ30">
            <v>0</v>
          </cell>
          <cell r="CA30">
            <v>0</v>
          </cell>
          <cell r="CB30">
            <v>0</v>
          </cell>
          <cell r="CC30">
            <v>0</v>
          </cell>
          <cell r="CD30">
            <v>0</v>
          </cell>
          <cell r="CE30">
            <v>0</v>
          </cell>
          <cell r="CF30">
            <v>0</v>
          </cell>
          <cell r="CG30">
            <v>0</v>
          </cell>
          <cell r="CH30">
            <v>0</v>
          </cell>
          <cell r="CI30">
            <v>0</v>
          </cell>
          <cell r="CJ30">
            <v>0</v>
          </cell>
          <cell r="CK30">
            <v>0</v>
          </cell>
          <cell r="CL30">
            <v>0</v>
          </cell>
          <cell r="CM30">
            <v>0</v>
          </cell>
          <cell r="CN30">
            <v>0</v>
          </cell>
          <cell r="CO30">
            <v>0</v>
          </cell>
        </row>
        <row r="31">
          <cell r="B31">
            <v>0</v>
          </cell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0</v>
          </cell>
          <cell r="AJ31">
            <v>0</v>
          </cell>
          <cell r="AK31">
            <v>0</v>
          </cell>
          <cell r="AL31">
            <v>0</v>
          </cell>
          <cell r="AM31">
            <v>0</v>
          </cell>
          <cell r="AN31">
            <v>0</v>
          </cell>
          <cell r="AO31">
            <v>0</v>
          </cell>
          <cell r="AP31">
            <v>0</v>
          </cell>
          <cell r="AQ31">
            <v>0</v>
          </cell>
          <cell r="AR31">
            <v>0</v>
          </cell>
          <cell r="AS31">
            <v>0</v>
          </cell>
          <cell r="AT31">
            <v>0</v>
          </cell>
          <cell r="AU31">
            <v>0</v>
          </cell>
          <cell r="AV31">
            <v>0</v>
          </cell>
          <cell r="AW31">
            <v>0</v>
          </cell>
          <cell r="AX31">
            <v>0</v>
          </cell>
          <cell r="AY31">
            <v>0</v>
          </cell>
          <cell r="AZ31">
            <v>0</v>
          </cell>
          <cell r="BA31">
            <v>0</v>
          </cell>
          <cell r="BB31">
            <v>0</v>
          </cell>
          <cell r="BC31">
            <v>0</v>
          </cell>
          <cell r="BD31">
            <v>0</v>
          </cell>
          <cell r="BE31">
            <v>0</v>
          </cell>
          <cell r="BF31">
            <v>0</v>
          </cell>
          <cell r="BG31">
            <v>0</v>
          </cell>
          <cell r="BH31">
            <v>0</v>
          </cell>
          <cell r="BI31">
            <v>0</v>
          </cell>
          <cell r="BJ31">
            <v>0</v>
          </cell>
          <cell r="BK31">
            <v>0</v>
          </cell>
          <cell r="BL31">
            <v>0</v>
          </cell>
          <cell r="BM31">
            <v>0</v>
          </cell>
          <cell r="BN31">
            <v>0</v>
          </cell>
          <cell r="BO31">
            <v>0</v>
          </cell>
          <cell r="BP31">
            <v>0</v>
          </cell>
          <cell r="BQ31">
            <v>0</v>
          </cell>
          <cell r="BR31">
            <v>0</v>
          </cell>
          <cell r="BS31">
            <v>0</v>
          </cell>
          <cell r="BT31">
            <v>0</v>
          </cell>
          <cell r="BU31">
            <v>0</v>
          </cell>
          <cell r="BV31">
            <v>0</v>
          </cell>
          <cell r="BW31">
            <v>0</v>
          </cell>
          <cell r="BX31">
            <v>0</v>
          </cell>
          <cell r="BY31">
            <v>0</v>
          </cell>
          <cell r="BZ31">
            <v>0</v>
          </cell>
          <cell r="CA31">
            <v>0</v>
          </cell>
          <cell r="CB31">
            <v>0</v>
          </cell>
          <cell r="CC31">
            <v>0</v>
          </cell>
          <cell r="CD31">
            <v>0</v>
          </cell>
          <cell r="CE31">
            <v>0</v>
          </cell>
          <cell r="CF31">
            <v>0</v>
          </cell>
          <cell r="CG31">
            <v>0</v>
          </cell>
          <cell r="CH31">
            <v>0</v>
          </cell>
          <cell r="CI31">
            <v>0</v>
          </cell>
          <cell r="CJ31">
            <v>0</v>
          </cell>
          <cell r="CK31">
            <v>0</v>
          </cell>
          <cell r="CL31">
            <v>0</v>
          </cell>
          <cell r="CM31">
            <v>0</v>
          </cell>
          <cell r="CN31">
            <v>0</v>
          </cell>
          <cell r="CO31">
            <v>0</v>
          </cell>
        </row>
        <row r="32">
          <cell r="B32">
            <v>0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0</v>
          </cell>
          <cell r="AQ32">
            <v>0</v>
          </cell>
          <cell r="AR32">
            <v>0</v>
          </cell>
          <cell r="AS32">
            <v>0</v>
          </cell>
          <cell r="AT32">
            <v>0</v>
          </cell>
          <cell r="AU32">
            <v>0</v>
          </cell>
          <cell r="AV32">
            <v>0</v>
          </cell>
          <cell r="AW32">
            <v>0</v>
          </cell>
          <cell r="AX32">
            <v>0</v>
          </cell>
          <cell r="AY32">
            <v>0</v>
          </cell>
          <cell r="AZ32">
            <v>0</v>
          </cell>
          <cell r="BA32">
            <v>0</v>
          </cell>
          <cell r="BB32">
            <v>0</v>
          </cell>
          <cell r="BC32">
            <v>0</v>
          </cell>
          <cell r="BD32">
            <v>0</v>
          </cell>
          <cell r="BE32">
            <v>0</v>
          </cell>
          <cell r="BF32">
            <v>0</v>
          </cell>
          <cell r="BG32">
            <v>0</v>
          </cell>
          <cell r="BH32">
            <v>0</v>
          </cell>
          <cell r="BI32">
            <v>0</v>
          </cell>
          <cell r="BJ32">
            <v>0</v>
          </cell>
          <cell r="BK32">
            <v>0</v>
          </cell>
          <cell r="BL32">
            <v>0</v>
          </cell>
          <cell r="BM32">
            <v>0</v>
          </cell>
          <cell r="BN32">
            <v>0</v>
          </cell>
          <cell r="BO32">
            <v>0</v>
          </cell>
          <cell r="BP32">
            <v>0</v>
          </cell>
          <cell r="BQ32">
            <v>0</v>
          </cell>
          <cell r="BR32">
            <v>0</v>
          </cell>
          <cell r="BS32">
            <v>0</v>
          </cell>
          <cell r="BT32">
            <v>0</v>
          </cell>
          <cell r="BU32">
            <v>0</v>
          </cell>
          <cell r="BV32">
            <v>0</v>
          </cell>
          <cell r="BW32">
            <v>0</v>
          </cell>
          <cell r="BX32">
            <v>0</v>
          </cell>
          <cell r="BY32">
            <v>0</v>
          </cell>
          <cell r="BZ32">
            <v>0</v>
          </cell>
          <cell r="CA32">
            <v>0</v>
          </cell>
          <cell r="CB32">
            <v>0</v>
          </cell>
          <cell r="CC32">
            <v>0</v>
          </cell>
          <cell r="CD32">
            <v>0</v>
          </cell>
          <cell r="CE32">
            <v>0</v>
          </cell>
          <cell r="CF32">
            <v>0</v>
          </cell>
          <cell r="CG32">
            <v>0</v>
          </cell>
          <cell r="CH32">
            <v>0</v>
          </cell>
          <cell r="CI32">
            <v>0</v>
          </cell>
          <cell r="CJ32">
            <v>0</v>
          </cell>
          <cell r="CK32">
            <v>0</v>
          </cell>
          <cell r="CL32">
            <v>0</v>
          </cell>
          <cell r="CM32">
            <v>0</v>
          </cell>
          <cell r="CN32">
            <v>0</v>
          </cell>
          <cell r="CO32">
            <v>0</v>
          </cell>
        </row>
        <row r="33">
          <cell r="B33">
            <v>0</v>
          </cell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0</v>
          </cell>
          <cell r="AJ33">
            <v>0</v>
          </cell>
          <cell r="AK33">
            <v>0</v>
          </cell>
          <cell r="AL33">
            <v>0</v>
          </cell>
          <cell r="AM33">
            <v>0</v>
          </cell>
          <cell r="AN33">
            <v>0</v>
          </cell>
          <cell r="AO33">
            <v>0</v>
          </cell>
          <cell r="AP33">
            <v>0</v>
          </cell>
          <cell r="AQ33">
            <v>0</v>
          </cell>
          <cell r="AR33">
            <v>0</v>
          </cell>
          <cell r="AS33">
            <v>0</v>
          </cell>
          <cell r="AT33">
            <v>0</v>
          </cell>
          <cell r="AU33">
            <v>0</v>
          </cell>
          <cell r="AV33">
            <v>0</v>
          </cell>
          <cell r="AW33">
            <v>0</v>
          </cell>
          <cell r="AX33">
            <v>0</v>
          </cell>
          <cell r="AY33">
            <v>0</v>
          </cell>
          <cell r="AZ33">
            <v>0</v>
          </cell>
          <cell r="BA33">
            <v>0</v>
          </cell>
          <cell r="BB33">
            <v>0</v>
          </cell>
          <cell r="BC33">
            <v>0</v>
          </cell>
          <cell r="BD33">
            <v>0</v>
          </cell>
          <cell r="BE33">
            <v>0</v>
          </cell>
          <cell r="BF33">
            <v>0</v>
          </cell>
          <cell r="BG33">
            <v>0</v>
          </cell>
          <cell r="BH33">
            <v>0</v>
          </cell>
          <cell r="BI33">
            <v>0</v>
          </cell>
          <cell r="BJ33">
            <v>0</v>
          </cell>
          <cell r="BK33">
            <v>0</v>
          </cell>
          <cell r="BL33">
            <v>0</v>
          </cell>
          <cell r="BM33">
            <v>0</v>
          </cell>
          <cell r="BN33">
            <v>0</v>
          </cell>
          <cell r="BO33">
            <v>0</v>
          </cell>
          <cell r="BP33">
            <v>0</v>
          </cell>
          <cell r="BQ33">
            <v>0</v>
          </cell>
          <cell r="BR33">
            <v>0</v>
          </cell>
          <cell r="BS33">
            <v>0</v>
          </cell>
          <cell r="BT33">
            <v>0</v>
          </cell>
          <cell r="BU33">
            <v>0</v>
          </cell>
          <cell r="BV33">
            <v>0</v>
          </cell>
          <cell r="BW33">
            <v>0</v>
          </cell>
          <cell r="BX33">
            <v>0</v>
          </cell>
          <cell r="BY33">
            <v>0</v>
          </cell>
          <cell r="BZ33">
            <v>0</v>
          </cell>
          <cell r="CA33">
            <v>0</v>
          </cell>
          <cell r="CB33">
            <v>0</v>
          </cell>
          <cell r="CC33">
            <v>0</v>
          </cell>
          <cell r="CD33">
            <v>0</v>
          </cell>
          <cell r="CE33">
            <v>0</v>
          </cell>
          <cell r="CF33">
            <v>0</v>
          </cell>
          <cell r="CG33">
            <v>0</v>
          </cell>
          <cell r="CH33">
            <v>0</v>
          </cell>
          <cell r="CI33">
            <v>0</v>
          </cell>
          <cell r="CJ33">
            <v>0</v>
          </cell>
          <cell r="CK33">
            <v>0</v>
          </cell>
          <cell r="CL33">
            <v>0</v>
          </cell>
          <cell r="CM33">
            <v>0</v>
          </cell>
          <cell r="CN33">
            <v>0</v>
          </cell>
          <cell r="CO33">
            <v>0</v>
          </cell>
        </row>
        <row r="34">
          <cell r="B34">
            <v>0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0</v>
          </cell>
          <cell r="AJ34">
            <v>0</v>
          </cell>
          <cell r="AK34">
            <v>0</v>
          </cell>
          <cell r="AL34">
            <v>0</v>
          </cell>
          <cell r="AM34">
            <v>0</v>
          </cell>
          <cell r="AN34">
            <v>0</v>
          </cell>
          <cell r="AO34">
            <v>0</v>
          </cell>
          <cell r="AP34">
            <v>0</v>
          </cell>
          <cell r="AQ34">
            <v>0</v>
          </cell>
          <cell r="AR34">
            <v>0</v>
          </cell>
          <cell r="AS34">
            <v>0</v>
          </cell>
          <cell r="AT34">
            <v>0</v>
          </cell>
          <cell r="AU34">
            <v>0</v>
          </cell>
          <cell r="AV34">
            <v>0</v>
          </cell>
          <cell r="AW34">
            <v>0</v>
          </cell>
          <cell r="AX34">
            <v>0</v>
          </cell>
          <cell r="AY34">
            <v>0</v>
          </cell>
          <cell r="AZ34">
            <v>0</v>
          </cell>
          <cell r="BA34">
            <v>0</v>
          </cell>
          <cell r="BB34">
            <v>0</v>
          </cell>
          <cell r="BC34">
            <v>0</v>
          </cell>
          <cell r="BD34">
            <v>0</v>
          </cell>
          <cell r="BE34">
            <v>0</v>
          </cell>
          <cell r="BF34">
            <v>0</v>
          </cell>
          <cell r="BG34">
            <v>0</v>
          </cell>
          <cell r="BH34">
            <v>0</v>
          </cell>
          <cell r="BI34">
            <v>0</v>
          </cell>
          <cell r="BJ34">
            <v>0</v>
          </cell>
          <cell r="BK34">
            <v>0</v>
          </cell>
          <cell r="BL34">
            <v>0</v>
          </cell>
          <cell r="BM34">
            <v>0</v>
          </cell>
          <cell r="BN34">
            <v>0</v>
          </cell>
          <cell r="BO34">
            <v>0</v>
          </cell>
          <cell r="BP34">
            <v>0</v>
          </cell>
          <cell r="BQ34">
            <v>0</v>
          </cell>
          <cell r="BR34">
            <v>0</v>
          </cell>
          <cell r="BS34">
            <v>0</v>
          </cell>
          <cell r="BT34">
            <v>0</v>
          </cell>
          <cell r="BU34">
            <v>0</v>
          </cell>
          <cell r="BV34">
            <v>0</v>
          </cell>
          <cell r="BW34">
            <v>0</v>
          </cell>
          <cell r="BX34">
            <v>0</v>
          </cell>
          <cell r="BY34">
            <v>0</v>
          </cell>
          <cell r="BZ34">
            <v>0</v>
          </cell>
          <cell r="CA34">
            <v>0</v>
          </cell>
          <cell r="CB34">
            <v>0</v>
          </cell>
          <cell r="CC34">
            <v>0</v>
          </cell>
          <cell r="CD34">
            <v>0</v>
          </cell>
          <cell r="CE34">
            <v>0</v>
          </cell>
          <cell r="CF34">
            <v>0</v>
          </cell>
          <cell r="CG34">
            <v>0</v>
          </cell>
          <cell r="CH34">
            <v>0</v>
          </cell>
          <cell r="CI34">
            <v>0</v>
          </cell>
          <cell r="CJ34">
            <v>0</v>
          </cell>
          <cell r="CK34">
            <v>0</v>
          </cell>
          <cell r="CL34">
            <v>0</v>
          </cell>
          <cell r="CM34">
            <v>0</v>
          </cell>
          <cell r="CN34">
            <v>0</v>
          </cell>
          <cell r="CO34">
            <v>0</v>
          </cell>
        </row>
        <row r="35">
          <cell r="B35">
            <v>2.4830000000000001</v>
          </cell>
          <cell r="C35">
            <v>5.9610000000000003</v>
          </cell>
          <cell r="D35">
            <v>33.365000000000002</v>
          </cell>
          <cell r="E35">
            <v>13.795</v>
          </cell>
          <cell r="F35">
            <v>19.568999999999999</v>
          </cell>
          <cell r="G35">
            <v>45.573999999999998</v>
          </cell>
          <cell r="H35">
            <v>26.234000000000002</v>
          </cell>
          <cell r="I35">
            <v>19.341000000000001</v>
          </cell>
          <cell r="J35">
            <v>21.358000000000001</v>
          </cell>
          <cell r="K35">
            <v>11.358000000000001</v>
          </cell>
          <cell r="L35">
            <v>10</v>
          </cell>
          <cell r="M35">
            <v>16.759</v>
          </cell>
          <cell r="N35">
            <v>9.7910000000000004</v>
          </cell>
          <cell r="O35">
            <v>6.968</v>
          </cell>
          <cell r="P35">
            <v>3.585</v>
          </cell>
          <cell r="Q35">
            <v>1.901</v>
          </cell>
          <cell r="R35">
            <v>1.6850000000000001</v>
          </cell>
          <cell r="S35">
            <v>28.815000000000001</v>
          </cell>
          <cell r="T35">
            <v>16.442</v>
          </cell>
          <cell r="U35">
            <v>12.372999999999999</v>
          </cell>
          <cell r="V35">
            <v>1304.2059999999999</v>
          </cell>
          <cell r="W35">
            <v>716.04499999999996</v>
          </cell>
          <cell r="X35">
            <v>588.16200000000003</v>
          </cell>
          <cell r="Y35">
            <v>224.09899999999999</v>
          </cell>
          <cell r="Z35">
            <v>121.54600000000001</v>
          </cell>
          <cell r="AA35">
            <v>102.55200000000001</v>
          </cell>
          <cell r="AB35">
            <v>68.700999999999993</v>
          </cell>
          <cell r="AC35">
            <v>38.637999999999998</v>
          </cell>
          <cell r="AD35">
            <v>30.062999999999999</v>
          </cell>
          <cell r="AE35">
            <v>68.765000000000001</v>
          </cell>
          <cell r="AF35">
            <v>36.817999999999998</v>
          </cell>
          <cell r="AG35">
            <v>31.946999999999999</v>
          </cell>
          <cell r="AH35">
            <v>86.632000000000005</v>
          </cell>
          <cell r="AI35">
            <v>46.09</v>
          </cell>
          <cell r="AJ35">
            <v>40.542000000000002</v>
          </cell>
          <cell r="AK35">
            <v>1080.1079999999999</v>
          </cell>
          <cell r="AL35">
            <v>594.49800000000005</v>
          </cell>
          <cell r="AM35">
            <v>485.61</v>
          </cell>
          <cell r="AN35">
            <v>508.52499999999998</v>
          </cell>
          <cell r="AO35">
            <v>274.904</v>
          </cell>
          <cell r="AP35">
            <v>233.62100000000001</v>
          </cell>
          <cell r="AQ35">
            <v>135.34299999999999</v>
          </cell>
          <cell r="AR35">
            <v>64.245999999999995</v>
          </cell>
          <cell r="AS35">
            <v>71.096999999999994</v>
          </cell>
          <cell r="AT35">
            <v>156.29300000000001</v>
          </cell>
          <cell r="AU35">
            <v>87.867999999999995</v>
          </cell>
          <cell r="AV35">
            <v>68.424999999999997</v>
          </cell>
          <cell r="AW35">
            <v>216.88900000000001</v>
          </cell>
          <cell r="AX35">
            <v>122.79</v>
          </cell>
          <cell r="AY35">
            <v>94.099000000000004</v>
          </cell>
          <cell r="AZ35">
            <v>571.58299999999997</v>
          </cell>
          <cell r="BA35">
            <v>319.59399999999999</v>
          </cell>
          <cell r="BB35">
            <v>251.988</v>
          </cell>
          <cell r="BC35">
            <v>265.13299999999998</v>
          </cell>
          <cell r="BD35">
            <v>144.94800000000001</v>
          </cell>
          <cell r="BE35">
            <v>120.185</v>
          </cell>
          <cell r="BF35">
            <v>306.45</v>
          </cell>
          <cell r="BG35">
            <v>174.64599999999999</v>
          </cell>
          <cell r="BH35">
            <v>131.804</v>
          </cell>
          <cell r="BI35">
            <v>184.005</v>
          </cell>
          <cell r="BJ35">
            <v>100.313</v>
          </cell>
          <cell r="BK35">
            <v>83.691999999999993</v>
          </cell>
          <cell r="BL35">
            <v>122.444</v>
          </cell>
          <cell r="BM35">
            <v>74.332999999999998</v>
          </cell>
          <cell r="BN35">
            <v>48.110999999999997</v>
          </cell>
          <cell r="BO35">
            <v>98.638999999999996</v>
          </cell>
          <cell r="BP35">
            <v>60.137</v>
          </cell>
          <cell r="BQ35">
            <v>38.502000000000002</v>
          </cell>
          <cell r="BR35">
            <v>1205.568</v>
          </cell>
          <cell r="BS35">
            <v>655.90700000000004</v>
          </cell>
          <cell r="BT35">
            <v>549.66</v>
          </cell>
          <cell r="BU35">
            <v>2034.9770000000001</v>
          </cell>
          <cell r="BV35">
            <v>1017.896</v>
          </cell>
          <cell r="BW35">
            <v>1017.08</v>
          </cell>
          <cell r="BX35">
            <v>325.42500000000001</v>
          </cell>
          <cell r="BY35">
            <v>158.745</v>
          </cell>
          <cell r="BZ35">
            <v>166.68</v>
          </cell>
          <cell r="CA35">
            <v>209.06399999999999</v>
          </cell>
          <cell r="CB35">
            <v>113.78</v>
          </cell>
          <cell r="CC35">
            <v>95.284000000000006</v>
          </cell>
          <cell r="CD35">
            <v>138.47900000000001</v>
          </cell>
          <cell r="CE35">
            <v>83.123000000000005</v>
          </cell>
          <cell r="CF35">
            <v>55.356000000000002</v>
          </cell>
          <cell r="CG35">
            <v>70.584999999999994</v>
          </cell>
          <cell r="CH35">
            <v>30.658000000000001</v>
          </cell>
          <cell r="CI35">
            <v>39.927</v>
          </cell>
          <cell r="CJ35">
            <v>38.225000000000001</v>
          </cell>
          <cell r="CK35">
            <v>17.149999999999999</v>
          </cell>
          <cell r="CL35">
            <v>21.074999999999999</v>
          </cell>
          <cell r="CM35">
            <v>37.875</v>
          </cell>
          <cell r="CN35">
            <v>19.513999999999999</v>
          </cell>
          <cell r="CO35">
            <v>18.36</v>
          </cell>
        </row>
        <row r="36">
          <cell r="B36">
            <v>0</v>
          </cell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0</v>
          </cell>
          <cell r="AJ36">
            <v>0</v>
          </cell>
          <cell r="AK36">
            <v>0</v>
          </cell>
          <cell r="AL36">
            <v>0</v>
          </cell>
          <cell r="AM36">
            <v>0</v>
          </cell>
          <cell r="AN36">
            <v>0</v>
          </cell>
          <cell r="AO36">
            <v>0</v>
          </cell>
          <cell r="AP36">
            <v>0</v>
          </cell>
          <cell r="AQ36">
            <v>0</v>
          </cell>
          <cell r="AR36">
            <v>0</v>
          </cell>
          <cell r="AS36">
            <v>0</v>
          </cell>
          <cell r="AT36">
            <v>0</v>
          </cell>
          <cell r="AU36">
            <v>0</v>
          </cell>
          <cell r="AV36">
            <v>0</v>
          </cell>
          <cell r="AW36">
            <v>0</v>
          </cell>
          <cell r="AX36">
            <v>0</v>
          </cell>
          <cell r="AY36">
            <v>0</v>
          </cell>
          <cell r="AZ36">
            <v>0</v>
          </cell>
          <cell r="BA36">
            <v>0</v>
          </cell>
          <cell r="BB36">
            <v>0</v>
          </cell>
          <cell r="BC36">
            <v>0</v>
          </cell>
          <cell r="BD36">
            <v>0</v>
          </cell>
          <cell r="BE36">
            <v>0</v>
          </cell>
          <cell r="BF36">
            <v>0</v>
          </cell>
          <cell r="BG36">
            <v>0</v>
          </cell>
          <cell r="BH36">
            <v>0</v>
          </cell>
          <cell r="BI36">
            <v>0</v>
          </cell>
          <cell r="BJ36">
            <v>0</v>
          </cell>
          <cell r="BK36">
            <v>0</v>
          </cell>
          <cell r="BL36">
            <v>0</v>
          </cell>
          <cell r="BM36">
            <v>0</v>
          </cell>
          <cell r="BN36">
            <v>0</v>
          </cell>
          <cell r="BO36">
            <v>0</v>
          </cell>
          <cell r="BP36">
            <v>0</v>
          </cell>
          <cell r="BQ36">
            <v>0</v>
          </cell>
          <cell r="BR36">
            <v>0</v>
          </cell>
          <cell r="BS36">
            <v>0</v>
          </cell>
          <cell r="BT36">
            <v>0</v>
          </cell>
          <cell r="BU36">
            <v>0</v>
          </cell>
          <cell r="BV36">
            <v>0</v>
          </cell>
          <cell r="BW36">
            <v>0</v>
          </cell>
          <cell r="BX36">
            <v>0</v>
          </cell>
          <cell r="BY36">
            <v>0</v>
          </cell>
          <cell r="BZ36">
            <v>0</v>
          </cell>
          <cell r="CA36">
            <v>0</v>
          </cell>
          <cell r="CB36">
            <v>0</v>
          </cell>
          <cell r="CC36">
            <v>0</v>
          </cell>
          <cell r="CD36">
            <v>0</v>
          </cell>
          <cell r="CE36">
            <v>0</v>
          </cell>
          <cell r="CF36">
            <v>0</v>
          </cell>
          <cell r="CG36">
            <v>0</v>
          </cell>
          <cell r="CH36">
            <v>0</v>
          </cell>
          <cell r="CI36">
            <v>0</v>
          </cell>
          <cell r="CJ36">
            <v>0</v>
          </cell>
          <cell r="CK36">
            <v>0</v>
          </cell>
          <cell r="CL36">
            <v>0</v>
          </cell>
          <cell r="CM36">
            <v>0</v>
          </cell>
          <cell r="CN36">
            <v>0</v>
          </cell>
          <cell r="CO36">
            <v>0</v>
          </cell>
        </row>
        <row r="37">
          <cell r="B37">
            <v>0</v>
          </cell>
          <cell r="C37">
            <v>0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0</v>
          </cell>
          <cell r="AJ37">
            <v>0</v>
          </cell>
          <cell r="AK37">
            <v>0</v>
          </cell>
          <cell r="AL37">
            <v>0</v>
          </cell>
          <cell r="AM37">
            <v>0</v>
          </cell>
          <cell r="AN37">
            <v>0</v>
          </cell>
          <cell r="AO37">
            <v>0</v>
          </cell>
          <cell r="AP37">
            <v>0</v>
          </cell>
          <cell r="AQ37">
            <v>0</v>
          </cell>
          <cell r="AR37">
            <v>0</v>
          </cell>
          <cell r="AS37">
            <v>0</v>
          </cell>
          <cell r="AT37">
            <v>0</v>
          </cell>
          <cell r="AU37">
            <v>0</v>
          </cell>
          <cell r="AV37">
            <v>0</v>
          </cell>
          <cell r="AW37">
            <v>0</v>
          </cell>
          <cell r="AX37">
            <v>0</v>
          </cell>
          <cell r="AY37">
            <v>0</v>
          </cell>
          <cell r="AZ37">
            <v>0</v>
          </cell>
          <cell r="BA37">
            <v>0</v>
          </cell>
          <cell r="BB37">
            <v>0</v>
          </cell>
          <cell r="BC37">
            <v>0</v>
          </cell>
          <cell r="BD37">
            <v>0</v>
          </cell>
          <cell r="BE37">
            <v>0</v>
          </cell>
          <cell r="BF37">
            <v>0</v>
          </cell>
          <cell r="BG37">
            <v>0</v>
          </cell>
          <cell r="BH37">
            <v>0</v>
          </cell>
          <cell r="BI37">
            <v>0</v>
          </cell>
          <cell r="BJ37">
            <v>0</v>
          </cell>
          <cell r="BK37">
            <v>0</v>
          </cell>
          <cell r="BL37">
            <v>0</v>
          </cell>
          <cell r="BM37">
            <v>0</v>
          </cell>
          <cell r="BN37">
            <v>0</v>
          </cell>
          <cell r="BO37">
            <v>0</v>
          </cell>
          <cell r="BP37">
            <v>0</v>
          </cell>
          <cell r="BQ37">
            <v>0</v>
          </cell>
          <cell r="BR37">
            <v>0</v>
          </cell>
          <cell r="BS37">
            <v>0</v>
          </cell>
          <cell r="BT37">
            <v>0</v>
          </cell>
          <cell r="BU37">
            <v>0</v>
          </cell>
          <cell r="BV37">
            <v>0</v>
          </cell>
          <cell r="BW37">
            <v>0</v>
          </cell>
          <cell r="BX37">
            <v>0</v>
          </cell>
          <cell r="BY37">
            <v>0</v>
          </cell>
          <cell r="BZ37">
            <v>0</v>
          </cell>
          <cell r="CA37">
            <v>0</v>
          </cell>
          <cell r="CB37">
            <v>0</v>
          </cell>
          <cell r="CC37">
            <v>0</v>
          </cell>
          <cell r="CD37">
            <v>0</v>
          </cell>
          <cell r="CE37">
            <v>0</v>
          </cell>
          <cell r="CF37">
            <v>0</v>
          </cell>
          <cell r="CG37">
            <v>0</v>
          </cell>
          <cell r="CH37">
            <v>0</v>
          </cell>
          <cell r="CI37">
            <v>0</v>
          </cell>
          <cell r="CJ37">
            <v>0</v>
          </cell>
          <cell r="CK37">
            <v>0</v>
          </cell>
          <cell r="CL37">
            <v>0</v>
          </cell>
          <cell r="CM37">
            <v>0</v>
          </cell>
          <cell r="CN37">
            <v>0</v>
          </cell>
          <cell r="CO37">
            <v>0</v>
          </cell>
        </row>
        <row r="38">
          <cell r="B38">
            <v>0</v>
          </cell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0</v>
          </cell>
          <cell r="AJ38">
            <v>0</v>
          </cell>
          <cell r="AK38">
            <v>0</v>
          </cell>
          <cell r="AL38">
            <v>0</v>
          </cell>
          <cell r="AM38">
            <v>0</v>
          </cell>
          <cell r="AN38">
            <v>0</v>
          </cell>
          <cell r="AO38">
            <v>0</v>
          </cell>
          <cell r="AP38">
            <v>0</v>
          </cell>
          <cell r="AQ38">
            <v>0</v>
          </cell>
          <cell r="AR38">
            <v>0</v>
          </cell>
          <cell r="AS38">
            <v>0</v>
          </cell>
          <cell r="AT38">
            <v>0</v>
          </cell>
          <cell r="AU38">
            <v>0</v>
          </cell>
          <cell r="AV38">
            <v>0</v>
          </cell>
          <cell r="AW38">
            <v>0</v>
          </cell>
          <cell r="AX38">
            <v>0</v>
          </cell>
          <cell r="AY38">
            <v>0</v>
          </cell>
          <cell r="AZ38">
            <v>0</v>
          </cell>
          <cell r="BA38">
            <v>0</v>
          </cell>
          <cell r="BB38">
            <v>0</v>
          </cell>
          <cell r="BC38">
            <v>0</v>
          </cell>
          <cell r="BD38">
            <v>0</v>
          </cell>
          <cell r="BE38">
            <v>0</v>
          </cell>
          <cell r="BF38">
            <v>0</v>
          </cell>
          <cell r="BG38">
            <v>0</v>
          </cell>
          <cell r="BH38">
            <v>0</v>
          </cell>
          <cell r="BI38">
            <v>0</v>
          </cell>
          <cell r="BJ38">
            <v>0</v>
          </cell>
          <cell r="BK38">
            <v>0</v>
          </cell>
          <cell r="BL38">
            <v>0</v>
          </cell>
          <cell r="BM38">
            <v>0</v>
          </cell>
          <cell r="BN38">
            <v>0</v>
          </cell>
          <cell r="BO38">
            <v>0</v>
          </cell>
          <cell r="BP38">
            <v>0</v>
          </cell>
          <cell r="BQ38">
            <v>0</v>
          </cell>
          <cell r="BR38">
            <v>0</v>
          </cell>
          <cell r="BS38">
            <v>0</v>
          </cell>
          <cell r="BT38">
            <v>0</v>
          </cell>
          <cell r="BU38">
            <v>0</v>
          </cell>
          <cell r="BV38">
            <v>0</v>
          </cell>
          <cell r="BW38">
            <v>0</v>
          </cell>
          <cell r="BX38">
            <v>0</v>
          </cell>
          <cell r="BY38">
            <v>0</v>
          </cell>
          <cell r="BZ38">
            <v>0</v>
          </cell>
          <cell r="CA38">
            <v>0</v>
          </cell>
          <cell r="CB38">
            <v>0</v>
          </cell>
          <cell r="CC38">
            <v>0</v>
          </cell>
          <cell r="CD38">
            <v>0</v>
          </cell>
          <cell r="CE38">
            <v>0</v>
          </cell>
          <cell r="CF38">
            <v>0</v>
          </cell>
          <cell r="CG38">
            <v>0</v>
          </cell>
          <cell r="CH38">
            <v>0</v>
          </cell>
          <cell r="CI38">
            <v>0</v>
          </cell>
          <cell r="CJ38">
            <v>0</v>
          </cell>
          <cell r="CK38">
            <v>0</v>
          </cell>
          <cell r="CL38">
            <v>0</v>
          </cell>
          <cell r="CM38">
            <v>0</v>
          </cell>
          <cell r="CN38">
            <v>0</v>
          </cell>
          <cell r="CO38">
            <v>0</v>
          </cell>
        </row>
        <row r="39">
          <cell r="B39">
            <v>0</v>
          </cell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0</v>
          </cell>
          <cell r="AJ39">
            <v>0</v>
          </cell>
          <cell r="AK39">
            <v>0</v>
          </cell>
          <cell r="AL39">
            <v>0</v>
          </cell>
          <cell r="AM39">
            <v>0</v>
          </cell>
          <cell r="AN39">
            <v>0</v>
          </cell>
          <cell r="AO39">
            <v>0</v>
          </cell>
          <cell r="AP39">
            <v>0</v>
          </cell>
          <cell r="AQ39">
            <v>0</v>
          </cell>
          <cell r="AR39">
            <v>0</v>
          </cell>
          <cell r="AS39">
            <v>0</v>
          </cell>
          <cell r="AT39">
            <v>0</v>
          </cell>
          <cell r="AU39">
            <v>0</v>
          </cell>
          <cell r="AV39">
            <v>0</v>
          </cell>
          <cell r="AW39">
            <v>0</v>
          </cell>
          <cell r="AX39">
            <v>0</v>
          </cell>
          <cell r="AY39">
            <v>0</v>
          </cell>
          <cell r="AZ39">
            <v>0</v>
          </cell>
          <cell r="BA39">
            <v>0</v>
          </cell>
          <cell r="BB39">
            <v>0</v>
          </cell>
          <cell r="BC39">
            <v>0</v>
          </cell>
          <cell r="BD39">
            <v>0</v>
          </cell>
          <cell r="BE39">
            <v>0</v>
          </cell>
          <cell r="BF39">
            <v>0</v>
          </cell>
          <cell r="BG39">
            <v>0</v>
          </cell>
          <cell r="BH39">
            <v>0</v>
          </cell>
          <cell r="BI39">
            <v>0</v>
          </cell>
          <cell r="BJ39">
            <v>0</v>
          </cell>
          <cell r="BK39">
            <v>0</v>
          </cell>
          <cell r="BL39">
            <v>0</v>
          </cell>
          <cell r="BM39">
            <v>0</v>
          </cell>
          <cell r="BN39">
            <v>0</v>
          </cell>
          <cell r="BO39">
            <v>0</v>
          </cell>
          <cell r="BP39">
            <v>0</v>
          </cell>
          <cell r="BQ39">
            <v>0</v>
          </cell>
          <cell r="BR39">
            <v>0</v>
          </cell>
          <cell r="BS39">
            <v>0</v>
          </cell>
          <cell r="BT39">
            <v>0</v>
          </cell>
          <cell r="BU39">
            <v>0</v>
          </cell>
          <cell r="BV39">
            <v>0</v>
          </cell>
          <cell r="BW39">
            <v>0</v>
          </cell>
          <cell r="BX39">
            <v>0</v>
          </cell>
          <cell r="BY39">
            <v>0</v>
          </cell>
          <cell r="BZ39">
            <v>0</v>
          </cell>
          <cell r="CA39">
            <v>0</v>
          </cell>
          <cell r="CB39">
            <v>0</v>
          </cell>
          <cell r="CC39">
            <v>0</v>
          </cell>
          <cell r="CD39">
            <v>0</v>
          </cell>
          <cell r="CE39">
            <v>0</v>
          </cell>
          <cell r="CF39">
            <v>0</v>
          </cell>
          <cell r="CG39">
            <v>0</v>
          </cell>
          <cell r="CH39">
            <v>0</v>
          </cell>
          <cell r="CI39">
            <v>0</v>
          </cell>
          <cell r="CJ39">
            <v>0</v>
          </cell>
          <cell r="CK39">
            <v>0</v>
          </cell>
          <cell r="CL39">
            <v>0</v>
          </cell>
          <cell r="CM39">
            <v>0</v>
          </cell>
          <cell r="CN39">
            <v>0</v>
          </cell>
          <cell r="CO39">
            <v>0</v>
          </cell>
        </row>
        <row r="40">
          <cell r="B40">
            <v>0</v>
          </cell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0</v>
          </cell>
          <cell r="AJ40">
            <v>0</v>
          </cell>
          <cell r="AK40">
            <v>0</v>
          </cell>
          <cell r="AL40">
            <v>0</v>
          </cell>
          <cell r="AM40">
            <v>0</v>
          </cell>
          <cell r="AN40">
            <v>0</v>
          </cell>
          <cell r="AO40">
            <v>0</v>
          </cell>
          <cell r="AP40">
            <v>0</v>
          </cell>
          <cell r="AQ40">
            <v>0</v>
          </cell>
          <cell r="AR40">
            <v>0</v>
          </cell>
          <cell r="AS40">
            <v>0</v>
          </cell>
          <cell r="AT40">
            <v>0</v>
          </cell>
          <cell r="AU40">
            <v>0</v>
          </cell>
          <cell r="AV40">
            <v>0</v>
          </cell>
          <cell r="AW40">
            <v>0</v>
          </cell>
          <cell r="AX40">
            <v>0</v>
          </cell>
          <cell r="AY40">
            <v>0</v>
          </cell>
          <cell r="AZ40">
            <v>0</v>
          </cell>
          <cell r="BA40">
            <v>0</v>
          </cell>
          <cell r="BB40">
            <v>0</v>
          </cell>
          <cell r="BC40">
            <v>0</v>
          </cell>
          <cell r="BD40">
            <v>0</v>
          </cell>
          <cell r="BE40">
            <v>0</v>
          </cell>
          <cell r="BF40">
            <v>0</v>
          </cell>
          <cell r="BG40">
            <v>0</v>
          </cell>
          <cell r="BH40">
            <v>0</v>
          </cell>
          <cell r="BI40">
            <v>0</v>
          </cell>
          <cell r="BJ40">
            <v>0</v>
          </cell>
          <cell r="BK40">
            <v>0</v>
          </cell>
          <cell r="BL40">
            <v>0</v>
          </cell>
          <cell r="BM40">
            <v>0</v>
          </cell>
          <cell r="BN40">
            <v>0</v>
          </cell>
          <cell r="BO40">
            <v>0</v>
          </cell>
          <cell r="BP40">
            <v>0</v>
          </cell>
          <cell r="BQ40">
            <v>0</v>
          </cell>
          <cell r="BR40">
            <v>0</v>
          </cell>
          <cell r="BS40">
            <v>0</v>
          </cell>
          <cell r="BT40">
            <v>0</v>
          </cell>
          <cell r="BU40">
            <v>0</v>
          </cell>
          <cell r="BV40">
            <v>0</v>
          </cell>
          <cell r="BW40">
            <v>0</v>
          </cell>
          <cell r="BX40">
            <v>0</v>
          </cell>
          <cell r="BY40">
            <v>0</v>
          </cell>
          <cell r="BZ40">
            <v>0</v>
          </cell>
          <cell r="CA40">
            <v>0</v>
          </cell>
          <cell r="CB40">
            <v>0</v>
          </cell>
          <cell r="CC40">
            <v>0</v>
          </cell>
          <cell r="CD40">
            <v>0</v>
          </cell>
          <cell r="CE40">
            <v>0</v>
          </cell>
          <cell r="CF40">
            <v>0</v>
          </cell>
          <cell r="CG40">
            <v>0</v>
          </cell>
          <cell r="CH40">
            <v>0</v>
          </cell>
          <cell r="CI40">
            <v>0</v>
          </cell>
          <cell r="CJ40">
            <v>0</v>
          </cell>
          <cell r="CK40">
            <v>0</v>
          </cell>
          <cell r="CL40">
            <v>0</v>
          </cell>
          <cell r="CM40">
            <v>0</v>
          </cell>
          <cell r="CN40">
            <v>0</v>
          </cell>
          <cell r="CO40">
            <v>0</v>
          </cell>
        </row>
        <row r="41">
          <cell r="B41">
            <v>0</v>
          </cell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0</v>
          </cell>
          <cell r="AJ41">
            <v>0</v>
          </cell>
          <cell r="AK41">
            <v>0</v>
          </cell>
          <cell r="AL41">
            <v>0</v>
          </cell>
          <cell r="AM41">
            <v>0</v>
          </cell>
          <cell r="AN41">
            <v>0</v>
          </cell>
          <cell r="AO41">
            <v>0</v>
          </cell>
          <cell r="AP41">
            <v>0</v>
          </cell>
          <cell r="AQ41">
            <v>0</v>
          </cell>
          <cell r="AR41">
            <v>0</v>
          </cell>
          <cell r="AS41">
            <v>0</v>
          </cell>
          <cell r="AT41">
            <v>0</v>
          </cell>
          <cell r="AU41">
            <v>0</v>
          </cell>
          <cell r="AV41">
            <v>0</v>
          </cell>
          <cell r="AW41">
            <v>0</v>
          </cell>
          <cell r="AX41">
            <v>0</v>
          </cell>
          <cell r="AY41">
            <v>0</v>
          </cell>
          <cell r="AZ41">
            <v>0</v>
          </cell>
          <cell r="BA41">
            <v>0</v>
          </cell>
          <cell r="BB41">
            <v>0</v>
          </cell>
          <cell r="BC41">
            <v>0</v>
          </cell>
          <cell r="BD41">
            <v>0</v>
          </cell>
          <cell r="BE41">
            <v>0</v>
          </cell>
          <cell r="BF41">
            <v>0</v>
          </cell>
          <cell r="BG41">
            <v>0</v>
          </cell>
          <cell r="BH41">
            <v>0</v>
          </cell>
          <cell r="BI41">
            <v>0</v>
          </cell>
          <cell r="BJ41">
            <v>0</v>
          </cell>
          <cell r="BK41">
            <v>0</v>
          </cell>
          <cell r="BL41">
            <v>0</v>
          </cell>
          <cell r="BM41">
            <v>0</v>
          </cell>
          <cell r="BN41">
            <v>0</v>
          </cell>
          <cell r="BO41">
            <v>0</v>
          </cell>
          <cell r="BP41">
            <v>0</v>
          </cell>
          <cell r="BQ41">
            <v>0</v>
          </cell>
          <cell r="BR41">
            <v>0</v>
          </cell>
          <cell r="BS41">
            <v>0</v>
          </cell>
          <cell r="BT41">
            <v>0</v>
          </cell>
          <cell r="BU41">
            <v>0</v>
          </cell>
          <cell r="BV41">
            <v>0</v>
          </cell>
          <cell r="BW41">
            <v>0</v>
          </cell>
          <cell r="BX41">
            <v>0</v>
          </cell>
          <cell r="BY41">
            <v>0</v>
          </cell>
          <cell r="BZ41">
            <v>0</v>
          </cell>
          <cell r="CA41">
            <v>0</v>
          </cell>
          <cell r="CB41">
            <v>0</v>
          </cell>
          <cell r="CC41">
            <v>0</v>
          </cell>
          <cell r="CD41">
            <v>0</v>
          </cell>
          <cell r="CE41">
            <v>0</v>
          </cell>
          <cell r="CF41">
            <v>0</v>
          </cell>
          <cell r="CG41">
            <v>0</v>
          </cell>
          <cell r="CH41">
            <v>0</v>
          </cell>
          <cell r="CI41">
            <v>0</v>
          </cell>
          <cell r="CJ41">
            <v>0</v>
          </cell>
          <cell r="CK41">
            <v>0</v>
          </cell>
          <cell r="CL41">
            <v>0</v>
          </cell>
          <cell r="CM41">
            <v>0</v>
          </cell>
          <cell r="CN41">
            <v>0</v>
          </cell>
          <cell r="CO41">
            <v>0</v>
          </cell>
        </row>
        <row r="42">
          <cell r="B42">
            <v>0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  <cell r="AI42">
            <v>0</v>
          </cell>
          <cell r="AJ42">
            <v>0</v>
          </cell>
          <cell r="AK42">
            <v>0</v>
          </cell>
          <cell r="AL42">
            <v>0</v>
          </cell>
          <cell r="AM42">
            <v>0</v>
          </cell>
          <cell r="AN42">
            <v>0</v>
          </cell>
          <cell r="AO42">
            <v>0</v>
          </cell>
          <cell r="AP42">
            <v>0</v>
          </cell>
          <cell r="AQ42">
            <v>0</v>
          </cell>
          <cell r="AR42">
            <v>0</v>
          </cell>
          <cell r="AS42">
            <v>0</v>
          </cell>
          <cell r="AT42">
            <v>0</v>
          </cell>
          <cell r="AU42">
            <v>0</v>
          </cell>
          <cell r="AV42">
            <v>0</v>
          </cell>
          <cell r="AW42">
            <v>0</v>
          </cell>
          <cell r="AX42">
            <v>0</v>
          </cell>
          <cell r="AY42">
            <v>0</v>
          </cell>
          <cell r="AZ42">
            <v>0</v>
          </cell>
          <cell r="BA42">
            <v>0</v>
          </cell>
          <cell r="BB42">
            <v>0</v>
          </cell>
          <cell r="BC42">
            <v>0</v>
          </cell>
          <cell r="BD42">
            <v>0</v>
          </cell>
          <cell r="BE42">
            <v>0</v>
          </cell>
          <cell r="BF42">
            <v>0</v>
          </cell>
          <cell r="BG42">
            <v>0</v>
          </cell>
          <cell r="BH42">
            <v>0</v>
          </cell>
          <cell r="BI42">
            <v>0</v>
          </cell>
          <cell r="BJ42">
            <v>0</v>
          </cell>
          <cell r="BK42">
            <v>0</v>
          </cell>
          <cell r="BL42">
            <v>0</v>
          </cell>
          <cell r="BM42">
            <v>0</v>
          </cell>
          <cell r="BN42">
            <v>0</v>
          </cell>
          <cell r="BO42">
            <v>0</v>
          </cell>
          <cell r="BP42">
            <v>0</v>
          </cell>
          <cell r="BQ42">
            <v>0</v>
          </cell>
          <cell r="BR42">
            <v>0</v>
          </cell>
          <cell r="BS42">
            <v>0</v>
          </cell>
          <cell r="BT42">
            <v>0</v>
          </cell>
          <cell r="BU42">
            <v>0</v>
          </cell>
          <cell r="BV42">
            <v>0</v>
          </cell>
          <cell r="BW42">
            <v>0</v>
          </cell>
          <cell r="BX42">
            <v>0</v>
          </cell>
          <cell r="BY42">
            <v>0</v>
          </cell>
          <cell r="BZ42">
            <v>0</v>
          </cell>
          <cell r="CA42">
            <v>0</v>
          </cell>
          <cell r="CB42">
            <v>0</v>
          </cell>
          <cell r="CC42">
            <v>0</v>
          </cell>
          <cell r="CD42">
            <v>0</v>
          </cell>
          <cell r="CE42">
            <v>0</v>
          </cell>
          <cell r="CF42">
            <v>0</v>
          </cell>
          <cell r="CG42">
            <v>0</v>
          </cell>
          <cell r="CH42">
            <v>0</v>
          </cell>
          <cell r="CI42">
            <v>0</v>
          </cell>
          <cell r="CJ42">
            <v>0</v>
          </cell>
          <cell r="CK42">
            <v>0</v>
          </cell>
          <cell r="CL42">
            <v>0</v>
          </cell>
          <cell r="CM42">
            <v>0</v>
          </cell>
          <cell r="CN42">
            <v>0</v>
          </cell>
          <cell r="CO42">
            <v>0</v>
          </cell>
        </row>
        <row r="43">
          <cell r="B43">
            <v>0</v>
          </cell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0</v>
          </cell>
          <cell r="AJ43">
            <v>0</v>
          </cell>
          <cell r="AK43">
            <v>0</v>
          </cell>
          <cell r="AL43">
            <v>0</v>
          </cell>
          <cell r="AM43">
            <v>0</v>
          </cell>
          <cell r="AN43">
            <v>0</v>
          </cell>
          <cell r="AO43">
            <v>0</v>
          </cell>
          <cell r="AP43">
            <v>0</v>
          </cell>
          <cell r="AQ43">
            <v>0</v>
          </cell>
          <cell r="AR43">
            <v>0</v>
          </cell>
          <cell r="AS43">
            <v>0</v>
          </cell>
          <cell r="AT43">
            <v>0</v>
          </cell>
          <cell r="AU43">
            <v>0</v>
          </cell>
          <cell r="AV43">
            <v>0</v>
          </cell>
          <cell r="AW43">
            <v>0</v>
          </cell>
          <cell r="AX43">
            <v>0</v>
          </cell>
          <cell r="AY43">
            <v>0</v>
          </cell>
          <cell r="AZ43">
            <v>0</v>
          </cell>
          <cell r="BA43">
            <v>0</v>
          </cell>
          <cell r="BB43">
            <v>0</v>
          </cell>
          <cell r="BC43">
            <v>0</v>
          </cell>
          <cell r="BD43">
            <v>0</v>
          </cell>
          <cell r="BE43">
            <v>0</v>
          </cell>
          <cell r="BF43">
            <v>0</v>
          </cell>
          <cell r="BG43">
            <v>0</v>
          </cell>
          <cell r="BH43">
            <v>0</v>
          </cell>
          <cell r="BI43">
            <v>0</v>
          </cell>
          <cell r="BJ43">
            <v>0</v>
          </cell>
          <cell r="BK43">
            <v>0</v>
          </cell>
          <cell r="BL43">
            <v>0</v>
          </cell>
          <cell r="BM43">
            <v>0</v>
          </cell>
          <cell r="BN43">
            <v>0</v>
          </cell>
          <cell r="BO43">
            <v>0</v>
          </cell>
          <cell r="BP43">
            <v>0</v>
          </cell>
          <cell r="BQ43">
            <v>0</v>
          </cell>
          <cell r="BR43">
            <v>0</v>
          </cell>
          <cell r="BS43">
            <v>0</v>
          </cell>
          <cell r="BT43">
            <v>0</v>
          </cell>
          <cell r="BU43">
            <v>0</v>
          </cell>
          <cell r="BV43">
            <v>0</v>
          </cell>
          <cell r="BW43">
            <v>0</v>
          </cell>
          <cell r="BX43">
            <v>0</v>
          </cell>
          <cell r="BY43">
            <v>0</v>
          </cell>
          <cell r="BZ43">
            <v>0</v>
          </cell>
          <cell r="CA43">
            <v>0</v>
          </cell>
          <cell r="CB43">
            <v>0</v>
          </cell>
          <cell r="CC43">
            <v>0</v>
          </cell>
          <cell r="CD43">
            <v>0</v>
          </cell>
          <cell r="CE43">
            <v>0</v>
          </cell>
          <cell r="CF43">
            <v>0</v>
          </cell>
          <cell r="CG43">
            <v>0</v>
          </cell>
          <cell r="CH43">
            <v>0</v>
          </cell>
          <cell r="CI43">
            <v>0</v>
          </cell>
          <cell r="CJ43">
            <v>0</v>
          </cell>
          <cell r="CK43">
            <v>0</v>
          </cell>
          <cell r="CL43">
            <v>0</v>
          </cell>
          <cell r="CM43">
            <v>0</v>
          </cell>
          <cell r="CN43">
            <v>0</v>
          </cell>
          <cell r="CO43">
            <v>0</v>
          </cell>
        </row>
        <row r="44">
          <cell r="B44">
            <v>0</v>
          </cell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0</v>
          </cell>
          <cell r="AJ44">
            <v>0</v>
          </cell>
          <cell r="AK44">
            <v>0</v>
          </cell>
          <cell r="AL44">
            <v>0</v>
          </cell>
          <cell r="AM44">
            <v>0</v>
          </cell>
          <cell r="AN44">
            <v>0</v>
          </cell>
          <cell r="AO44">
            <v>0</v>
          </cell>
          <cell r="AP44">
            <v>0</v>
          </cell>
          <cell r="AQ44">
            <v>0</v>
          </cell>
          <cell r="AR44">
            <v>0</v>
          </cell>
          <cell r="AS44">
            <v>0</v>
          </cell>
          <cell r="AT44">
            <v>0</v>
          </cell>
          <cell r="AU44">
            <v>0</v>
          </cell>
          <cell r="AV44">
            <v>0</v>
          </cell>
          <cell r="AW44">
            <v>0</v>
          </cell>
          <cell r="AX44">
            <v>0</v>
          </cell>
          <cell r="AY44">
            <v>0</v>
          </cell>
          <cell r="AZ44">
            <v>0</v>
          </cell>
          <cell r="BA44">
            <v>0</v>
          </cell>
          <cell r="BB44">
            <v>0</v>
          </cell>
          <cell r="BC44">
            <v>0</v>
          </cell>
          <cell r="BD44">
            <v>0</v>
          </cell>
          <cell r="BE44">
            <v>0</v>
          </cell>
          <cell r="BF44">
            <v>0</v>
          </cell>
          <cell r="BG44">
            <v>0</v>
          </cell>
          <cell r="BH44">
            <v>0</v>
          </cell>
          <cell r="BI44">
            <v>0</v>
          </cell>
          <cell r="BJ44">
            <v>0</v>
          </cell>
          <cell r="BK44">
            <v>0</v>
          </cell>
          <cell r="BL44">
            <v>0</v>
          </cell>
          <cell r="BM44">
            <v>0</v>
          </cell>
          <cell r="BN44">
            <v>0</v>
          </cell>
          <cell r="BO44">
            <v>0</v>
          </cell>
          <cell r="BP44">
            <v>0</v>
          </cell>
          <cell r="BQ44">
            <v>0</v>
          </cell>
          <cell r="BR44">
            <v>0</v>
          </cell>
          <cell r="BS44">
            <v>0</v>
          </cell>
          <cell r="BT44">
            <v>0</v>
          </cell>
          <cell r="BU44">
            <v>0</v>
          </cell>
          <cell r="BV44">
            <v>0</v>
          </cell>
          <cell r="BW44">
            <v>0</v>
          </cell>
          <cell r="BX44">
            <v>0</v>
          </cell>
          <cell r="BY44">
            <v>0</v>
          </cell>
          <cell r="BZ44">
            <v>0</v>
          </cell>
          <cell r="CA44">
            <v>0</v>
          </cell>
          <cell r="CB44">
            <v>0</v>
          </cell>
          <cell r="CC44">
            <v>0</v>
          </cell>
          <cell r="CD44">
            <v>0</v>
          </cell>
          <cell r="CE44">
            <v>0</v>
          </cell>
          <cell r="CF44">
            <v>0</v>
          </cell>
          <cell r="CG44">
            <v>0</v>
          </cell>
          <cell r="CH44">
            <v>0</v>
          </cell>
          <cell r="CI44">
            <v>0</v>
          </cell>
          <cell r="CJ44">
            <v>0</v>
          </cell>
          <cell r="CK44">
            <v>0</v>
          </cell>
          <cell r="CL44">
            <v>0</v>
          </cell>
          <cell r="CM44">
            <v>0</v>
          </cell>
          <cell r="CN44">
            <v>0</v>
          </cell>
          <cell r="CO44">
            <v>0</v>
          </cell>
        </row>
        <row r="45">
          <cell r="B45">
            <v>0</v>
          </cell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0</v>
          </cell>
          <cell r="AJ45">
            <v>0</v>
          </cell>
          <cell r="AK45">
            <v>0</v>
          </cell>
          <cell r="AL45">
            <v>0</v>
          </cell>
          <cell r="AM45">
            <v>0</v>
          </cell>
          <cell r="AN45">
            <v>0</v>
          </cell>
          <cell r="AO45">
            <v>0</v>
          </cell>
          <cell r="AP45">
            <v>0</v>
          </cell>
          <cell r="AQ45">
            <v>0</v>
          </cell>
          <cell r="AR45">
            <v>0</v>
          </cell>
          <cell r="AS45">
            <v>0</v>
          </cell>
          <cell r="AT45">
            <v>0</v>
          </cell>
          <cell r="AU45">
            <v>0</v>
          </cell>
          <cell r="AV45">
            <v>0</v>
          </cell>
          <cell r="AW45">
            <v>0</v>
          </cell>
          <cell r="AX45">
            <v>0</v>
          </cell>
          <cell r="AY45">
            <v>0</v>
          </cell>
          <cell r="AZ45">
            <v>0</v>
          </cell>
          <cell r="BA45">
            <v>0</v>
          </cell>
          <cell r="BB45">
            <v>0</v>
          </cell>
          <cell r="BC45">
            <v>0</v>
          </cell>
          <cell r="BD45">
            <v>0</v>
          </cell>
          <cell r="BE45">
            <v>0</v>
          </cell>
          <cell r="BF45">
            <v>0</v>
          </cell>
          <cell r="BG45">
            <v>0</v>
          </cell>
          <cell r="BH45">
            <v>0</v>
          </cell>
          <cell r="BI45">
            <v>0</v>
          </cell>
          <cell r="BJ45">
            <v>0</v>
          </cell>
          <cell r="BK45">
            <v>0</v>
          </cell>
          <cell r="BL45">
            <v>0</v>
          </cell>
          <cell r="BM45">
            <v>0</v>
          </cell>
          <cell r="BN45">
            <v>0</v>
          </cell>
          <cell r="BO45">
            <v>0</v>
          </cell>
          <cell r="BP45">
            <v>0</v>
          </cell>
          <cell r="BQ45">
            <v>0</v>
          </cell>
          <cell r="BR45">
            <v>0</v>
          </cell>
          <cell r="BS45">
            <v>0</v>
          </cell>
          <cell r="BT45">
            <v>0</v>
          </cell>
          <cell r="BU45">
            <v>0</v>
          </cell>
          <cell r="BV45">
            <v>0</v>
          </cell>
          <cell r="BW45">
            <v>0</v>
          </cell>
          <cell r="BX45">
            <v>0</v>
          </cell>
          <cell r="BY45">
            <v>0</v>
          </cell>
          <cell r="BZ45">
            <v>0</v>
          </cell>
          <cell r="CA45">
            <v>0</v>
          </cell>
          <cell r="CB45">
            <v>0</v>
          </cell>
          <cell r="CC45">
            <v>0</v>
          </cell>
          <cell r="CD45">
            <v>0</v>
          </cell>
          <cell r="CE45">
            <v>0</v>
          </cell>
          <cell r="CF45">
            <v>0</v>
          </cell>
          <cell r="CG45">
            <v>0</v>
          </cell>
          <cell r="CH45">
            <v>0</v>
          </cell>
          <cell r="CI45">
            <v>0</v>
          </cell>
          <cell r="CJ45">
            <v>0</v>
          </cell>
          <cell r="CK45">
            <v>0</v>
          </cell>
          <cell r="CL45">
            <v>0</v>
          </cell>
          <cell r="CM45">
            <v>0</v>
          </cell>
          <cell r="CN45">
            <v>0</v>
          </cell>
          <cell r="CO45">
            <v>0</v>
          </cell>
        </row>
        <row r="46">
          <cell r="B46">
            <v>0</v>
          </cell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0</v>
          </cell>
          <cell r="AK46">
            <v>0</v>
          </cell>
          <cell r="AL46">
            <v>0</v>
          </cell>
          <cell r="AM46">
            <v>0</v>
          </cell>
          <cell r="AN46">
            <v>0</v>
          </cell>
          <cell r="AO46">
            <v>0</v>
          </cell>
          <cell r="AP46">
            <v>0</v>
          </cell>
          <cell r="AQ46">
            <v>0</v>
          </cell>
          <cell r="AR46">
            <v>0</v>
          </cell>
          <cell r="AS46">
            <v>0</v>
          </cell>
          <cell r="AT46">
            <v>0</v>
          </cell>
          <cell r="AU46">
            <v>0</v>
          </cell>
          <cell r="AV46">
            <v>0</v>
          </cell>
          <cell r="AW46">
            <v>0</v>
          </cell>
          <cell r="AX46">
            <v>0</v>
          </cell>
          <cell r="AY46">
            <v>0</v>
          </cell>
          <cell r="AZ46">
            <v>0</v>
          </cell>
          <cell r="BA46">
            <v>0</v>
          </cell>
          <cell r="BB46">
            <v>0</v>
          </cell>
          <cell r="BC46">
            <v>0</v>
          </cell>
          <cell r="BD46">
            <v>0</v>
          </cell>
          <cell r="BE46">
            <v>0</v>
          </cell>
          <cell r="BF46">
            <v>0</v>
          </cell>
          <cell r="BG46">
            <v>0</v>
          </cell>
          <cell r="BH46">
            <v>0</v>
          </cell>
          <cell r="BI46">
            <v>0</v>
          </cell>
          <cell r="BJ46">
            <v>0</v>
          </cell>
          <cell r="BK46">
            <v>0</v>
          </cell>
          <cell r="BL46">
            <v>0</v>
          </cell>
          <cell r="BM46">
            <v>0</v>
          </cell>
          <cell r="BN46">
            <v>0</v>
          </cell>
          <cell r="BO46">
            <v>0</v>
          </cell>
          <cell r="BP46">
            <v>0</v>
          </cell>
          <cell r="BQ46">
            <v>0</v>
          </cell>
          <cell r="BR46">
            <v>0</v>
          </cell>
          <cell r="BS46">
            <v>0</v>
          </cell>
          <cell r="BT46">
            <v>0</v>
          </cell>
          <cell r="BU46">
            <v>0</v>
          </cell>
          <cell r="BV46">
            <v>0</v>
          </cell>
          <cell r="BW46">
            <v>0</v>
          </cell>
          <cell r="BX46">
            <v>0</v>
          </cell>
          <cell r="BY46">
            <v>0</v>
          </cell>
          <cell r="BZ46">
            <v>0</v>
          </cell>
          <cell r="CA46">
            <v>0</v>
          </cell>
          <cell r="CB46">
            <v>0</v>
          </cell>
          <cell r="CC46">
            <v>0</v>
          </cell>
          <cell r="CD46">
            <v>0</v>
          </cell>
          <cell r="CE46">
            <v>0</v>
          </cell>
          <cell r="CF46">
            <v>0</v>
          </cell>
          <cell r="CG46">
            <v>0</v>
          </cell>
          <cell r="CH46">
            <v>0</v>
          </cell>
          <cell r="CI46">
            <v>0</v>
          </cell>
          <cell r="CJ46">
            <v>0</v>
          </cell>
          <cell r="CK46">
            <v>0</v>
          </cell>
          <cell r="CL46">
            <v>0</v>
          </cell>
          <cell r="CM46">
            <v>0</v>
          </cell>
          <cell r="CN46">
            <v>0</v>
          </cell>
          <cell r="CO46">
            <v>0</v>
          </cell>
        </row>
        <row r="47">
          <cell r="B47">
            <v>1.5009999999999999</v>
          </cell>
          <cell r="C47">
            <v>4.7759999999999998</v>
          </cell>
          <cell r="D47">
            <v>33.311</v>
          </cell>
          <cell r="E47">
            <v>15.962999999999999</v>
          </cell>
          <cell r="F47">
            <v>17.347999999999999</v>
          </cell>
          <cell r="G47">
            <v>37.526000000000003</v>
          </cell>
          <cell r="H47">
            <v>21.594999999999999</v>
          </cell>
          <cell r="I47">
            <v>15.930999999999999</v>
          </cell>
          <cell r="J47">
            <v>15.028</v>
          </cell>
          <cell r="K47">
            <v>8.3759999999999994</v>
          </cell>
          <cell r="L47">
            <v>6.6509999999999998</v>
          </cell>
          <cell r="M47">
            <v>15.601000000000001</v>
          </cell>
          <cell r="N47">
            <v>8.2149999999999999</v>
          </cell>
          <cell r="O47">
            <v>7.3860000000000001</v>
          </cell>
          <cell r="P47">
            <v>4.194</v>
          </cell>
          <cell r="Q47">
            <v>2.3660000000000001</v>
          </cell>
          <cell r="R47">
            <v>1.829</v>
          </cell>
          <cell r="S47">
            <v>21.925000000000001</v>
          </cell>
          <cell r="T47">
            <v>13.381</v>
          </cell>
          <cell r="U47">
            <v>8.5449999999999999</v>
          </cell>
          <cell r="V47">
            <v>1331.0229999999999</v>
          </cell>
          <cell r="W47">
            <v>717.20399999999995</v>
          </cell>
          <cell r="X47">
            <v>613.81899999999996</v>
          </cell>
          <cell r="Y47">
            <v>240.46</v>
          </cell>
          <cell r="Z47">
            <v>134.708</v>
          </cell>
          <cell r="AA47">
            <v>105.751</v>
          </cell>
          <cell r="AB47">
            <v>70.213999999999999</v>
          </cell>
          <cell r="AC47">
            <v>40.110999999999997</v>
          </cell>
          <cell r="AD47">
            <v>30.103000000000002</v>
          </cell>
          <cell r="AE47">
            <v>70.671999999999997</v>
          </cell>
          <cell r="AF47">
            <v>42.994</v>
          </cell>
          <cell r="AG47">
            <v>27.678000000000001</v>
          </cell>
          <cell r="AH47">
            <v>99.573999999999998</v>
          </cell>
          <cell r="AI47">
            <v>51.603000000000002</v>
          </cell>
          <cell r="AJ47">
            <v>47.97</v>
          </cell>
          <cell r="AK47">
            <v>1090.5630000000001</v>
          </cell>
          <cell r="AL47">
            <v>582.495</v>
          </cell>
          <cell r="AM47">
            <v>508.06799999999998</v>
          </cell>
          <cell r="AN47">
            <v>476.40899999999999</v>
          </cell>
          <cell r="AO47">
            <v>253.02</v>
          </cell>
          <cell r="AP47">
            <v>223.38900000000001</v>
          </cell>
          <cell r="AQ47">
            <v>129.63200000000001</v>
          </cell>
          <cell r="AR47">
            <v>67.983000000000004</v>
          </cell>
          <cell r="AS47">
            <v>61.649000000000001</v>
          </cell>
          <cell r="AT47">
            <v>146.333</v>
          </cell>
          <cell r="AU47">
            <v>81.465000000000003</v>
          </cell>
          <cell r="AV47">
            <v>64.867999999999995</v>
          </cell>
          <cell r="AW47">
            <v>200.44399999999999</v>
          </cell>
          <cell r="AX47">
            <v>103.572</v>
          </cell>
          <cell r="AY47">
            <v>96.872</v>
          </cell>
          <cell r="AZ47">
            <v>614.154</v>
          </cell>
          <cell r="BA47">
            <v>329.47500000000002</v>
          </cell>
          <cell r="BB47">
            <v>284.67899999999997</v>
          </cell>
          <cell r="BC47">
            <v>277.64100000000002</v>
          </cell>
          <cell r="BD47">
            <v>145.98400000000001</v>
          </cell>
          <cell r="BE47">
            <v>131.65700000000001</v>
          </cell>
          <cell r="BF47">
            <v>336.51299999999998</v>
          </cell>
          <cell r="BG47">
            <v>183.49100000000001</v>
          </cell>
          <cell r="BH47">
            <v>153.02199999999999</v>
          </cell>
          <cell r="BI47">
            <v>206.334</v>
          </cell>
          <cell r="BJ47">
            <v>105.20699999999999</v>
          </cell>
          <cell r="BK47">
            <v>101.126</v>
          </cell>
          <cell r="BL47">
            <v>130.18</v>
          </cell>
          <cell r="BM47">
            <v>78.284000000000006</v>
          </cell>
          <cell r="BN47">
            <v>51.896000000000001</v>
          </cell>
          <cell r="BO47">
            <v>98.468000000000004</v>
          </cell>
          <cell r="BP47">
            <v>60.978000000000002</v>
          </cell>
          <cell r="BQ47">
            <v>37.488999999999997</v>
          </cell>
          <cell r="BR47">
            <v>1232.5550000000001</v>
          </cell>
          <cell r="BS47">
            <v>656.22500000000002</v>
          </cell>
          <cell r="BT47">
            <v>576.33000000000004</v>
          </cell>
          <cell r="BU47">
            <v>2057.66</v>
          </cell>
          <cell r="BV47">
            <v>1021.638</v>
          </cell>
          <cell r="BW47">
            <v>1036.021</v>
          </cell>
          <cell r="BX47">
            <v>322.13799999999998</v>
          </cell>
          <cell r="BY47">
            <v>165.21899999999999</v>
          </cell>
          <cell r="BZ47">
            <v>156.91900000000001</v>
          </cell>
          <cell r="CA47">
            <v>220.203</v>
          </cell>
          <cell r="CB47">
            <v>120.652</v>
          </cell>
          <cell r="CC47">
            <v>99.551000000000002</v>
          </cell>
          <cell r="CD47">
            <v>149.59</v>
          </cell>
          <cell r="CE47">
            <v>88.8</v>
          </cell>
          <cell r="CF47">
            <v>60.790999999999997</v>
          </cell>
          <cell r="CG47">
            <v>70.613</v>
          </cell>
          <cell r="CH47">
            <v>31.852</v>
          </cell>
          <cell r="CI47">
            <v>38.761000000000003</v>
          </cell>
          <cell r="CJ47">
            <v>33.9</v>
          </cell>
          <cell r="CK47">
            <v>16.46</v>
          </cell>
          <cell r="CL47">
            <v>17.439</v>
          </cell>
          <cell r="CM47">
            <v>36.012999999999998</v>
          </cell>
          <cell r="CN47">
            <v>19.518000000000001</v>
          </cell>
          <cell r="CO47">
            <v>16.495000000000001</v>
          </cell>
        </row>
        <row r="48">
          <cell r="B48">
            <v>0</v>
          </cell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0</v>
          </cell>
          <cell r="AJ48">
            <v>0</v>
          </cell>
          <cell r="AK48">
            <v>0</v>
          </cell>
          <cell r="AL48">
            <v>0</v>
          </cell>
          <cell r="AM48">
            <v>0</v>
          </cell>
          <cell r="AN48">
            <v>0</v>
          </cell>
          <cell r="AO48">
            <v>0</v>
          </cell>
          <cell r="AP48">
            <v>0</v>
          </cell>
          <cell r="AQ48">
            <v>0</v>
          </cell>
          <cell r="AR48">
            <v>0</v>
          </cell>
          <cell r="AS48">
            <v>0</v>
          </cell>
          <cell r="AT48">
            <v>0</v>
          </cell>
          <cell r="AU48">
            <v>0</v>
          </cell>
          <cell r="AV48">
            <v>0</v>
          </cell>
          <cell r="AW48">
            <v>0</v>
          </cell>
          <cell r="AX48">
            <v>0</v>
          </cell>
          <cell r="AY48">
            <v>0</v>
          </cell>
          <cell r="AZ48">
            <v>0</v>
          </cell>
          <cell r="BA48">
            <v>0</v>
          </cell>
          <cell r="BB48">
            <v>0</v>
          </cell>
          <cell r="BC48">
            <v>0</v>
          </cell>
          <cell r="BD48">
            <v>0</v>
          </cell>
          <cell r="BE48">
            <v>0</v>
          </cell>
          <cell r="BF48">
            <v>0</v>
          </cell>
          <cell r="BG48">
            <v>0</v>
          </cell>
          <cell r="BH48">
            <v>0</v>
          </cell>
          <cell r="BI48">
            <v>0</v>
          </cell>
          <cell r="BJ48">
            <v>0</v>
          </cell>
          <cell r="BK48">
            <v>0</v>
          </cell>
          <cell r="BL48">
            <v>0</v>
          </cell>
          <cell r="BM48">
            <v>0</v>
          </cell>
          <cell r="BN48">
            <v>0</v>
          </cell>
          <cell r="BO48">
            <v>0</v>
          </cell>
          <cell r="BP48">
            <v>0</v>
          </cell>
          <cell r="BQ48">
            <v>0</v>
          </cell>
          <cell r="BR48">
            <v>0</v>
          </cell>
          <cell r="BS48">
            <v>0</v>
          </cell>
          <cell r="BT48">
            <v>0</v>
          </cell>
          <cell r="BU48">
            <v>0</v>
          </cell>
          <cell r="BV48">
            <v>0</v>
          </cell>
          <cell r="BW48">
            <v>0</v>
          </cell>
          <cell r="BX48">
            <v>0</v>
          </cell>
          <cell r="BY48">
            <v>0</v>
          </cell>
          <cell r="BZ48">
            <v>0</v>
          </cell>
          <cell r="CA48">
            <v>0</v>
          </cell>
          <cell r="CB48">
            <v>0</v>
          </cell>
          <cell r="CC48">
            <v>0</v>
          </cell>
          <cell r="CD48">
            <v>0</v>
          </cell>
          <cell r="CE48">
            <v>0</v>
          </cell>
          <cell r="CF48">
            <v>0</v>
          </cell>
          <cell r="CG48">
            <v>0</v>
          </cell>
          <cell r="CH48">
            <v>0</v>
          </cell>
          <cell r="CI48">
            <v>0</v>
          </cell>
          <cell r="CJ48">
            <v>0</v>
          </cell>
          <cell r="CK48">
            <v>0</v>
          </cell>
          <cell r="CL48">
            <v>0</v>
          </cell>
          <cell r="CM48">
            <v>0</v>
          </cell>
          <cell r="CN48">
            <v>0</v>
          </cell>
          <cell r="CO48">
            <v>0</v>
          </cell>
        </row>
        <row r="49">
          <cell r="B49">
            <v>0</v>
          </cell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I49">
            <v>0</v>
          </cell>
          <cell r="AJ49">
            <v>0</v>
          </cell>
          <cell r="AK49">
            <v>0</v>
          </cell>
          <cell r="AL49">
            <v>0</v>
          </cell>
          <cell r="AM49">
            <v>0</v>
          </cell>
          <cell r="AN49">
            <v>0</v>
          </cell>
          <cell r="AO49">
            <v>0</v>
          </cell>
          <cell r="AP49">
            <v>0</v>
          </cell>
          <cell r="AQ49">
            <v>0</v>
          </cell>
          <cell r="AR49">
            <v>0</v>
          </cell>
          <cell r="AS49">
            <v>0</v>
          </cell>
          <cell r="AT49">
            <v>0</v>
          </cell>
          <cell r="AU49">
            <v>0</v>
          </cell>
          <cell r="AV49">
            <v>0</v>
          </cell>
          <cell r="AW49">
            <v>0</v>
          </cell>
          <cell r="AX49">
            <v>0</v>
          </cell>
          <cell r="AY49">
            <v>0</v>
          </cell>
          <cell r="AZ49">
            <v>0</v>
          </cell>
          <cell r="BA49">
            <v>0</v>
          </cell>
          <cell r="BB49">
            <v>0</v>
          </cell>
          <cell r="BC49">
            <v>0</v>
          </cell>
          <cell r="BD49">
            <v>0</v>
          </cell>
          <cell r="BE49">
            <v>0</v>
          </cell>
          <cell r="BF49">
            <v>0</v>
          </cell>
          <cell r="BG49">
            <v>0</v>
          </cell>
          <cell r="BH49">
            <v>0</v>
          </cell>
          <cell r="BI49">
            <v>0</v>
          </cell>
          <cell r="BJ49">
            <v>0</v>
          </cell>
          <cell r="BK49">
            <v>0</v>
          </cell>
          <cell r="BL49">
            <v>0</v>
          </cell>
          <cell r="BM49">
            <v>0</v>
          </cell>
          <cell r="BN49">
            <v>0</v>
          </cell>
          <cell r="BO49">
            <v>0</v>
          </cell>
          <cell r="BP49">
            <v>0</v>
          </cell>
          <cell r="BQ49">
            <v>0</v>
          </cell>
          <cell r="BR49">
            <v>0</v>
          </cell>
          <cell r="BS49">
            <v>0</v>
          </cell>
          <cell r="BT49">
            <v>0</v>
          </cell>
          <cell r="BU49">
            <v>0</v>
          </cell>
          <cell r="BV49">
            <v>0</v>
          </cell>
          <cell r="BW49">
            <v>0</v>
          </cell>
          <cell r="BX49">
            <v>0</v>
          </cell>
          <cell r="BY49">
            <v>0</v>
          </cell>
          <cell r="BZ49">
            <v>0</v>
          </cell>
          <cell r="CA49">
            <v>0</v>
          </cell>
          <cell r="CB49">
            <v>0</v>
          </cell>
          <cell r="CC49">
            <v>0</v>
          </cell>
          <cell r="CD49">
            <v>0</v>
          </cell>
          <cell r="CE49">
            <v>0</v>
          </cell>
          <cell r="CF49">
            <v>0</v>
          </cell>
          <cell r="CG49">
            <v>0</v>
          </cell>
          <cell r="CH49">
            <v>0</v>
          </cell>
          <cell r="CI49">
            <v>0</v>
          </cell>
          <cell r="CJ49">
            <v>0</v>
          </cell>
          <cell r="CK49">
            <v>0</v>
          </cell>
          <cell r="CL49">
            <v>0</v>
          </cell>
          <cell r="CM49">
            <v>0</v>
          </cell>
          <cell r="CN49">
            <v>0</v>
          </cell>
          <cell r="CO49">
            <v>0</v>
          </cell>
        </row>
        <row r="50">
          <cell r="B50">
            <v>0</v>
          </cell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0</v>
          </cell>
          <cell r="AJ50">
            <v>0</v>
          </cell>
          <cell r="AK50">
            <v>0</v>
          </cell>
          <cell r="AL50">
            <v>0</v>
          </cell>
          <cell r="AM50">
            <v>0</v>
          </cell>
          <cell r="AN50">
            <v>0</v>
          </cell>
          <cell r="AO50">
            <v>0</v>
          </cell>
          <cell r="AP50">
            <v>0</v>
          </cell>
          <cell r="AQ50">
            <v>0</v>
          </cell>
          <cell r="AR50">
            <v>0</v>
          </cell>
          <cell r="AS50">
            <v>0</v>
          </cell>
          <cell r="AT50">
            <v>0</v>
          </cell>
          <cell r="AU50">
            <v>0</v>
          </cell>
          <cell r="AV50">
            <v>0</v>
          </cell>
          <cell r="AW50">
            <v>0</v>
          </cell>
          <cell r="AX50">
            <v>0</v>
          </cell>
          <cell r="AY50">
            <v>0</v>
          </cell>
          <cell r="AZ50">
            <v>0</v>
          </cell>
          <cell r="BA50">
            <v>0</v>
          </cell>
          <cell r="BB50">
            <v>0</v>
          </cell>
          <cell r="BC50">
            <v>0</v>
          </cell>
          <cell r="BD50">
            <v>0</v>
          </cell>
          <cell r="BE50">
            <v>0</v>
          </cell>
          <cell r="BF50">
            <v>0</v>
          </cell>
          <cell r="BG50">
            <v>0</v>
          </cell>
          <cell r="BH50">
            <v>0</v>
          </cell>
          <cell r="BI50">
            <v>0</v>
          </cell>
          <cell r="BJ50">
            <v>0</v>
          </cell>
          <cell r="BK50">
            <v>0</v>
          </cell>
          <cell r="BL50">
            <v>0</v>
          </cell>
          <cell r="BM50">
            <v>0</v>
          </cell>
          <cell r="BN50">
            <v>0</v>
          </cell>
          <cell r="BO50">
            <v>0</v>
          </cell>
          <cell r="BP50">
            <v>0</v>
          </cell>
          <cell r="BQ50">
            <v>0</v>
          </cell>
          <cell r="BR50">
            <v>0</v>
          </cell>
          <cell r="BS50">
            <v>0</v>
          </cell>
          <cell r="BT50">
            <v>0</v>
          </cell>
          <cell r="BU50">
            <v>0</v>
          </cell>
          <cell r="BV50">
            <v>0</v>
          </cell>
          <cell r="BW50">
            <v>0</v>
          </cell>
          <cell r="BX50">
            <v>0</v>
          </cell>
          <cell r="BY50">
            <v>0</v>
          </cell>
          <cell r="BZ50">
            <v>0</v>
          </cell>
          <cell r="CA50">
            <v>0</v>
          </cell>
          <cell r="CB50">
            <v>0</v>
          </cell>
          <cell r="CC50">
            <v>0</v>
          </cell>
          <cell r="CD50">
            <v>0</v>
          </cell>
          <cell r="CE50">
            <v>0</v>
          </cell>
          <cell r="CF50">
            <v>0</v>
          </cell>
          <cell r="CG50">
            <v>0</v>
          </cell>
          <cell r="CH50">
            <v>0</v>
          </cell>
          <cell r="CI50">
            <v>0</v>
          </cell>
          <cell r="CJ50">
            <v>0</v>
          </cell>
          <cell r="CK50">
            <v>0</v>
          </cell>
          <cell r="CL50">
            <v>0</v>
          </cell>
          <cell r="CM50">
            <v>0</v>
          </cell>
          <cell r="CN50">
            <v>0</v>
          </cell>
          <cell r="CO50">
            <v>0</v>
          </cell>
        </row>
        <row r="51">
          <cell r="B51">
            <v>0</v>
          </cell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0</v>
          </cell>
          <cell r="AJ51">
            <v>0</v>
          </cell>
          <cell r="AK51">
            <v>0</v>
          </cell>
          <cell r="AL51">
            <v>0</v>
          </cell>
          <cell r="AM51">
            <v>0</v>
          </cell>
          <cell r="AN51">
            <v>0</v>
          </cell>
          <cell r="AO51">
            <v>0</v>
          </cell>
          <cell r="AP51">
            <v>0</v>
          </cell>
          <cell r="AQ51">
            <v>0</v>
          </cell>
          <cell r="AR51">
            <v>0</v>
          </cell>
          <cell r="AS51">
            <v>0</v>
          </cell>
          <cell r="AT51">
            <v>0</v>
          </cell>
          <cell r="AU51">
            <v>0</v>
          </cell>
          <cell r="AV51">
            <v>0</v>
          </cell>
          <cell r="AW51">
            <v>0</v>
          </cell>
          <cell r="AX51">
            <v>0</v>
          </cell>
          <cell r="AY51">
            <v>0</v>
          </cell>
          <cell r="AZ51">
            <v>0</v>
          </cell>
          <cell r="BA51">
            <v>0</v>
          </cell>
          <cell r="BB51">
            <v>0</v>
          </cell>
          <cell r="BC51">
            <v>0</v>
          </cell>
          <cell r="BD51">
            <v>0</v>
          </cell>
          <cell r="BE51">
            <v>0</v>
          </cell>
          <cell r="BF51">
            <v>0</v>
          </cell>
          <cell r="BG51">
            <v>0</v>
          </cell>
          <cell r="BH51">
            <v>0</v>
          </cell>
          <cell r="BI51">
            <v>0</v>
          </cell>
          <cell r="BJ51">
            <v>0</v>
          </cell>
          <cell r="BK51">
            <v>0</v>
          </cell>
          <cell r="BL51">
            <v>0</v>
          </cell>
          <cell r="BM51">
            <v>0</v>
          </cell>
          <cell r="BN51">
            <v>0</v>
          </cell>
          <cell r="BO51">
            <v>0</v>
          </cell>
          <cell r="BP51">
            <v>0</v>
          </cell>
          <cell r="BQ51">
            <v>0</v>
          </cell>
          <cell r="BR51">
            <v>0</v>
          </cell>
          <cell r="BS51">
            <v>0</v>
          </cell>
          <cell r="BT51">
            <v>0</v>
          </cell>
          <cell r="BU51">
            <v>0</v>
          </cell>
          <cell r="BV51">
            <v>0</v>
          </cell>
          <cell r="BW51">
            <v>0</v>
          </cell>
          <cell r="BX51">
            <v>0</v>
          </cell>
          <cell r="BY51">
            <v>0</v>
          </cell>
          <cell r="BZ51">
            <v>0</v>
          </cell>
          <cell r="CA51">
            <v>0</v>
          </cell>
          <cell r="CB51">
            <v>0</v>
          </cell>
          <cell r="CC51">
            <v>0</v>
          </cell>
          <cell r="CD51">
            <v>0</v>
          </cell>
          <cell r="CE51">
            <v>0</v>
          </cell>
          <cell r="CF51">
            <v>0</v>
          </cell>
          <cell r="CG51">
            <v>0</v>
          </cell>
          <cell r="CH51">
            <v>0</v>
          </cell>
          <cell r="CI51">
            <v>0</v>
          </cell>
          <cell r="CJ51">
            <v>0</v>
          </cell>
          <cell r="CK51">
            <v>0</v>
          </cell>
          <cell r="CL51">
            <v>0</v>
          </cell>
          <cell r="CM51">
            <v>0</v>
          </cell>
          <cell r="CN51">
            <v>0</v>
          </cell>
          <cell r="CO51">
            <v>0</v>
          </cell>
        </row>
        <row r="52">
          <cell r="B52">
            <v>0</v>
          </cell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  <cell r="AJ52">
            <v>0</v>
          </cell>
          <cell r="AK52">
            <v>0</v>
          </cell>
          <cell r="AL52">
            <v>0</v>
          </cell>
          <cell r="AM52">
            <v>0</v>
          </cell>
          <cell r="AN52">
            <v>0</v>
          </cell>
          <cell r="AO52">
            <v>0</v>
          </cell>
          <cell r="AP52">
            <v>0</v>
          </cell>
          <cell r="AQ52">
            <v>0</v>
          </cell>
          <cell r="AR52">
            <v>0</v>
          </cell>
          <cell r="AS52">
            <v>0</v>
          </cell>
          <cell r="AT52">
            <v>0</v>
          </cell>
          <cell r="AU52">
            <v>0</v>
          </cell>
          <cell r="AV52">
            <v>0</v>
          </cell>
          <cell r="AW52">
            <v>0</v>
          </cell>
          <cell r="AX52">
            <v>0</v>
          </cell>
          <cell r="AY52">
            <v>0</v>
          </cell>
          <cell r="AZ52">
            <v>0</v>
          </cell>
          <cell r="BA52">
            <v>0</v>
          </cell>
          <cell r="BB52">
            <v>0</v>
          </cell>
          <cell r="BC52">
            <v>0</v>
          </cell>
          <cell r="BD52">
            <v>0</v>
          </cell>
          <cell r="BE52">
            <v>0</v>
          </cell>
          <cell r="BF52">
            <v>0</v>
          </cell>
          <cell r="BG52">
            <v>0</v>
          </cell>
          <cell r="BH52">
            <v>0</v>
          </cell>
          <cell r="BI52">
            <v>0</v>
          </cell>
          <cell r="BJ52">
            <v>0</v>
          </cell>
          <cell r="BK52">
            <v>0</v>
          </cell>
          <cell r="BL52">
            <v>0</v>
          </cell>
          <cell r="BM52">
            <v>0</v>
          </cell>
          <cell r="BN52">
            <v>0</v>
          </cell>
          <cell r="BO52">
            <v>0</v>
          </cell>
          <cell r="BP52">
            <v>0</v>
          </cell>
          <cell r="BQ52">
            <v>0</v>
          </cell>
          <cell r="BR52">
            <v>0</v>
          </cell>
          <cell r="BS52">
            <v>0</v>
          </cell>
          <cell r="BT52">
            <v>0</v>
          </cell>
          <cell r="BU52">
            <v>0</v>
          </cell>
          <cell r="BV52">
            <v>0</v>
          </cell>
          <cell r="BW52">
            <v>0</v>
          </cell>
          <cell r="BX52">
            <v>0</v>
          </cell>
          <cell r="BY52">
            <v>0</v>
          </cell>
          <cell r="BZ52">
            <v>0</v>
          </cell>
          <cell r="CA52">
            <v>0</v>
          </cell>
          <cell r="CB52">
            <v>0</v>
          </cell>
          <cell r="CC52">
            <v>0</v>
          </cell>
          <cell r="CD52">
            <v>0</v>
          </cell>
          <cell r="CE52">
            <v>0</v>
          </cell>
          <cell r="CF52">
            <v>0</v>
          </cell>
          <cell r="CG52">
            <v>0</v>
          </cell>
          <cell r="CH52">
            <v>0</v>
          </cell>
          <cell r="CI52">
            <v>0</v>
          </cell>
          <cell r="CJ52">
            <v>0</v>
          </cell>
          <cell r="CK52">
            <v>0</v>
          </cell>
          <cell r="CL52">
            <v>0</v>
          </cell>
          <cell r="CM52">
            <v>0</v>
          </cell>
          <cell r="CN52">
            <v>0</v>
          </cell>
          <cell r="CO52">
            <v>0</v>
          </cell>
        </row>
        <row r="53">
          <cell r="B53">
            <v>0</v>
          </cell>
          <cell r="C53">
            <v>0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0</v>
          </cell>
          <cell r="AJ53">
            <v>0</v>
          </cell>
          <cell r="AK53">
            <v>0</v>
          </cell>
          <cell r="AL53">
            <v>0</v>
          </cell>
          <cell r="AM53">
            <v>0</v>
          </cell>
          <cell r="AN53">
            <v>0</v>
          </cell>
          <cell r="AO53">
            <v>0</v>
          </cell>
          <cell r="AP53">
            <v>0</v>
          </cell>
          <cell r="AQ53">
            <v>0</v>
          </cell>
          <cell r="AR53">
            <v>0</v>
          </cell>
          <cell r="AS53">
            <v>0</v>
          </cell>
          <cell r="AT53">
            <v>0</v>
          </cell>
          <cell r="AU53">
            <v>0</v>
          </cell>
          <cell r="AV53">
            <v>0</v>
          </cell>
          <cell r="AW53">
            <v>0</v>
          </cell>
          <cell r="AX53">
            <v>0</v>
          </cell>
          <cell r="AY53">
            <v>0</v>
          </cell>
          <cell r="AZ53">
            <v>0</v>
          </cell>
          <cell r="BA53">
            <v>0</v>
          </cell>
          <cell r="BB53">
            <v>0</v>
          </cell>
          <cell r="BC53">
            <v>0</v>
          </cell>
          <cell r="BD53">
            <v>0</v>
          </cell>
          <cell r="BE53">
            <v>0</v>
          </cell>
          <cell r="BF53">
            <v>0</v>
          </cell>
          <cell r="BG53">
            <v>0</v>
          </cell>
          <cell r="BH53">
            <v>0</v>
          </cell>
          <cell r="BI53">
            <v>0</v>
          </cell>
          <cell r="BJ53">
            <v>0</v>
          </cell>
          <cell r="BK53">
            <v>0</v>
          </cell>
          <cell r="BL53">
            <v>0</v>
          </cell>
          <cell r="BM53">
            <v>0</v>
          </cell>
          <cell r="BN53">
            <v>0</v>
          </cell>
          <cell r="BO53">
            <v>0</v>
          </cell>
          <cell r="BP53">
            <v>0</v>
          </cell>
          <cell r="BQ53">
            <v>0</v>
          </cell>
          <cell r="BR53">
            <v>0</v>
          </cell>
          <cell r="BS53">
            <v>0</v>
          </cell>
          <cell r="BT53">
            <v>0</v>
          </cell>
          <cell r="BU53">
            <v>0</v>
          </cell>
          <cell r="BV53">
            <v>0</v>
          </cell>
          <cell r="BW53">
            <v>0</v>
          </cell>
          <cell r="BX53">
            <v>0</v>
          </cell>
          <cell r="BY53">
            <v>0</v>
          </cell>
          <cell r="BZ53">
            <v>0</v>
          </cell>
          <cell r="CA53">
            <v>0</v>
          </cell>
          <cell r="CB53">
            <v>0</v>
          </cell>
          <cell r="CC53">
            <v>0</v>
          </cell>
          <cell r="CD53">
            <v>0</v>
          </cell>
          <cell r="CE53">
            <v>0</v>
          </cell>
          <cell r="CF53">
            <v>0</v>
          </cell>
          <cell r="CG53">
            <v>0</v>
          </cell>
          <cell r="CH53">
            <v>0</v>
          </cell>
          <cell r="CI53">
            <v>0</v>
          </cell>
          <cell r="CJ53">
            <v>0</v>
          </cell>
          <cell r="CK53">
            <v>0</v>
          </cell>
          <cell r="CL53">
            <v>0</v>
          </cell>
          <cell r="CM53">
            <v>0</v>
          </cell>
          <cell r="CN53">
            <v>0</v>
          </cell>
          <cell r="CO53">
            <v>0</v>
          </cell>
        </row>
        <row r="54">
          <cell r="B54">
            <v>0</v>
          </cell>
          <cell r="C54">
            <v>0</v>
          </cell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0</v>
          </cell>
          <cell r="AJ54">
            <v>0</v>
          </cell>
          <cell r="AK54">
            <v>0</v>
          </cell>
          <cell r="AL54">
            <v>0</v>
          </cell>
          <cell r="AM54">
            <v>0</v>
          </cell>
          <cell r="AN54">
            <v>0</v>
          </cell>
          <cell r="AO54">
            <v>0</v>
          </cell>
          <cell r="AP54">
            <v>0</v>
          </cell>
          <cell r="AQ54">
            <v>0</v>
          </cell>
          <cell r="AR54">
            <v>0</v>
          </cell>
          <cell r="AS54">
            <v>0</v>
          </cell>
          <cell r="AT54">
            <v>0</v>
          </cell>
          <cell r="AU54">
            <v>0</v>
          </cell>
          <cell r="AV54">
            <v>0</v>
          </cell>
          <cell r="AW54">
            <v>0</v>
          </cell>
          <cell r="AX54">
            <v>0</v>
          </cell>
          <cell r="AY54">
            <v>0</v>
          </cell>
          <cell r="AZ54">
            <v>0</v>
          </cell>
          <cell r="BA54">
            <v>0</v>
          </cell>
          <cell r="BB54">
            <v>0</v>
          </cell>
          <cell r="BC54">
            <v>0</v>
          </cell>
          <cell r="BD54">
            <v>0</v>
          </cell>
          <cell r="BE54">
            <v>0</v>
          </cell>
          <cell r="BF54">
            <v>0</v>
          </cell>
          <cell r="BG54">
            <v>0</v>
          </cell>
          <cell r="BH54">
            <v>0</v>
          </cell>
          <cell r="BI54">
            <v>0</v>
          </cell>
          <cell r="BJ54">
            <v>0</v>
          </cell>
          <cell r="BK54">
            <v>0</v>
          </cell>
          <cell r="BL54">
            <v>0</v>
          </cell>
          <cell r="BM54">
            <v>0</v>
          </cell>
          <cell r="BN54">
            <v>0</v>
          </cell>
          <cell r="BO54">
            <v>0</v>
          </cell>
          <cell r="BP54">
            <v>0</v>
          </cell>
          <cell r="BQ54">
            <v>0</v>
          </cell>
          <cell r="BR54">
            <v>0</v>
          </cell>
          <cell r="BS54">
            <v>0</v>
          </cell>
          <cell r="BT54">
            <v>0</v>
          </cell>
          <cell r="BU54">
            <v>0</v>
          </cell>
          <cell r="BV54">
            <v>0</v>
          </cell>
          <cell r="BW54">
            <v>0</v>
          </cell>
          <cell r="BX54">
            <v>0</v>
          </cell>
          <cell r="BY54">
            <v>0</v>
          </cell>
          <cell r="BZ54">
            <v>0</v>
          </cell>
          <cell r="CA54">
            <v>0</v>
          </cell>
          <cell r="CB54">
            <v>0</v>
          </cell>
          <cell r="CC54">
            <v>0</v>
          </cell>
          <cell r="CD54">
            <v>0</v>
          </cell>
          <cell r="CE54">
            <v>0</v>
          </cell>
          <cell r="CF54">
            <v>0</v>
          </cell>
          <cell r="CG54">
            <v>0</v>
          </cell>
          <cell r="CH54">
            <v>0</v>
          </cell>
          <cell r="CI54">
            <v>0</v>
          </cell>
          <cell r="CJ54">
            <v>0</v>
          </cell>
          <cell r="CK54">
            <v>0</v>
          </cell>
          <cell r="CL54">
            <v>0</v>
          </cell>
          <cell r="CM54">
            <v>0</v>
          </cell>
          <cell r="CN54">
            <v>0</v>
          </cell>
          <cell r="CO54">
            <v>0</v>
          </cell>
        </row>
        <row r="55">
          <cell r="B55">
            <v>0</v>
          </cell>
          <cell r="C55">
            <v>0</v>
          </cell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  <cell r="AI55">
            <v>0</v>
          </cell>
          <cell r="AJ55">
            <v>0</v>
          </cell>
          <cell r="AK55">
            <v>0</v>
          </cell>
          <cell r="AL55">
            <v>0</v>
          </cell>
          <cell r="AM55">
            <v>0</v>
          </cell>
          <cell r="AN55">
            <v>0</v>
          </cell>
          <cell r="AO55">
            <v>0</v>
          </cell>
          <cell r="AP55">
            <v>0</v>
          </cell>
          <cell r="AQ55">
            <v>0</v>
          </cell>
          <cell r="AR55">
            <v>0</v>
          </cell>
          <cell r="AS55">
            <v>0</v>
          </cell>
          <cell r="AT55">
            <v>0</v>
          </cell>
          <cell r="AU55">
            <v>0</v>
          </cell>
          <cell r="AV55">
            <v>0</v>
          </cell>
          <cell r="AW55">
            <v>0</v>
          </cell>
          <cell r="AX55">
            <v>0</v>
          </cell>
          <cell r="AY55">
            <v>0</v>
          </cell>
          <cell r="AZ55">
            <v>0</v>
          </cell>
          <cell r="BA55">
            <v>0</v>
          </cell>
          <cell r="BB55">
            <v>0</v>
          </cell>
          <cell r="BC55">
            <v>0</v>
          </cell>
          <cell r="BD55">
            <v>0</v>
          </cell>
          <cell r="BE55">
            <v>0</v>
          </cell>
          <cell r="BF55">
            <v>0</v>
          </cell>
          <cell r="BG55">
            <v>0</v>
          </cell>
          <cell r="BH55">
            <v>0</v>
          </cell>
          <cell r="BI55">
            <v>0</v>
          </cell>
          <cell r="BJ55">
            <v>0</v>
          </cell>
          <cell r="BK55">
            <v>0</v>
          </cell>
          <cell r="BL55">
            <v>0</v>
          </cell>
          <cell r="BM55">
            <v>0</v>
          </cell>
          <cell r="BN55">
            <v>0</v>
          </cell>
          <cell r="BO55">
            <v>0</v>
          </cell>
          <cell r="BP55">
            <v>0</v>
          </cell>
          <cell r="BQ55">
            <v>0</v>
          </cell>
          <cell r="BR55">
            <v>0</v>
          </cell>
          <cell r="BS55">
            <v>0</v>
          </cell>
          <cell r="BT55">
            <v>0</v>
          </cell>
          <cell r="BU55">
            <v>0</v>
          </cell>
          <cell r="BV55">
            <v>0</v>
          </cell>
          <cell r="BW55">
            <v>0</v>
          </cell>
          <cell r="BX55">
            <v>0</v>
          </cell>
          <cell r="BY55">
            <v>0</v>
          </cell>
          <cell r="BZ55">
            <v>0</v>
          </cell>
          <cell r="CA55">
            <v>0</v>
          </cell>
          <cell r="CB55">
            <v>0</v>
          </cell>
          <cell r="CC55">
            <v>0</v>
          </cell>
          <cell r="CD55">
            <v>0</v>
          </cell>
          <cell r="CE55">
            <v>0</v>
          </cell>
          <cell r="CF55">
            <v>0</v>
          </cell>
          <cell r="CG55">
            <v>0</v>
          </cell>
          <cell r="CH55">
            <v>0</v>
          </cell>
          <cell r="CI55">
            <v>0</v>
          </cell>
          <cell r="CJ55">
            <v>0</v>
          </cell>
          <cell r="CK55">
            <v>0</v>
          </cell>
          <cell r="CL55">
            <v>0</v>
          </cell>
          <cell r="CM55">
            <v>0</v>
          </cell>
          <cell r="CN55">
            <v>0</v>
          </cell>
          <cell r="CO55">
            <v>0</v>
          </cell>
        </row>
        <row r="56">
          <cell r="B56">
            <v>0</v>
          </cell>
          <cell r="C56">
            <v>0</v>
          </cell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0</v>
          </cell>
          <cell r="AJ56">
            <v>0</v>
          </cell>
          <cell r="AK56">
            <v>0</v>
          </cell>
          <cell r="AL56">
            <v>0</v>
          </cell>
          <cell r="AM56">
            <v>0</v>
          </cell>
          <cell r="AN56">
            <v>0</v>
          </cell>
          <cell r="AO56">
            <v>0</v>
          </cell>
          <cell r="AP56">
            <v>0</v>
          </cell>
          <cell r="AQ56">
            <v>0</v>
          </cell>
          <cell r="AR56">
            <v>0</v>
          </cell>
          <cell r="AS56">
            <v>0</v>
          </cell>
          <cell r="AT56">
            <v>0</v>
          </cell>
          <cell r="AU56">
            <v>0</v>
          </cell>
          <cell r="AV56">
            <v>0</v>
          </cell>
          <cell r="AW56">
            <v>0</v>
          </cell>
          <cell r="AX56">
            <v>0</v>
          </cell>
          <cell r="AY56">
            <v>0</v>
          </cell>
          <cell r="AZ56">
            <v>0</v>
          </cell>
          <cell r="BA56">
            <v>0</v>
          </cell>
          <cell r="BB56">
            <v>0</v>
          </cell>
          <cell r="BC56">
            <v>0</v>
          </cell>
          <cell r="BD56">
            <v>0</v>
          </cell>
          <cell r="BE56">
            <v>0</v>
          </cell>
          <cell r="BF56">
            <v>0</v>
          </cell>
          <cell r="BG56">
            <v>0</v>
          </cell>
          <cell r="BH56">
            <v>0</v>
          </cell>
          <cell r="BI56">
            <v>0</v>
          </cell>
          <cell r="BJ56">
            <v>0</v>
          </cell>
          <cell r="BK56">
            <v>0</v>
          </cell>
          <cell r="BL56">
            <v>0</v>
          </cell>
          <cell r="BM56">
            <v>0</v>
          </cell>
          <cell r="BN56">
            <v>0</v>
          </cell>
          <cell r="BO56">
            <v>0</v>
          </cell>
          <cell r="BP56">
            <v>0</v>
          </cell>
          <cell r="BQ56">
            <v>0</v>
          </cell>
          <cell r="BR56">
            <v>0</v>
          </cell>
          <cell r="BS56">
            <v>0</v>
          </cell>
          <cell r="BT56">
            <v>0</v>
          </cell>
          <cell r="BU56">
            <v>0</v>
          </cell>
          <cell r="BV56">
            <v>0</v>
          </cell>
          <cell r="BW56">
            <v>0</v>
          </cell>
          <cell r="BX56">
            <v>0</v>
          </cell>
          <cell r="BY56">
            <v>0</v>
          </cell>
          <cell r="BZ56">
            <v>0</v>
          </cell>
          <cell r="CA56">
            <v>0</v>
          </cell>
          <cell r="CB56">
            <v>0</v>
          </cell>
          <cell r="CC56">
            <v>0</v>
          </cell>
          <cell r="CD56">
            <v>0</v>
          </cell>
          <cell r="CE56">
            <v>0</v>
          </cell>
          <cell r="CF56">
            <v>0</v>
          </cell>
          <cell r="CG56">
            <v>0</v>
          </cell>
          <cell r="CH56">
            <v>0</v>
          </cell>
          <cell r="CI56">
            <v>0</v>
          </cell>
          <cell r="CJ56">
            <v>0</v>
          </cell>
          <cell r="CK56">
            <v>0</v>
          </cell>
          <cell r="CL56">
            <v>0</v>
          </cell>
          <cell r="CM56">
            <v>0</v>
          </cell>
          <cell r="CN56">
            <v>0</v>
          </cell>
          <cell r="CO56">
            <v>0</v>
          </cell>
        </row>
        <row r="57">
          <cell r="B57">
            <v>0</v>
          </cell>
          <cell r="C57">
            <v>0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0</v>
          </cell>
          <cell r="AJ57">
            <v>0</v>
          </cell>
          <cell r="AK57">
            <v>0</v>
          </cell>
          <cell r="AL57">
            <v>0</v>
          </cell>
          <cell r="AM57">
            <v>0</v>
          </cell>
          <cell r="AN57">
            <v>0</v>
          </cell>
          <cell r="AO57">
            <v>0</v>
          </cell>
          <cell r="AP57">
            <v>0</v>
          </cell>
          <cell r="AQ57">
            <v>0</v>
          </cell>
          <cell r="AR57">
            <v>0</v>
          </cell>
          <cell r="AS57">
            <v>0</v>
          </cell>
          <cell r="AT57">
            <v>0</v>
          </cell>
          <cell r="AU57">
            <v>0</v>
          </cell>
          <cell r="AV57">
            <v>0</v>
          </cell>
          <cell r="AW57">
            <v>0</v>
          </cell>
          <cell r="AX57">
            <v>0</v>
          </cell>
          <cell r="AY57">
            <v>0</v>
          </cell>
          <cell r="AZ57">
            <v>0</v>
          </cell>
          <cell r="BA57">
            <v>0</v>
          </cell>
          <cell r="BB57">
            <v>0</v>
          </cell>
          <cell r="BC57">
            <v>0</v>
          </cell>
          <cell r="BD57">
            <v>0</v>
          </cell>
          <cell r="BE57">
            <v>0</v>
          </cell>
          <cell r="BF57">
            <v>0</v>
          </cell>
          <cell r="BG57">
            <v>0</v>
          </cell>
          <cell r="BH57">
            <v>0</v>
          </cell>
          <cell r="BI57">
            <v>0</v>
          </cell>
          <cell r="BJ57">
            <v>0</v>
          </cell>
          <cell r="BK57">
            <v>0</v>
          </cell>
          <cell r="BL57">
            <v>0</v>
          </cell>
          <cell r="BM57">
            <v>0</v>
          </cell>
          <cell r="BN57">
            <v>0</v>
          </cell>
          <cell r="BO57">
            <v>0</v>
          </cell>
          <cell r="BP57">
            <v>0</v>
          </cell>
          <cell r="BQ57">
            <v>0</v>
          </cell>
          <cell r="BR57">
            <v>0</v>
          </cell>
          <cell r="BS57">
            <v>0</v>
          </cell>
          <cell r="BT57">
            <v>0</v>
          </cell>
          <cell r="BU57">
            <v>0</v>
          </cell>
          <cell r="BV57">
            <v>0</v>
          </cell>
          <cell r="BW57">
            <v>0</v>
          </cell>
          <cell r="BX57">
            <v>0</v>
          </cell>
          <cell r="BY57">
            <v>0</v>
          </cell>
          <cell r="BZ57">
            <v>0</v>
          </cell>
          <cell r="CA57">
            <v>0</v>
          </cell>
          <cell r="CB57">
            <v>0</v>
          </cell>
          <cell r="CC57">
            <v>0</v>
          </cell>
          <cell r="CD57">
            <v>0</v>
          </cell>
          <cell r="CE57">
            <v>0</v>
          </cell>
          <cell r="CF57">
            <v>0</v>
          </cell>
          <cell r="CG57">
            <v>0</v>
          </cell>
          <cell r="CH57">
            <v>0</v>
          </cell>
          <cell r="CI57">
            <v>0</v>
          </cell>
          <cell r="CJ57">
            <v>0</v>
          </cell>
          <cell r="CK57">
            <v>0</v>
          </cell>
          <cell r="CL57">
            <v>0</v>
          </cell>
          <cell r="CM57">
            <v>0</v>
          </cell>
          <cell r="CN57">
            <v>0</v>
          </cell>
          <cell r="CO57">
            <v>0</v>
          </cell>
        </row>
        <row r="58">
          <cell r="B58">
            <v>0</v>
          </cell>
          <cell r="C58">
            <v>0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0</v>
          </cell>
          <cell r="AB58">
            <v>0</v>
          </cell>
          <cell r="AC58">
            <v>0</v>
          </cell>
          <cell r="AD58">
            <v>0</v>
          </cell>
          <cell r="AE58">
            <v>0</v>
          </cell>
          <cell r="AF58">
            <v>0</v>
          </cell>
          <cell r="AG58">
            <v>0</v>
          </cell>
          <cell r="AH58">
            <v>0</v>
          </cell>
          <cell r="AI58">
            <v>0</v>
          </cell>
          <cell r="AJ58">
            <v>0</v>
          </cell>
          <cell r="AK58">
            <v>0</v>
          </cell>
          <cell r="AL58">
            <v>0</v>
          </cell>
          <cell r="AM58">
            <v>0</v>
          </cell>
          <cell r="AN58">
            <v>0</v>
          </cell>
          <cell r="AO58">
            <v>0</v>
          </cell>
          <cell r="AP58">
            <v>0</v>
          </cell>
          <cell r="AQ58">
            <v>0</v>
          </cell>
          <cell r="AR58">
            <v>0</v>
          </cell>
          <cell r="AS58">
            <v>0</v>
          </cell>
          <cell r="AT58">
            <v>0</v>
          </cell>
          <cell r="AU58">
            <v>0</v>
          </cell>
          <cell r="AV58">
            <v>0</v>
          </cell>
          <cell r="AW58">
            <v>0</v>
          </cell>
          <cell r="AX58">
            <v>0</v>
          </cell>
          <cell r="AY58">
            <v>0</v>
          </cell>
          <cell r="AZ58">
            <v>0</v>
          </cell>
          <cell r="BA58">
            <v>0</v>
          </cell>
          <cell r="BB58">
            <v>0</v>
          </cell>
          <cell r="BC58">
            <v>0</v>
          </cell>
          <cell r="BD58">
            <v>0</v>
          </cell>
          <cell r="BE58">
            <v>0</v>
          </cell>
          <cell r="BF58">
            <v>0</v>
          </cell>
          <cell r="BG58">
            <v>0</v>
          </cell>
          <cell r="BH58">
            <v>0</v>
          </cell>
          <cell r="BI58">
            <v>0</v>
          </cell>
          <cell r="BJ58">
            <v>0</v>
          </cell>
          <cell r="BK58">
            <v>0</v>
          </cell>
          <cell r="BL58">
            <v>0</v>
          </cell>
          <cell r="BM58">
            <v>0</v>
          </cell>
          <cell r="BN58">
            <v>0</v>
          </cell>
          <cell r="BO58">
            <v>0</v>
          </cell>
          <cell r="BP58">
            <v>0</v>
          </cell>
          <cell r="BQ58">
            <v>0</v>
          </cell>
          <cell r="BR58">
            <v>0</v>
          </cell>
          <cell r="BS58">
            <v>0</v>
          </cell>
          <cell r="BT58">
            <v>0</v>
          </cell>
          <cell r="BU58">
            <v>0</v>
          </cell>
          <cell r="BV58">
            <v>0</v>
          </cell>
          <cell r="BW58">
            <v>0</v>
          </cell>
          <cell r="BX58">
            <v>0</v>
          </cell>
          <cell r="BY58">
            <v>0</v>
          </cell>
          <cell r="BZ58">
            <v>0</v>
          </cell>
          <cell r="CA58">
            <v>0</v>
          </cell>
          <cell r="CB58">
            <v>0</v>
          </cell>
          <cell r="CC58">
            <v>0</v>
          </cell>
          <cell r="CD58">
            <v>0</v>
          </cell>
          <cell r="CE58">
            <v>0</v>
          </cell>
          <cell r="CF58">
            <v>0</v>
          </cell>
          <cell r="CG58">
            <v>0</v>
          </cell>
          <cell r="CH58">
            <v>0</v>
          </cell>
          <cell r="CI58">
            <v>0</v>
          </cell>
          <cell r="CJ58">
            <v>0</v>
          </cell>
          <cell r="CK58">
            <v>0</v>
          </cell>
          <cell r="CL58">
            <v>0</v>
          </cell>
          <cell r="CM58">
            <v>0</v>
          </cell>
          <cell r="CN58">
            <v>0</v>
          </cell>
          <cell r="CO58">
            <v>0</v>
          </cell>
        </row>
        <row r="59">
          <cell r="B59">
            <v>2.093</v>
          </cell>
          <cell r="C59">
            <v>4.3319999999999999</v>
          </cell>
          <cell r="D59">
            <v>28.54</v>
          </cell>
          <cell r="E59">
            <v>10.449</v>
          </cell>
          <cell r="F59">
            <v>18.091000000000001</v>
          </cell>
          <cell r="G59">
            <v>40.69</v>
          </cell>
          <cell r="H59">
            <v>22.771999999999998</v>
          </cell>
          <cell r="I59">
            <v>17.917999999999999</v>
          </cell>
          <cell r="J59">
            <v>19.388000000000002</v>
          </cell>
          <cell r="K59">
            <v>11.646000000000001</v>
          </cell>
          <cell r="L59">
            <v>7.7430000000000003</v>
          </cell>
          <cell r="M59">
            <v>13.755000000000001</v>
          </cell>
          <cell r="N59">
            <v>9.1180000000000003</v>
          </cell>
          <cell r="O59">
            <v>4.6369999999999996</v>
          </cell>
          <cell r="P59">
            <v>2.3759999999999999</v>
          </cell>
          <cell r="Q59">
            <v>1.284</v>
          </cell>
          <cell r="R59">
            <v>1.0920000000000001</v>
          </cell>
          <cell r="S59">
            <v>26.934999999999999</v>
          </cell>
          <cell r="T59">
            <v>13.654</v>
          </cell>
          <cell r="U59">
            <v>13.281000000000001</v>
          </cell>
          <cell r="V59">
            <v>1338.9780000000001</v>
          </cell>
          <cell r="W59">
            <v>722.02599999999995</v>
          </cell>
          <cell r="X59">
            <v>616.952</v>
          </cell>
          <cell r="Y59">
            <v>249.58799999999999</v>
          </cell>
          <cell r="Z59">
            <v>140.12799999999999</v>
          </cell>
          <cell r="AA59">
            <v>109.46</v>
          </cell>
          <cell r="AB59">
            <v>69.822999999999993</v>
          </cell>
          <cell r="AC59">
            <v>43.546999999999997</v>
          </cell>
          <cell r="AD59">
            <v>26.276</v>
          </cell>
          <cell r="AE59">
            <v>73.105000000000004</v>
          </cell>
          <cell r="AF59">
            <v>37.173000000000002</v>
          </cell>
          <cell r="AG59">
            <v>35.932000000000002</v>
          </cell>
          <cell r="AH59">
            <v>106.66</v>
          </cell>
          <cell r="AI59">
            <v>59.406999999999996</v>
          </cell>
          <cell r="AJ59">
            <v>47.252000000000002</v>
          </cell>
          <cell r="AK59">
            <v>1089.3900000000001</v>
          </cell>
          <cell r="AL59">
            <v>581.89800000000002</v>
          </cell>
          <cell r="AM59">
            <v>507.49099999999999</v>
          </cell>
          <cell r="AN59">
            <v>462.63499999999999</v>
          </cell>
          <cell r="AO59">
            <v>241.77</v>
          </cell>
          <cell r="AP59">
            <v>220.86500000000001</v>
          </cell>
          <cell r="AQ59">
            <v>126.633</v>
          </cell>
          <cell r="AR59">
            <v>67.754000000000005</v>
          </cell>
          <cell r="AS59">
            <v>58.88</v>
          </cell>
          <cell r="AT59">
            <v>137.23400000000001</v>
          </cell>
          <cell r="AU59">
            <v>69.037999999999997</v>
          </cell>
          <cell r="AV59">
            <v>68.195999999999998</v>
          </cell>
          <cell r="AW59">
            <v>198.767</v>
          </cell>
          <cell r="AX59">
            <v>104.97799999999999</v>
          </cell>
          <cell r="AY59">
            <v>93.789000000000001</v>
          </cell>
          <cell r="AZ59">
            <v>626.755</v>
          </cell>
          <cell r="BA59">
            <v>340.12799999999999</v>
          </cell>
          <cell r="BB59">
            <v>286.62599999999998</v>
          </cell>
          <cell r="BC59">
            <v>285.84699999999998</v>
          </cell>
          <cell r="BD59">
            <v>150.244</v>
          </cell>
          <cell r="BE59">
            <v>135.60400000000001</v>
          </cell>
          <cell r="BF59">
            <v>340.90699999999998</v>
          </cell>
          <cell r="BG59">
            <v>189.88499999999999</v>
          </cell>
          <cell r="BH59">
            <v>151.023</v>
          </cell>
          <cell r="BI59">
            <v>211.279</v>
          </cell>
          <cell r="BJ59">
            <v>111.803</v>
          </cell>
          <cell r="BK59">
            <v>99.475999999999999</v>
          </cell>
          <cell r="BL59">
            <v>129.62899999999999</v>
          </cell>
          <cell r="BM59">
            <v>78.081999999999994</v>
          </cell>
          <cell r="BN59">
            <v>51.546999999999997</v>
          </cell>
          <cell r="BO59">
            <v>119.261</v>
          </cell>
          <cell r="BP59">
            <v>79.004999999999995</v>
          </cell>
          <cell r="BQ59">
            <v>40.256</v>
          </cell>
          <cell r="BR59">
            <v>1219.7170000000001</v>
          </cell>
          <cell r="BS59">
            <v>643.02099999999996</v>
          </cell>
          <cell r="BT59">
            <v>576.69600000000003</v>
          </cell>
          <cell r="BU59">
            <v>2054.31</v>
          </cell>
          <cell r="BV59">
            <v>1021.449</v>
          </cell>
          <cell r="BW59">
            <v>1032.8610000000001</v>
          </cell>
          <cell r="BX59">
            <v>342.625</v>
          </cell>
          <cell r="BY59">
            <v>181.089</v>
          </cell>
          <cell r="BZ59">
            <v>161.53700000000001</v>
          </cell>
          <cell r="CA59">
            <v>237.982</v>
          </cell>
          <cell r="CB59">
            <v>135.97900000000001</v>
          </cell>
          <cell r="CC59">
            <v>102.003</v>
          </cell>
          <cell r="CD59">
            <v>158.93</v>
          </cell>
          <cell r="CE59">
            <v>103.872</v>
          </cell>
          <cell r="CF59">
            <v>55.058</v>
          </cell>
          <cell r="CG59">
            <v>79.052000000000007</v>
          </cell>
          <cell r="CH59">
            <v>32.107999999999997</v>
          </cell>
          <cell r="CI59">
            <v>46.945</v>
          </cell>
          <cell r="CJ59">
            <v>31.02</v>
          </cell>
          <cell r="CK59">
            <v>14.471</v>
          </cell>
          <cell r="CL59">
            <v>16.55</v>
          </cell>
          <cell r="CM59">
            <v>34.155999999999999</v>
          </cell>
          <cell r="CN59">
            <v>19.498000000000001</v>
          </cell>
          <cell r="CO59">
            <v>14.657999999999999</v>
          </cell>
        </row>
        <row r="60">
          <cell r="B60">
            <v>0</v>
          </cell>
          <cell r="C60">
            <v>0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D60">
            <v>0</v>
          </cell>
          <cell r="AE60">
            <v>0</v>
          </cell>
          <cell r="AF60">
            <v>0</v>
          </cell>
          <cell r="AG60">
            <v>0</v>
          </cell>
          <cell r="AH60">
            <v>0</v>
          </cell>
          <cell r="AI60">
            <v>0</v>
          </cell>
          <cell r="AJ60">
            <v>0</v>
          </cell>
          <cell r="AK60">
            <v>0</v>
          </cell>
          <cell r="AL60">
            <v>0</v>
          </cell>
          <cell r="AM60">
            <v>0</v>
          </cell>
          <cell r="AN60">
            <v>0</v>
          </cell>
          <cell r="AO60">
            <v>0</v>
          </cell>
          <cell r="AP60">
            <v>0</v>
          </cell>
          <cell r="AQ60">
            <v>0</v>
          </cell>
          <cell r="AR60">
            <v>0</v>
          </cell>
          <cell r="AS60">
            <v>0</v>
          </cell>
          <cell r="AT60">
            <v>0</v>
          </cell>
          <cell r="AU60">
            <v>0</v>
          </cell>
          <cell r="AV60">
            <v>0</v>
          </cell>
          <cell r="AW60">
            <v>0</v>
          </cell>
          <cell r="AX60">
            <v>0</v>
          </cell>
          <cell r="AY60">
            <v>0</v>
          </cell>
          <cell r="AZ60">
            <v>0</v>
          </cell>
          <cell r="BA60">
            <v>0</v>
          </cell>
          <cell r="BB60">
            <v>0</v>
          </cell>
          <cell r="BC60">
            <v>0</v>
          </cell>
          <cell r="BD60">
            <v>0</v>
          </cell>
          <cell r="BE60">
            <v>0</v>
          </cell>
          <cell r="BF60">
            <v>0</v>
          </cell>
          <cell r="BG60">
            <v>0</v>
          </cell>
          <cell r="BH60">
            <v>0</v>
          </cell>
          <cell r="BI60">
            <v>0</v>
          </cell>
          <cell r="BJ60">
            <v>0</v>
          </cell>
          <cell r="BK60">
            <v>0</v>
          </cell>
          <cell r="BL60">
            <v>0</v>
          </cell>
          <cell r="BM60">
            <v>0</v>
          </cell>
          <cell r="BN60">
            <v>0</v>
          </cell>
          <cell r="BO60">
            <v>0</v>
          </cell>
          <cell r="BP60">
            <v>0</v>
          </cell>
          <cell r="BQ60">
            <v>0</v>
          </cell>
          <cell r="BR60">
            <v>0</v>
          </cell>
          <cell r="BS60">
            <v>0</v>
          </cell>
          <cell r="BT60">
            <v>0</v>
          </cell>
          <cell r="BU60">
            <v>0</v>
          </cell>
          <cell r="BV60">
            <v>0</v>
          </cell>
          <cell r="BW60">
            <v>0</v>
          </cell>
          <cell r="BX60">
            <v>0</v>
          </cell>
          <cell r="BY60">
            <v>0</v>
          </cell>
          <cell r="BZ60">
            <v>0</v>
          </cell>
          <cell r="CA60">
            <v>0</v>
          </cell>
          <cell r="CB60">
            <v>0</v>
          </cell>
          <cell r="CC60">
            <v>0</v>
          </cell>
          <cell r="CD60">
            <v>0</v>
          </cell>
          <cell r="CE60">
            <v>0</v>
          </cell>
          <cell r="CF60">
            <v>0</v>
          </cell>
          <cell r="CG60">
            <v>0</v>
          </cell>
          <cell r="CH60">
            <v>0</v>
          </cell>
          <cell r="CI60">
            <v>0</v>
          </cell>
          <cell r="CJ60">
            <v>0</v>
          </cell>
          <cell r="CK60">
            <v>0</v>
          </cell>
          <cell r="CL60">
            <v>0</v>
          </cell>
          <cell r="CM60">
            <v>0</v>
          </cell>
          <cell r="CN60">
            <v>0</v>
          </cell>
          <cell r="CO60">
            <v>0</v>
          </cell>
        </row>
        <row r="61">
          <cell r="B61">
            <v>0</v>
          </cell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  <cell r="AB61">
            <v>0</v>
          </cell>
          <cell r="AC61">
            <v>0</v>
          </cell>
          <cell r="AD61">
            <v>0</v>
          </cell>
          <cell r="AE61">
            <v>0</v>
          </cell>
          <cell r="AF61">
            <v>0</v>
          </cell>
          <cell r="AG61">
            <v>0</v>
          </cell>
          <cell r="AH61">
            <v>0</v>
          </cell>
          <cell r="AI61">
            <v>0</v>
          </cell>
          <cell r="AJ61">
            <v>0</v>
          </cell>
          <cell r="AK61">
            <v>0</v>
          </cell>
          <cell r="AL61">
            <v>0</v>
          </cell>
          <cell r="AM61">
            <v>0</v>
          </cell>
          <cell r="AN61">
            <v>0</v>
          </cell>
          <cell r="AO61">
            <v>0</v>
          </cell>
          <cell r="AP61">
            <v>0</v>
          </cell>
          <cell r="AQ61">
            <v>0</v>
          </cell>
          <cell r="AR61">
            <v>0</v>
          </cell>
          <cell r="AS61">
            <v>0</v>
          </cell>
          <cell r="AT61">
            <v>0</v>
          </cell>
          <cell r="AU61">
            <v>0</v>
          </cell>
          <cell r="AV61">
            <v>0</v>
          </cell>
          <cell r="AW61">
            <v>0</v>
          </cell>
          <cell r="AX61">
            <v>0</v>
          </cell>
          <cell r="AY61">
            <v>0</v>
          </cell>
          <cell r="AZ61">
            <v>0</v>
          </cell>
          <cell r="BA61">
            <v>0</v>
          </cell>
          <cell r="BB61">
            <v>0</v>
          </cell>
          <cell r="BC61">
            <v>0</v>
          </cell>
          <cell r="BD61">
            <v>0</v>
          </cell>
          <cell r="BE61">
            <v>0</v>
          </cell>
          <cell r="BF61">
            <v>0</v>
          </cell>
          <cell r="BG61">
            <v>0</v>
          </cell>
          <cell r="BH61">
            <v>0</v>
          </cell>
          <cell r="BI61">
            <v>0</v>
          </cell>
          <cell r="BJ61">
            <v>0</v>
          </cell>
          <cell r="BK61">
            <v>0</v>
          </cell>
          <cell r="BL61">
            <v>0</v>
          </cell>
          <cell r="BM61">
            <v>0</v>
          </cell>
          <cell r="BN61">
            <v>0</v>
          </cell>
          <cell r="BO61">
            <v>0</v>
          </cell>
          <cell r="BP61">
            <v>0</v>
          </cell>
          <cell r="BQ61">
            <v>0</v>
          </cell>
          <cell r="BR61">
            <v>0</v>
          </cell>
          <cell r="BS61">
            <v>0</v>
          </cell>
          <cell r="BT61">
            <v>0</v>
          </cell>
          <cell r="BU61">
            <v>0</v>
          </cell>
          <cell r="BV61">
            <v>0</v>
          </cell>
          <cell r="BW61">
            <v>0</v>
          </cell>
          <cell r="BX61">
            <v>0</v>
          </cell>
          <cell r="BY61">
            <v>0</v>
          </cell>
          <cell r="BZ61">
            <v>0</v>
          </cell>
          <cell r="CA61">
            <v>0</v>
          </cell>
          <cell r="CB61">
            <v>0</v>
          </cell>
          <cell r="CC61">
            <v>0</v>
          </cell>
          <cell r="CD61">
            <v>0</v>
          </cell>
          <cell r="CE61">
            <v>0</v>
          </cell>
          <cell r="CF61">
            <v>0</v>
          </cell>
          <cell r="CG61">
            <v>0</v>
          </cell>
          <cell r="CH61">
            <v>0</v>
          </cell>
          <cell r="CI61">
            <v>0</v>
          </cell>
          <cell r="CJ61">
            <v>0</v>
          </cell>
          <cell r="CK61">
            <v>0</v>
          </cell>
          <cell r="CL61">
            <v>0</v>
          </cell>
          <cell r="CM61">
            <v>0</v>
          </cell>
          <cell r="CN61">
            <v>0</v>
          </cell>
          <cell r="CO61">
            <v>0</v>
          </cell>
        </row>
        <row r="62">
          <cell r="B62">
            <v>0</v>
          </cell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0</v>
          </cell>
          <cell r="AJ62">
            <v>0</v>
          </cell>
          <cell r="AK62">
            <v>0</v>
          </cell>
          <cell r="AL62">
            <v>0</v>
          </cell>
          <cell r="AM62">
            <v>0</v>
          </cell>
          <cell r="AN62">
            <v>0</v>
          </cell>
          <cell r="AO62">
            <v>0</v>
          </cell>
          <cell r="AP62">
            <v>0</v>
          </cell>
          <cell r="AQ62">
            <v>0</v>
          </cell>
          <cell r="AR62">
            <v>0</v>
          </cell>
          <cell r="AS62">
            <v>0</v>
          </cell>
          <cell r="AT62">
            <v>0</v>
          </cell>
          <cell r="AU62">
            <v>0</v>
          </cell>
          <cell r="AV62">
            <v>0</v>
          </cell>
          <cell r="AW62">
            <v>0</v>
          </cell>
          <cell r="AX62">
            <v>0</v>
          </cell>
          <cell r="AY62">
            <v>0</v>
          </cell>
          <cell r="AZ62">
            <v>0</v>
          </cell>
          <cell r="BA62">
            <v>0</v>
          </cell>
          <cell r="BB62">
            <v>0</v>
          </cell>
          <cell r="BC62">
            <v>0</v>
          </cell>
          <cell r="BD62">
            <v>0</v>
          </cell>
          <cell r="BE62">
            <v>0</v>
          </cell>
          <cell r="BF62">
            <v>0</v>
          </cell>
          <cell r="BG62">
            <v>0</v>
          </cell>
          <cell r="BH62">
            <v>0</v>
          </cell>
          <cell r="BI62">
            <v>0</v>
          </cell>
          <cell r="BJ62">
            <v>0</v>
          </cell>
          <cell r="BK62">
            <v>0</v>
          </cell>
          <cell r="BL62">
            <v>0</v>
          </cell>
          <cell r="BM62">
            <v>0</v>
          </cell>
          <cell r="BN62">
            <v>0</v>
          </cell>
          <cell r="BO62">
            <v>0</v>
          </cell>
          <cell r="BP62">
            <v>0</v>
          </cell>
          <cell r="BQ62">
            <v>0</v>
          </cell>
          <cell r="BR62">
            <v>0</v>
          </cell>
          <cell r="BS62">
            <v>0</v>
          </cell>
          <cell r="BT62">
            <v>0</v>
          </cell>
          <cell r="BU62">
            <v>0</v>
          </cell>
          <cell r="BV62">
            <v>0</v>
          </cell>
          <cell r="BW62">
            <v>0</v>
          </cell>
          <cell r="BX62">
            <v>0</v>
          </cell>
          <cell r="BY62">
            <v>0</v>
          </cell>
          <cell r="BZ62">
            <v>0</v>
          </cell>
          <cell r="CA62">
            <v>0</v>
          </cell>
          <cell r="CB62">
            <v>0</v>
          </cell>
          <cell r="CC62">
            <v>0</v>
          </cell>
          <cell r="CD62">
            <v>0</v>
          </cell>
          <cell r="CE62">
            <v>0</v>
          </cell>
          <cell r="CF62">
            <v>0</v>
          </cell>
          <cell r="CG62">
            <v>0</v>
          </cell>
          <cell r="CH62">
            <v>0</v>
          </cell>
          <cell r="CI62">
            <v>0</v>
          </cell>
          <cell r="CJ62">
            <v>0</v>
          </cell>
          <cell r="CK62">
            <v>0</v>
          </cell>
          <cell r="CL62">
            <v>0</v>
          </cell>
          <cell r="CM62">
            <v>0</v>
          </cell>
          <cell r="CN62">
            <v>0</v>
          </cell>
          <cell r="CO62">
            <v>0</v>
          </cell>
        </row>
        <row r="63">
          <cell r="B63">
            <v>0</v>
          </cell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0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B63">
            <v>0</v>
          </cell>
          <cell r="AC63">
            <v>0</v>
          </cell>
          <cell r="AD63">
            <v>0</v>
          </cell>
          <cell r="AE63">
            <v>0</v>
          </cell>
          <cell r="AF63">
            <v>0</v>
          </cell>
          <cell r="AG63">
            <v>0</v>
          </cell>
          <cell r="AH63">
            <v>0</v>
          </cell>
          <cell r="AI63">
            <v>0</v>
          </cell>
          <cell r="AJ63">
            <v>0</v>
          </cell>
          <cell r="AK63">
            <v>0</v>
          </cell>
          <cell r="AL63">
            <v>0</v>
          </cell>
          <cell r="AM63">
            <v>0</v>
          </cell>
          <cell r="AN63">
            <v>0</v>
          </cell>
          <cell r="AO63">
            <v>0</v>
          </cell>
          <cell r="AP63">
            <v>0</v>
          </cell>
          <cell r="AQ63">
            <v>0</v>
          </cell>
          <cell r="AR63">
            <v>0</v>
          </cell>
          <cell r="AS63">
            <v>0</v>
          </cell>
          <cell r="AT63">
            <v>0</v>
          </cell>
          <cell r="AU63">
            <v>0</v>
          </cell>
          <cell r="AV63">
            <v>0</v>
          </cell>
          <cell r="AW63">
            <v>0</v>
          </cell>
          <cell r="AX63">
            <v>0</v>
          </cell>
          <cell r="AY63">
            <v>0</v>
          </cell>
          <cell r="AZ63">
            <v>0</v>
          </cell>
          <cell r="BA63">
            <v>0</v>
          </cell>
          <cell r="BB63">
            <v>0</v>
          </cell>
          <cell r="BC63">
            <v>0</v>
          </cell>
          <cell r="BD63">
            <v>0</v>
          </cell>
          <cell r="BE63">
            <v>0</v>
          </cell>
          <cell r="BF63">
            <v>0</v>
          </cell>
          <cell r="BG63">
            <v>0</v>
          </cell>
          <cell r="BH63">
            <v>0</v>
          </cell>
          <cell r="BI63">
            <v>0</v>
          </cell>
          <cell r="BJ63">
            <v>0</v>
          </cell>
          <cell r="BK63">
            <v>0</v>
          </cell>
          <cell r="BL63">
            <v>0</v>
          </cell>
          <cell r="BM63">
            <v>0</v>
          </cell>
          <cell r="BN63">
            <v>0</v>
          </cell>
          <cell r="BO63">
            <v>0</v>
          </cell>
          <cell r="BP63">
            <v>0</v>
          </cell>
          <cell r="BQ63">
            <v>0</v>
          </cell>
          <cell r="BR63">
            <v>0</v>
          </cell>
          <cell r="BS63">
            <v>0</v>
          </cell>
          <cell r="BT63">
            <v>0</v>
          </cell>
          <cell r="BU63">
            <v>0</v>
          </cell>
          <cell r="BV63">
            <v>0</v>
          </cell>
          <cell r="BW63">
            <v>0</v>
          </cell>
          <cell r="BX63">
            <v>0</v>
          </cell>
          <cell r="BY63">
            <v>0</v>
          </cell>
          <cell r="BZ63">
            <v>0</v>
          </cell>
          <cell r="CA63">
            <v>0</v>
          </cell>
          <cell r="CB63">
            <v>0</v>
          </cell>
          <cell r="CC63">
            <v>0</v>
          </cell>
          <cell r="CD63">
            <v>0</v>
          </cell>
          <cell r="CE63">
            <v>0</v>
          </cell>
          <cell r="CF63">
            <v>0</v>
          </cell>
          <cell r="CG63">
            <v>0</v>
          </cell>
          <cell r="CH63">
            <v>0</v>
          </cell>
          <cell r="CI63">
            <v>0</v>
          </cell>
          <cell r="CJ63">
            <v>0</v>
          </cell>
          <cell r="CK63">
            <v>0</v>
          </cell>
          <cell r="CL63">
            <v>0</v>
          </cell>
          <cell r="CM63">
            <v>0</v>
          </cell>
          <cell r="CN63">
            <v>0</v>
          </cell>
          <cell r="CO63">
            <v>0</v>
          </cell>
        </row>
        <row r="64">
          <cell r="B64">
            <v>0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0</v>
          </cell>
          <cell r="AB64">
            <v>0</v>
          </cell>
          <cell r="AC64">
            <v>0</v>
          </cell>
          <cell r="AD64">
            <v>0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I64">
            <v>0</v>
          </cell>
          <cell r="AJ64">
            <v>0</v>
          </cell>
          <cell r="AK64">
            <v>0</v>
          </cell>
          <cell r="AL64">
            <v>0</v>
          </cell>
          <cell r="AM64">
            <v>0</v>
          </cell>
          <cell r="AN64">
            <v>0</v>
          </cell>
          <cell r="AO64">
            <v>0</v>
          </cell>
          <cell r="AP64">
            <v>0</v>
          </cell>
          <cell r="AQ64">
            <v>0</v>
          </cell>
          <cell r="AR64">
            <v>0</v>
          </cell>
          <cell r="AS64">
            <v>0</v>
          </cell>
          <cell r="AT64">
            <v>0</v>
          </cell>
          <cell r="AU64">
            <v>0</v>
          </cell>
          <cell r="AV64">
            <v>0</v>
          </cell>
          <cell r="AW64">
            <v>0</v>
          </cell>
          <cell r="AX64">
            <v>0</v>
          </cell>
          <cell r="AY64">
            <v>0</v>
          </cell>
          <cell r="AZ64">
            <v>0</v>
          </cell>
          <cell r="BA64">
            <v>0</v>
          </cell>
          <cell r="BB64">
            <v>0</v>
          </cell>
          <cell r="BC64">
            <v>0</v>
          </cell>
          <cell r="BD64">
            <v>0</v>
          </cell>
          <cell r="BE64">
            <v>0</v>
          </cell>
          <cell r="BF64">
            <v>0</v>
          </cell>
          <cell r="BG64">
            <v>0</v>
          </cell>
          <cell r="BH64">
            <v>0</v>
          </cell>
          <cell r="BI64">
            <v>0</v>
          </cell>
          <cell r="BJ64">
            <v>0</v>
          </cell>
          <cell r="BK64">
            <v>0</v>
          </cell>
          <cell r="BL64">
            <v>0</v>
          </cell>
          <cell r="BM64">
            <v>0</v>
          </cell>
          <cell r="BN64">
            <v>0</v>
          </cell>
          <cell r="BO64">
            <v>0</v>
          </cell>
          <cell r="BP64">
            <v>0</v>
          </cell>
          <cell r="BQ64">
            <v>0</v>
          </cell>
          <cell r="BR64">
            <v>0</v>
          </cell>
          <cell r="BS64">
            <v>0</v>
          </cell>
          <cell r="BT64">
            <v>0</v>
          </cell>
          <cell r="BU64">
            <v>0</v>
          </cell>
          <cell r="BV64">
            <v>0</v>
          </cell>
          <cell r="BW64">
            <v>0</v>
          </cell>
          <cell r="BX64">
            <v>0</v>
          </cell>
          <cell r="BY64">
            <v>0</v>
          </cell>
          <cell r="BZ64">
            <v>0</v>
          </cell>
          <cell r="CA64">
            <v>0</v>
          </cell>
          <cell r="CB64">
            <v>0</v>
          </cell>
          <cell r="CC64">
            <v>0</v>
          </cell>
          <cell r="CD64">
            <v>0</v>
          </cell>
          <cell r="CE64">
            <v>0</v>
          </cell>
          <cell r="CF64">
            <v>0</v>
          </cell>
          <cell r="CG64">
            <v>0</v>
          </cell>
          <cell r="CH64">
            <v>0</v>
          </cell>
          <cell r="CI64">
            <v>0</v>
          </cell>
          <cell r="CJ64">
            <v>0</v>
          </cell>
          <cell r="CK64">
            <v>0</v>
          </cell>
          <cell r="CL64">
            <v>0</v>
          </cell>
          <cell r="CM64">
            <v>0</v>
          </cell>
          <cell r="CN64">
            <v>0</v>
          </cell>
          <cell r="CO64">
            <v>0</v>
          </cell>
        </row>
        <row r="65">
          <cell r="B65">
            <v>0</v>
          </cell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0</v>
          </cell>
          <cell r="AB65">
            <v>0</v>
          </cell>
          <cell r="AC65">
            <v>0</v>
          </cell>
          <cell r="AD65">
            <v>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0</v>
          </cell>
          <cell r="AJ65">
            <v>0</v>
          </cell>
          <cell r="AK65">
            <v>0</v>
          </cell>
          <cell r="AL65">
            <v>0</v>
          </cell>
          <cell r="AM65">
            <v>0</v>
          </cell>
          <cell r="AN65">
            <v>0</v>
          </cell>
          <cell r="AO65">
            <v>0</v>
          </cell>
          <cell r="AP65">
            <v>0</v>
          </cell>
          <cell r="AQ65">
            <v>0</v>
          </cell>
          <cell r="AR65">
            <v>0</v>
          </cell>
          <cell r="AS65">
            <v>0</v>
          </cell>
          <cell r="AT65">
            <v>0</v>
          </cell>
          <cell r="AU65">
            <v>0</v>
          </cell>
          <cell r="AV65">
            <v>0</v>
          </cell>
          <cell r="AW65">
            <v>0</v>
          </cell>
          <cell r="AX65">
            <v>0</v>
          </cell>
          <cell r="AY65">
            <v>0</v>
          </cell>
          <cell r="AZ65">
            <v>0</v>
          </cell>
          <cell r="BA65">
            <v>0</v>
          </cell>
          <cell r="BB65">
            <v>0</v>
          </cell>
          <cell r="BC65">
            <v>0</v>
          </cell>
          <cell r="BD65">
            <v>0</v>
          </cell>
          <cell r="BE65">
            <v>0</v>
          </cell>
          <cell r="BF65">
            <v>0</v>
          </cell>
          <cell r="BG65">
            <v>0</v>
          </cell>
          <cell r="BH65">
            <v>0</v>
          </cell>
          <cell r="BI65">
            <v>0</v>
          </cell>
          <cell r="BJ65">
            <v>0</v>
          </cell>
          <cell r="BK65">
            <v>0</v>
          </cell>
          <cell r="BL65">
            <v>0</v>
          </cell>
          <cell r="BM65">
            <v>0</v>
          </cell>
          <cell r="BN65">
            <v>0</v>
          </cell>
          <cell r="BO65">
            <v>0</v>
          </cell>
          <cell r="BP65">
            <v>0</v>
          </cell>
          <cell r="BQ65">
            <v>0</v>
          </cell>
          <cell r="BR65">
            <v>0</v>
          </cell>
          <cell r="BS65">
            <v>0</v>
          </cell>
          <cell r="BT65">
            <v>0</v>
          </cell>
          <cell r="BU65">
            <v>0</v>
          </cell>
          <cell r="BV65">
            <v>0</v>
          </cell>
          <cell r="BW65">
            <v>0</v>
          </cell>
          <cell r="BX65">
            <v>0</v>
          </cell>
          <cell r="BY65">
            <v>0</v>
          </cell>
          <cell r="BZ65">
            <v>0</v>
          </cell>
          <cell r="CA65">
            <v>0</v>
          </cell>
          <cell r="CB65">
            <v>0</v>
          </cell>
          <cell r="CC65">
            <v>0</v>
          </cell>
          <cell r="CD65">
            <v>0</v>
          </cell>
          <cell r="CE65">
            <v>0</v>
          </cell>
          <cell r="CF65">
            <v>0</v>
          </cell>
          <cell r="CG65">
            <v>0</v>
          </cell>
          <cell r="CH65">
            <v>0</v>
          </cell>
          <cell r="CI65">
            <v>0</v>
          </cell>
          <cell r="CJ65">
            <v>0</v>
          </cell>
          <cell r="CK65">
            <v>0</v>
          </cell>
          <cell r="CL65">
            <v>0</v>
          </cell>
          <cell r="CM65">
            <v>0</v>
          </cell>
          <cell r="CN65">
            <v>0</v>
          </cell>
          <cell r="CO65">
            <v>0</v>
          </cell>
        </row>
        <row r="66">
          <cell r="B66">
            <v>0</v>
          </cell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0</v>
          </cell>
          <cell r="AB66">
            <v>0</v>
          </cell>
          <cell r="AC66">
            <v>0</v>
          </cell>
          <cell r="AD66">
            <v>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I66">
            <v>0</v>
          </cell>
          <cell r="AJ66">
            <v>0</v>
          </cell>
          <cell r="AK66">
            <v>0</v>
          </cell>
          <cell r="AL66">
            <v>0</v>
          </cell>
          <cell r="AM66">
            <v>0</v>
          </cell>
          <cell r="AN66">
            <v>0</v>
          </cell>
          <cell r="AO66">
            <v>0</v>
          </cell>
          <cell r="AP66">
            <v>0</v>
          </cell>
          <cell r="AQ66">
            <v>0</v>
          </cell>
          <cell r="AR66">
            <v>0</v>
          </cell>
          <cell r="AS66">
            <v>0</v>
          </cell>
          <cell r="AT66">
            <v>0</v>
          </cell>
          <cell r="AU66">
            <v>0</v>
          </cell>
          <cell r="AV66">
            <v>0</v>
          </cell>
          <cell r="AW66">
            <v>0</v>
          </cell>
          <cell r="AX66">
            <v>0</v>
          </cell>
          <cell r="AY66">
            <v>0</v>
          </cell>
          <cell r="AZ66">
            <v>0</v>
          </cell>
          <cell r="BA66">
            <v>0</v>
          </cell>
          <cell r="BB66">
            <v>0</v>
          </cell>
          <cell r="BC66">
            <v>0</v>
          </cell>
          <cell r="BD66">
            <v>0</v>
          </cell>
          <cell r="BE66">
            <v>0</v>
          </cell>
          <cell r="BF66">
            <v>0</v>
          </cell>
          <cell r="BG66">
            <v>0</v>
          </cell>
          <cell r="BH66">
            <v>0</v>
          </cell>
          <cell r="BI66">
            <v>0</v>
          </cell>
          <cell r="BJ66">
            <v>0</v>
          </cell>
          <cell r="BK66">
            <v>0</v>
          </cell>
          <cell r="BL66">
            <v>0</v>
          </cell>
          <cell r="BM66">
            <v>0</v>
          </cell>
          <cell r="BN66">
            <v>0</v>
          </cell>
          <cell r="BO66">
            <v>0</v>
          </cell>
          <cell r="BP66">
            <v>0</v>
          </cell>
          <cell r="BQ66">
            <v>0</v>
          </cell>
          <cell r="BR66">
            <v>0</v>
          </cell>
          <cell r="BS66">
            <v>0</v>
          </cell>
          <cell r="BT66">
            <v>0</v>
          </cell>
          <cell r="BU66">
            <v>0</v>
          </cell>
          <cell r="BV66">
            <v>0</v>
          </cell>
          <cell r="BW66">
            <v>0</v>
          </cell>
          <cell r="BX66">
            <v>0</v>
          </cell>
          <cell r="BY66">
            <v>0</v>
          </cell>
          <cell r="BZ66">
            <v>0</v>
          </cell>
          <cell r="CA66">
            <v>0</v>
          </cell>
          <cell r="CB66">
            <v>0</v>
          </cell>
          <cell r="CC66">
            <v>0</v>
          </cell>
          <cell r="CD66">
            <v>0</v>
          </cell>
          <cell r="CE66">
            <v>0</v>
          </cell>
          <cell r="CF66">
            <v>0</v>
          </cell>
          <cell r="CG66">
            <v>0</v>
          </cell>
          <cell r="CH66">
            <v>0</v>
          </cell>
          <cell r="CI66">
            <v>0</v>
          </cell>
          <cell r="CJ66">
            <v>0</v>
          </cell>
          <cell r="CK66">
            <v>0</v>
          </cell>
          <cell r="CL66">
            <v>0</v>
          </cell>
          <cell r="CM66">
            <v>0</v>
          </cell>
          <cell r="CN66">
            <v>0</v>
          </cell>
          <cell r="CO66">
            <v>0</v>
          </cell>
        </row>
        <row r="67"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0</v>
          </cell>
          <cell r="AB67">
            <v>0</v>
          </cell>
          <cell r="AC67">
            <v>0</v>
          </cell>
          <cell r="AD67">
            <v>0</v>
          </cell>
          <cell r="AE67">
            <v>0</v>
          </cell>
          <cell r="AF67">
            <v>0</v>
          </cell>
          <cell r="AG67">
            <v>0</v>
          </cell>
          <cell r="AH67">
            <v>0</v>
          </cell>
          <cell r="AI67">
            <v>0</v>
          </cell>
          <cell r="AJ67">
            <v>0</v>
          </cell>
          <cell r="AK67">
            <v>0</v>
          </cell>
          <cell r="AL67">
            <v>0</v>
          </cell>
          <cell r="AM67">
            <v>0</v>
          </cell>
          <cell r="AN67">
            <v>0</v>
          </cell>
          <cell r="AO67">
            <v>0</v>
          </cell>
          <cell r="AP67">
            <v>0</v>
          </cell>
          <cell r="AQ67">
            <v>0</v>
          </cell>
          <cell r="AR67">
            <v>0</v>
          </cell>
          <cell r="AS67">
            <v>0</v>
          </cell>
          <cell r="AT67">
            <v>0</v>
          </cell>
          <cell r="AU67">
            <v>0</v>
          </cell>
          <cell r="AV67">
            <v>0</v>
          </cell>
          <cell r="AW67">
            <v>0</v>
          </cell>
          <cell r="AX67">
            <v>0</v>
          </cell>
          <cell r="AY67">
            <v>0</v>
          </cell>
          <cell r="AZ67">
            <v>0</v>
          </cell>
          <cell r="BA67">
            <v>0</v>
          </cell>
          <cell r="BB67">
            <v>0</v>
          </cell>
          <cell r="BC67">
            <v>0</v>
          </cell>
          <cell r="BD67">
            <v>0</v>
          </cell>
          <cell r="BE67">
            <v>0</v>
          </cell>
          <cell r="BF67">
            <v>0</v>
          </cell>
          <cell r="BG67">
            <v>0</v>
          </cell>
          <cell r="BH67">
            <v>0</v>
          </cell>
          <cell r="BI67">
            <v>0</v>
          </cell>
          <cell r="BJ67">
            <v>0</v>
          </cell>
          <cell r="BK67">
            <v>0</v>
          </cell>
          <cell r="BL67">
            <v>0</v>
          </cell>
          <cell r="BM67">
            <v>0</v>
          </cell>
          <cell r="BN67">
            <v>0</v>
          </cell>
          <cell r="BO67">
            <v>0</v>
          </cell>
          <cell r="BP67">
            <v>0</v>
          </cell>
          <cell r="BQ67">
            <v>0</v>
          </cell>
          <cell r="BR67">
            <v>0</v>
          </cell>
          <cell r="BS67">
            <v>0</v>
          </cell>
          <cell r="BT67">
            <v>0</v>
          </cell>
          <cell r="BU67">
            <v>0</v>
          </cell>
          <cell r="BV67">
            <v>0</v>
          </cell>
          <cell r="BW67">
            <v>0</v>
          </cell>
          <cell r="BX67">
            <v>0</v>
          </cell>
          <cell r="BY67">
            <v>0</v>
          </cell>
          <cell r="BZ67">
            <v>0</v>
          </cell>
          <cell r="CA67">
            <v>0</v>
          </cell>
          <cell r="CB67">
            <v>0</v>
          </cell>
          <cell r="CC67">
            <v>0</v>
          </cell>
          <cell r="CD67">
            <v>0</v>
          </cell>
          <cell r="CE67">
            <v>0</v>
          </cell>
          <cell r="CF67">
            <v>0</v>
          </cell>
          <cell r="CG67">
            <v>0</v>
          </cell>
          <cell r="CH67">
            <v>0</v>
          </cell>
          <cell r="CI67">
            <v>0</v>
          </cell>
          <cell r="CJ67">
            <v>0</v>
          </cell>
          <cell r="CK67">
            <v>0</v>
          </cell>
          <cell r="CL67">
            <v>0</v>
          </cell>
          <cell r="CM67">
            <v>0</v>
          </cell>
          <cell r="CN67">
            <v>0</v>
          </cell>
          <cell r="CO67">
            <v>0</v>
          </cell>
        </row>
        <row r="68">
          <cell r="B68">
            <v>0</v>
          </cell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0</v>
          </cell>
          <cell r="AB68">
            <v>0</v>
          </cell>
          <cell r="AC68">
            <v>0</v>
          </cell>
          <cell r="AD68">
            <v>0</v>
          </cell>
          <cell r="AE68">
            <v>0</v>
          </cell>
          <cell r="AF68">
            <v>0</v>
          </cell>
          <cell r="AG68">
            <v>0</v>
          </cell>
          <cell r="AH68">
            <v>0</v>
          </cell>
          <cell r="AI68">
            <v>0</v>
          </cell>
          <cell r="AJ68">
            <v>0</v>
          </cell>
          <cell r="AK68">
            <v>0</v>
          </cell>
          <cell r="AL68">
            <v>0</v>
          </cell>
          <cell r="AM68">
            <v>0</v>
          </cell>
          <cell r="AN68">
            <v>0</v>
          </cell>
          <cell r="AO68">
            <v>0</v>
          </cell>
          <cell r="AP68">
            <v>0</v>
          </cell>
          <cell r="AQ68">
            <v>0</v>
          </cell>
          <cell r="AR68">
            <v>0</v>
          </cell>
          <cell r="AS68">
            <v>0</v>
          </cell>
          <cell r="AT68">
            <v>0</v>
          </cell>
          <cell r="AU68">
            <v>0</v>
          </cell>
          <cell r="AV68">
            <v>0</v>
          </cell>
          <cell r="AW68">
            <v>0</v>
          </cell>
          <cell r="AX68">
            <v>0</v>
          </cell>
          <cell r="AY68">
            <v>0</v>
          </cell>
          <cell r="AZ68">
            <v>0</v>
          </cell>
          <cell r="BA68">
            <v>0</v>
          </cell>
          <cell r="BB68">
            <v>0</v>
          </cell>
          <cell r="BC68">
            <v>0</v>
          </cell>
          <cell r="BD68">
            <v>0</v>
          </cell>
          <cell r="BE68">
            <v>0</v>
          </cell>
          <cell r="BF68">
            <v>0</v>
          </cell>
          <cell r="BG68">
            <v>0</v>
          </cell>
          <cell r="BH68">
            <v>0</v>
          </cell>
          <cell r="BI68">
            <v>0</v>
          </cell>
          <cell r="BJ68">
            <v>0</v>
          </cell>
          <cell r="BK68">
            <v>0</v>
          </cell>
          <cell r="BL68">
            <v>0</v>
          </cell>
          <cell r="BM68">
            <v>0</v>
          </cell>
          <cell r="BN68">
            <v>0</v>
          </cell>
          <cell r="BO68">
            <v>0</v>
          </cell>
          <cell r="BP68">
            <v>0</v>
          </cell>
          <cell r="BQ68">
            <v>0</v>
          </cell>
          <cell r="BR68">
            <v>0</v>
          </cell>
          <cell r="BS68">
            <v>0</v>
          </cell>
          <cell r="BT68">
            <v>0</v>
          </cell>
          <cell r="BU68">
            <v>0</v>
          </cell>
          <cell r="BV68">
            <v>0</v>
          </cell>
          <cell r="BW68">
            <v>0</v>
          </cell>
          <cell r="BX68">
            <v>0</v>
          </cell>
          <cell r="BY68">
            <v>0</v>
          </cell>
          <cell r="BZ68">
            <v>0</v>
          </cell>
          <cell r="CA68">
            <v>0</v>
          </cell>
          <cell r="CB68">
            <v>0</v>
          </cell>
          <cell r="CC68">
            <v>0</v>
          </cell>
          <cell r="CD68">
            <v>0</v>
          </cell>
          <cell r="CE68">
            <v>0</v>
          </cell>
          <cell r="CF68">
            <v>0</v>
          </cell>
          <cell r="CG68">
            <v>0</v>
          </cell>
          <cell r="CH68">
            <v>0</v>
          </cell>
          <cell r="CI68">
            <v>0</v>
          </cell>
          <cell r="CJ68">
            <v>0</v>
          </cell>
          <cell r="CK68">
            <v>0</v>
          </cell>
          <cell r="CL68">
            <v>0</v>
          </cell>
          <cell r="CM68">
            <v>0</v>
          </cell>
          <cell r="CN68">
            <v>0</v>
          </cell>
          <cell r="CO68">
            <v>0</v>
          </cell>
        </row>
        <row r="69">
          <cell r="B69">
            <v>0</v>
          </cell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0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0</v>
          </cell>
          <cell r="AJ69">
            <v>0</v>
          </cell>
          <cell r="AK69">
            <v>0</v>
          </cell>
          <cell r="AL69">
            <v>0</v>
          </cell>
          <cell r="AM69">
            <v>0</v>
          </cell>
          <cell r="AN69">
            <v>0</v>
          </cell>
          <cell r="AO69">
            <v>0</v>
          </cell>
          <cell r="AP69">
            <v>0</v>
          </cell>
          <cell r="AQ69">
            <v>0</v>
          </cell>
          <cell r="AR69">
            <v>0</v>
          </cell>
          <cell r="AS69">
            <v>0</v>
          </cell>
          <cell r="AT69">
            <v>0</v>
          </cell>
          <cell r="AU69">
            <v>0</v>
          </cell>
          <cell r="AV69">
            <v>0</v>
          </cell>
          <cell r="AW69">
            <v>0</v>
          </cell>
          <cell r="AX69">
            <v>0</v>
          </cell>
          <cell r="AY69">
            <v>0</v>
          </cell>
          <cell r="AZ69">
            <v>0</v>
          </cell>
          <cell r="BA69">
            <v>0</v>
          </cell>
          <cell r="BB69">
            <v>0</v>
          </cell>
          <cell r="BC69">
            <v>0</v>
          </cell>
          <cell r="BD69">
            <v>0</v>
          </cell>
          <cell r="BE69">
            <v>0</v>
          </cell>
          <cell r="BF69">
            <v>0</v>
          </cell>
          <cell r="BG69">
            <v>0</v>
          </cell>
          <cell r="BH69">
            <v>0</v>
          </cell>
          <cell r="BI69">
            <v>0</v>
          </cell>
          <cell r="BJ69">
            <v>0</v>
          </cell>
          <cell r="BK69">
            <v>0</v>
          </cell>
          <cell r="BL69">
            <v>0</v>
          </cell>
          <cell r="BM69">
            <v>0</v>
          </cell>
          <cell r="BN69">
            <v>0</v>
          </cell>
          <cell r="BO69">
            <v>0</v>
          </cell>
          <cell r="BP69">
            <v>0</v>
          </cell>
          <cell r="BQ69">
            <v>0</v>
          </cell>
          <cell r="BR69">
            <v>0</v>
          </cell>
          <cell r="BS69">
            <v>0</v>
          </cell>
          <cell r="BT69">
            <v>0</v>
          </cell>
          <cell r="BU69">
            <v>0</v>
          </cell>
          <cell r="BV69">
            <v>0</v>
          </cell>
          <cell r="BW69">
            <v>0</v>
          </cell>
          <cell r="BX69">
            <v>0</v>
          </cell>
          <cell r="BY69">
            <v>0</v>
          </cell>
          <cell r="BZ69">
            <v>0</v>
          </cell>
          <cell r="CA69">
            <v>0</v>
          </cell>
          <cell r="CB69">
            <v>0</v>
          </cell>
          <cell r="CC69">
            <v>0</v>
          </cell>
          <cell r="CD69">
            <v>0</v>
          </cell>
          <cell r="CE69">
            <v>0</v>
          </cell>
          <cell r="CF69">
            <v>0</v>
          </cell>
          <cell r="CG69">
            <v>0</v>
          </cell>
          <cell r="CH69">
            <v>0</v>
          </cell>
          <cell r="CI69">
            <v>0</v>
          </cell>
          <cell r="CJ69">
            <v>0</v>
          </cell>
          <cell r="CK69">
            <v>0</v>
          </cell>
          <cell r="CL69">
            <v>0</v>
          </cell>
          <cell r="CM69">
            <v>0</v>
          </cell>
          <cell r="CN69">
            <v>0</v>
          </cell>
          <cell r="CO69">
            <v>0</v>
          </cell>
        </row>
        <row r="70">
          <cell r="B70">
            <v>0</v>
          </cell>
          <cell r="C70">
            <v>0</v>
          </cell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0</v>
          </cell>
          <cell r="AB70">
            <v>0</v>
          </cell>
          <cell r="AC70">
            <v>0</v>
          </cell>
          <cell r="AD70">
            <v>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0</v>
          </cell>
          <cell r="AJ70">
            <v>0</v>
          </cell>
          <cell r="AK70">
            <v>0</v>
          </cell>
          <cell r="AL70">
            <v>0</v>
          </cell>
          <cell r="AM70">
            <v>0</v>
          </cell>
          <cell r="AN70">
            <v>0</v>
          </cell>
          <cell r="AO70">
            <v>0</v>
          </cell>
          <cell r="AP70">
            <v>0</v>
          </cell>
          <cell r="AQ70">
            <v>0</v>
          </cell>
          <cell r="AR70">
            <v>0</v>
          </cell>
          <cell r="AS70">
            <v>0</v>
          </cell>
          <cell r="AT70">
            <v>0</v>
          </cell>
          <cell r="AU70">
            <v>0</v>
          </cell>
          <cell r="AV70">
            <v>0</v>
          </cell>
          <cell r="AW70">
            <v>0</v>
          </cell>
          <cell r="AX70">
            <v>0</v>
          </cell>
          <cell r="AY70">
            <v>0</v>
          </cell>
          <cell r="AZ70">
            <v>0</v>
          </cell>
          <cell r="BA70">
            <v>0</v>
          </cell>
          <cell r="BB70">
            <v>0</v>
          </cell>
          <cell r="BC70">
            <v>0</v>
          </cell>
          <cell r="BD70">
            <v>0</v>
          </cell>
          <cell r="BE70">
            <v>0</v>
          </cell>
          <cell r="BF70">
            <v>0</v>
          </cell>
          <cell r="BG70">
            <v>0</v>
          </cell>
          <cell r="BH70">
            <v>0</v>
          </cell>
          <cell r="BI70">
            <v>0</v>
          </cell>
          <cell r="BJ70">
            <v>0</v>
          </cell>
          <cell r="BK70">
            <v>0</v>
          </cell>
          <cell r="BL70">
            <v>0</v>
          </cell>
          <cell r="BM70">
            <v>0</v>
          </cell>
          <cell r="BN70">
            <v>0</v>
          </cell>
          <cell r="BO70">
            <v>0</v>
          </cell>
          <cell r="BP70">
            <v>0</v>
          </cell>
          <cell r="BQ70">
            <v>0</v>
          </cell>
          <cell r="BR70">
            <v>0</v>
          </cell>
          <cell r="BS70">
            <v>0</v>
          </cell>
          <cell r="BT70">
            <v>0</v>
          </cell>
          <cell r="BU70">
            <v>0</v>
          </cell>
          <cell r="BV70">
            <v>0</v>
          </cell>
          <cell r="BW70">
            <v>0</v>
          </cell>
          <cell r="BX70">
            <v>0</v>
          </cell>
          <cell r="BY70">
            <v>0</v>
          </cell>
          <cell r="BZ70">
            <v>0</v>
          </cell>
          <cell r="CA70">
            <v>0</v>
          </cell>
          <cell r="CB70">
            <v>0</v>
          </cell>
          <cell r="CC70">
            <v>0</v>
          </cell>
          <cell r="CD70">
            <v>0</v>
          </cell>
          <cell r="CE70">
            <v>0</v>
          </cell>
          <cell r="CF70">
            <v>0</v>
          </cell>
          <cell r="CG70">
            <v>0</v>
          </cell>
          <cell r="CH70">
            <v>0</v>
          </cell>
          <cell r="CI70">
            <v>0</v>
          </cell>
          <cell r="CJ70">
            <v>0</v>
          </cell>
          <cell r="CK70">
            <v>0</v>
          </cell>
          <cell r="CL70">
            <v>0</v>
          </cell>
          <cell r="CM70">
            <v>0</v>
          </cell>
          <cell r="CN70">
            <v>0</v>
          </cell>
          <cell r="CO70">
            <v>0</v>
          </cell>
        </row>
        <row r="71">
          <cell r="B71">
            <v>1.202</v>
          </cell>
          <cell r="C71">
            <v>4.4080000000000004</v>
          </cell>
          <cell r="D71">
            <v>36.826000000000001</v>
          </cell>
          <cell r="E71">
            <v>14.074999999999999</v>
          </cell>
          <cell r="F71">
            <v>22.751000000000001</v>
          </cell>
          <cell r="G71">
            <v>47.503</v>
          </cell>
          <cell r="H71">
            <v>28.681000000000001</v>
          </cell>
          <cell r="I71">
            <v>18.821999999999999</v>
          </cell>
          <cell r="J71">
            <v>19.896000000000001</v>
          </cell>
          <cell r="K71">
            <v>14.117000000000001</v>
          </cell>
          <cell r="L71">
            <v>5.7789999999999999</v>
          </cell>
          <cell r="M71">
            <v>19.824999999999999</v>
          </cell>
          <cell r="N71">
            <v>13.47</v>
          </cell>
          <cell r="O71">
            <v>6.3550000000000004</v>
          </cell>
          <cell r="P71">
            <v>5.0259999999999998</v>
          </cell>
          <cell r="Q71">
            <v>3.2869999999999999</v>
          </cell>
          <cell r="R71">
            <v>1.7390000000000001</v>
          </cell>
          <cell r="S71">
            <v>27.678000000000001</v>
          </cell>
          <cell r="T71">
            <v>15.211</v>
          </cell>
          <cell r="U71">
            <v>12.467000000000001</v>
          </cell>
          <cell r="V71">
            <v>1383.451</v>
          </cell>
          <cell r="W71">
            <v>742.48800000000006</v>
          </cell>
          <cell r="X71">
            <v>640.96299999999997</v>
          </cell>
          <cell r="Y71">
            <v>260.28100000000001</v>
          </cell>
          <cell r="Z71">
            <v>139.43299999999999</v>
          </cell>
          <cell r="AA71">
            <v>120.849</v>
          </cell>
          <cell r="AB71">
            <v>70.385000000000005</v>
          </cell>
          <cell r="AC71">
            <v>39.011000000000003</v>
          </cell>
          <cell r="AD71">
            <v>31.373999999999999</v>
          </cell>
          <cell r="AE71">
            <v>81.709000000000003</v>
          </cell>
          <cell r="AF71">
            <v>42.366</v>
          </cell>
          <cell r="AG71">
            <v>39.343000000000004</v>
          </cell>
          <cell r="AH71">
            <v>108.188</v>
          </cell>
          <cell r="AI71">
            <v>58.055999999999997</v>
          </cell>
          <cell r="AJ71">
            <v>50.131999999999998</v>
          </cell>
          <cell r="AK71">
            <v>1123.17</v>
          </cell>
          <cell r="AL71">
            <v>603.05600000000004</v>
          </cell>
          <cell r="AM71">
            <v>520.11400000000003</v>
          </cell>
          <cell r="AN71">
            <v>486.62700000000001</v>
          </cell>
          <cell r="AO71">
            <v>254.541</v>
          </cell>
          <cell r="AP71">
            <v>232.08600000000001</v>
          </cell>
          <cell r="AQ71">
            <v>129.88</v>
          </cell>
          <cell r="AR71">
            <v>70.709999999999994</v>
          </cell>
          <cell r="AS71">
            <v>59.168999999999997</v>
          </cell>
          <cell r="AT71">
            <v>162.54499999999999</v>
          </cell>
          <cell r="AU71">
            <v>88.001000000000005</v>
          </cell>
          <cell r="AV71">
            <v>74.545000000000002</v>
          </cell>
          <cell r="AW71">
            <v>194.202</v>
          </cell>
          <cell r="AX71">
            <v>95.83</v>
          </cell>
          <cell r="AY71">
            <v>98.372</v>
          </cell>
          <cell r="AZ71">
            <v>636.54300000000001</v>
          </cell>
          <cell r="BA71">
            <v>348.51400000000001</v>
          </cell>
          <cell r="BB71">
            <v>288.02800000000002</v>
          </cell>
          <cell r="BC71">
            <v>279.49900000000002</v>
          </cell>
          <cell r="BD71">
            <v>151.01599999999999</v>
          </cell>
          <cell r="BE71">
            <v>128.483</v>
          </cell>
          <cell r="BF71">
            <v>357.04399999999998</v>
          </cell>
          <cell r="BG71">
            <v>197.499</v>
          </cell>
          <cell r="BH71">
            <v>159.54599999999999</v>
          </cell>
          <cell r="BI71">
            <v>215.58099999999999</v>
          </cell>
          <cell r="BJ71">
            <v>110.068</v>
          </cell>
          <cell r="BK71">
            <v>105.51300000000001</v>
          </cell>
          <cell r="BL71">
            <v>141.46299999999999</v>
          </cell>
          <cell r="BM71">
            <v>87.430999999999997</v>
          </cell>
          <cell r="BN71">
            <v>54.033000000000001</v>
          </cell>
          <cell r="BO71">
            <v>111.447</v>
          </cell>
          <cell r="BP71">
            <v>62.945</v>
          </cell>
          <cell r="BQ71">
            <v>48.502000000000002</v>
          </cell>
          <cell r="BR71">
            <v>1272.0039999999999</v>
          </cell>
          <cell r="BS71">
            <v>679.54300000000001</v>
          </cell>
          <cell r="BT71">
            <v>592.46100000000001</v>
          </cell>
          <cell r="BU71">
            <v>2118.817</v>
          </cell>
          <cell r="BV71">
            <v>1049.501</v>
          </cell>
          <cell r="BW71">
            <v>1069.316</v>
          </cell>
          <cell r="BX71">
            <v>355.613</v>
          </cell>
          <cell r="BY71">
            <v>181.899</v>
          </cell>
          <cell r="BZ71">
            <v>173.714</v>
          </cell>
          <cell r="CA71">
            <v>261.88900000000001</v>
          </cell>
          <cell r="CB71">
            <v>138.684</v>
          </cell>
          <cell r="CC71">
            <v>123.205</v>
          </cell>
          <cell r="CD71">
            <v>162.441</v>
          </cell>
          <cell r="CE71">
            <v>89.822999999999993</v>
          </cell>
          <cell r="CF71">
            <v>72.617999999999995</v>
          </cell>
          <cell r="CG71">
            <v>99.447999999999993</v>
          </cell>
          <cell r="CH71">
            <v>48.860999999999997</v>
          </cell>
          <cell r="CI71">
            <v>50.587000000000003</v>
          </cell>
          <cell r="CJ71">
            <v>35.874000000000002</v>
          </cell>
          <cell r="CK71">
            <v>15.182</v>
          </cell>
          <cell r="CL71">
            <v>20.692</v>
          </cell>
          <cell r="CM71">
            <v>25.614000000000001</v>
          </cell>
          <cell r="CN71">
            <v>14.564</v>
          </cell>
          <cell r="CO71">
            <v>11.05</v>
          </cell>
        </row>
        <row r="72">
          <cell r="B72">
            <v>0</v>
          </cell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0</v>
          </cell>
          <cell r="AE72">
            <v>0</v>
          </cell>
          <cell r="AF72">
            <v>0</v>
          </cell>
          <cell r="AG72">
            <v>0</v>
          </cell>
          <cell r="AH72">
            <v>0</v>
          </cell>
          <cell r="AI72">
            <v>0</v>
          </cell>
          <cell r="AJ72">
            <v>0</v>
          </cell>
          <cell r="AK72">
            <v>0</v>
          </cell>
          <cell r="AL72">
            <v>0</v>
          </cell>
          <cell r="AM72">
            <v>0</v>
          </cell>
          <cell r="AN72">
            <v>0</v>
          </cell>
          <cell r="AO72">
            <v>0</v>
          </cell>
          <cell r="AP72">
            <v>0</v>
          </cell>
          <cell r="AQ72">
            <v>0</v>
          </cell>
          <cell r="AR72">
            <v>0</v>
          </cell>
          <cell r="AS72">
            <v>0</v>
          </cell>
          <cell r="AT72">
            <v>0</v>
          </cell>
          <cell r="AU72">
            <v>0</v>
          </cell>
          <cell r="AV72">
            <v>0</v>
          </cell>
          <cell r="AW72">
            <v>0</v>
          </cell>
          <cell r="AX72">
            <v>0</v>
          </cell>
          <cell r="AY72">
            <v>0</v>
          </cell>
          <cell r="AZ72">
            <v>0</v>
          </cell>
          <cell r="BA72">
            <v>0</v>
          </cell>
          <cell r="BB72">
            <v>0</v>
          </cell>
          <cell r="BC72">
            <v>0</v>
          </cell>
          <cell r="BD72">
            <v>0</v>
          </cell>
          <cell r="BE72">
            <v>0</v>
          </cell>
          <cell r="BF72">
            <v>0</v>
          </cell>
          <cell r="BG72">
            <v>0</v>
          </cell>
          <cell r="BH72">
            <v>0</v>
          </cell>
          <cell r="BI72">
            <v>0</v>
          </cell>
          <cell r="BJ72">
            <v>0</v>
          </cell>
          <cell r="BK72">
            <v>0</v>
          </cell>
          <cell r="BL72">
            <v>0</v>
          </cell>
          <cell r="BM72">
            <v>0</v>
          </cell>
          <cell r="BN72">
            <v>0</v>
          </cell>
          <cell r="BO72">
            <v>0</v>
          </cell>
          <cell r="BP72">
            <v>0</v>
          </cell>
          <cell r="BQ72">
            <v>0</v>
          </cell>
          <cell r="BR72">
            <v>0</v>
          </cell>
          <cell r="BS72">
            <v>0</v>
          </cell>
          <cell r="BT72">
            <v>0</v>
          </cell>
          <cell r="BU72">
            <v>0</v>
          </cell>
          <cell r="BV72">
            <v>0</v>
          </cell>
          <cell r="BW72">
            <v>0</v>
          </cell>
          <cell r="BX72">
            <v>0</v>
          </cell>
          <cell r="BY72">
            <v>0</v>
          </cell>
          <cell r="BZ72">
            <v>0</v>
          </cell>
          <cell r="CA72">
            <v>0</v>
          </cell>
          <cell r="CB72">
            <v>0</v>
          </cell>
          <cell r="CC72">
            <v>0</v>
          </cell>
          <cell r="CD72">
            <v>0</v>
          </cell>
          <cell r="CE72">
            <v>0</v>
          </cell>
          <cell r="CF72">
            <v>0</v>
          </cell>
          <cell r="CG72">
            <v>0</v>
          </cell>
          <cell r="CH72">
            <v>0</v>
          </cell>
          <cell r="CI72">
            <v>0</v>
          </cell>
          <cell r="CJ72">
            <v>0</v>
          </cell>
          <cell r="CK72">
            <v>0</v>
          </cell>
          <cell r="CL72">
            <v>0</v>
          </cell>
          <cell r="CM72">
            <v>0</v>
          </cell>
          <cell r="CN72">
            <v>0</v>
          </cell>
          <cell r="CO72">
            <v>0</v>
          </cell>
        </row>
        <row r="73">
          <cell r="B73">
            <v>0</v>
          </cell>
          <cell r="C73">
            <v>0</v>
          </cell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0</v>
          </cell>
          <cell r="AB73">
            <v>0</v>
          </cell>
          <cell r="AC73">
            <v>0</v>
          </cell>
          <cell r="AD73">
            <v>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I73">
            <v>0</v>
          </cell>
          <cell r="AJ73">
            <v>0</v>
          </cell>
          <cell r="AK73">
            <v>0</v>
          </cell>
          <cell r="AL73">
            <v>0</v>
          </cell>
          <cell r="AM73">
            <v>0</v>
          </cell>
          <cell r="AN73">
            <v>0</v>
          </cell>
          <cell r="AO73">
            <v>0</v>
          </cell>
          <cell r="AP73">
            <v>0</v>
          </cell>
          <cell r="AQ73">
            <v>0</v>
          </cell>
          <cell r="AR73">
            <v>0</v>
          </cell>
          <cell r="AS73">
            <v>0</v>
          </cell>
          <cell r="AT73">
            <v>0</v>
          </cell>
          <cell r="AU73">
            <v>0</v>
          </cell>
          <cell r="AV73">
            <v>0</v>
          </cell>
          <cell r="AW73">
            <v>0</v>
          </cell>
          <cell r="AX73">
            <v>0</v>
          </cell>
          <cell r="AY73">
            <v>0</v>
          </cell>
          <cell r="AZ73">
            <v>0</v>
          </cell>
          <cell r="BA73">
            <v>0</v>
          </cell>
          <cell r="BB73">
            <v>0</v>
          </cell>
          <cell r="BC73">
            <v>0</v>
          </cell>
          <cell r="BD73">
            <v>0</v>
          </cell>
          <cell r="BE73">
            <v>0</v>
          </cell>
          <cell r="BF73">
            <v>0</v>
          </cell>
          <cell r="BG73">
            <v>0</v>
          </cell>
          <cell r="BH73">
            <v>0</v>
          </cell>
          <cell r="BI73">
            <v>0</v>
          </cell>
          <cell r="BJ73">
            <v>0</v>
          </cell>
          <cell r="BK73">
            <v>0</v>
          </cell>
          <cell r="BL73">
            <v>0</v>
          </cell>
          <cell r="BM73">
            <v>0</v>
          </cell>
          <cell r="BN73">
            <v>0</v>
          </cell>
          <cell r="BO73">
            <v>0</v>
          </cell>
          <cell r="BP73">
            <v>0</v>
          </cell>
          <cell r="BQ73">
            <v>0</v>
          </cell>
          <cell r="BR73">
            <v>0</v>
          </cell>
          <cell r="BS73">
            <v>0</v>
          </cell>
          <cell r="BT73">
            <v>0</v>
          </cell>
          <cell r="BU73">
            <v>0</v>
          </cell>
          <cell r="BV73">
            <v>0</v>
          </cell>
          <cell r="BW73">
            <v>0</v>
          </cell>
          <cell r="BX73">
            <v>0</v>
          </cell>
          <cell r="BY73">
            <v>0</v>
          </cell>
          <cell r="BZ73">
            <v>0</v>
          </cell>
          <cell r="CA73">
            <v>0</v>
          </cell>
          <cell r="CB73">
            <v>0</v>
          </cell>
          <cell r="CC73">
            <v>0</v>
          </cell>
          <cell r="CD73">
            <v>0</v>
          </cell>
          <cell r="CE73">
            <v>0</v>
          </cell>
          <cell r="CF73">
            <v>0</v>
          </cell>
          <cell r="CG73">
            <v>0</v>
          </cell>
          <cell r="CH73">
            <v>0</v>
          </cell>
          <cell r="CI73">
            <v>0</v>
          </cell>
          <cell r="CJ73">
            <v>0</v>
          </cell>
          <cell r="CK73">
            <v>0</v>
          </cell>
          <cell r="CL73">
            <v>0</v>
          </cell>
          <cell r="CM73">
            <v>0</v>
          </cell>
          <cell r="CN73">
            <v>0</v>
          </cell>
          <cell r="CO73">
            <v>0</v>
          </cell>
        </row>
        <row r="74"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0</v>
          </cell>
          <cell r="AB74">
            <v>0</v>
          </cell>
          <cell r="AC74">
            <v>0</v>
          </cell>
          <cell r="AD74">
            <v>0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I74">
            <v>0</v>
          </cell>
          <cell r="AJ74">
            <v>0</v>
          </cell>
          <cell r="AK74">
            <v>0</v>
          </cell>
          <cell r="AL74">
            <v>0</v>
          </cell>
          <cell r="AM74">
            <v>0</v>
          </cell>
          <cell r="AN74">
            <v>0</v>
          </cell>
          <cell r="AO74">
            <v>0</v>
          </cell>
          <cell r="AP74">
            <v>0</v>
          </cell>
          <cell r="AQ74">
            <v>0</v>
          </cell>
          <cell r="AR74">
            <v>0</v>
          </cell>
          <cell r="AS74">
            <v>0</v>
          </cell>
          <cell r="AT74">
            <v>0</v>
          </cell>
          <cell r="AU74">
            <v>0</v>
          </cell>
          <cell r="AV74">
            <v>0</v>
          </cell>
          <cell r="AW74">
            <v>0</v>
          </cell>
          <cell r="AX74">
            <v>0</v>
          </cell>
          <cell r="AY74">
            <v>0</v>
          </cell>
          <cell r="AZ74">
            <v>0</v>
          </cell>
          <cell r="BA74">
            <v>0</v>
          </cell>
          <cell r="BB74">
            <v>0</v>
          </cell>
          <cell r="BC74">
            <v>0</v>
          </cell>
          <cell r="BD74">
            <v>0</v>
          </cell>
          <cell r="BE74">
            <v>0</v>
          </cell>
          <cell r="BF74">
            <v>0</v>
          </cell>
          <cell r="BG74">
            <v>0</v>
          </cell>
          <cell r="BH74">
            <v>0</v>
          </cell>
          <cell r="BI74">
            <v>0</v>
          </cell>
          <cell r="BJ74">
            <v>0</v>
          </cell>
          <cell r="BK74">
            <v>0</v>
          </cell>
          <cell r="BL74">
            <v>0</v>
          </cell>
          <cell r="BM74">
            <v>0</v>
          </cell>
          <cell r="BN74">
            <v>0</v>
          </cell>
          <cell r="BO74">
            <v>0</v>
          </cell>
          <cell r="BP74">
            <v>0</v>
          </cell>
          <cell r="BQ74">
            <v>0</v>
          </cell>
          <cell r="BR74">
            <v>0</v>
          </cell>
          <cell r="BS74">
            <v>0</v>
          </cell>
          <cell r="BT74">
            <v>0</v>
          </cell>
          <cell r="BU74">
            <v>0</v>
          </cell>
          <cell r="BV74">
            <v>0</v>
          </cell>
          <cell r="BW74">
            <v>0</v>
          </cell>
          <cell r="BX74">
            <v>0</v>
          </cell>
          <cell r="BY74">
            <v>0</v>
          </cell>
          <cell r="BZ74">
            <v>0</v>
          </cell>
          <cell r="CA74">
            <v>0</v>
          </cell>
          <cell r="CB74">
            <v>0</v>
          </cell>
          <cell r="CC74">
            <v>0</v>
          </cell>
          <cell r="CD74">
            <v>0</v>
          </cell>
          <cell r="CE74">
            <v>0</v>
          </cell>
          <cell r="CF74">
            <v>0</v>
          </cell>
          <cell r="CG74">
            <v>0</v>
          </cell>
          <cell r="CH74">
            <v>0</v>
          </cell>
          <cell r="CI74">
            <v>0</v>
          </cell>
          <cell r="CJ74">
            <v>0</v>
          </cell>
          <cell r="CK74">
            <v>0</v>
          </cell>
          <cell r="CL74">
            <v>0</v>
          </cell>
          <cell r="CM74">
            <v>0</v>
          </cell>
          <cell r="CN74">
            <v>0</v>
          </cell>
          <cell r="CO74">
            <v>0</v>
          </cell>
        </row>
        <row r="75">
          <cell r="B75">
            <v>0</v>
          </cell>
          <cell r="C75">
            <v>0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0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A75">
            <v>0</v>
          </cell>
          <cell r="AB75">
            <v>0</v>
          </cell>
          <cell r="AC75">
            <v>0</v>
          </cell>
          <cell r="AD75">
            <v>0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I75">
            <v>0</v>
          </cell>
          <cell r="AJ75">
            <v>0</v>
          </cell>
          <cell r="AK75">
            <v>0</v>
          </cell>
          <cell r="AL75">
            <v>0</v>
          </cell>
          <cell r="AM75">
            <v>0</v>
          </cell>
          <cell r="AN75">
            <v>0</v>
          </cell>
          <cell r="AO75">
            <v>0</v>
          </cell>
          <cell r="AP75">
            <v>0</v>
          </cell>
          <cell r="AQ75">
            <v>0</v>
          </cell>
          <cell r="AR75">
            <v>0</v>
          </cell>
          <cell r="AS75">
            <v>0</v>
          </cell>
          <cell r="AT75">
            <v>0</v>
          </cell>
          <cell r="AU75">
            <v>0</v>
          </cell>
          <cell r="AV75">
            <v>0</v>
          </cell>
          <cell r="AW75">
            <v>0</v>
          </cell>
          <cell r="AX75">
            <v>0</v>
          </cell>
          <cell r="AY75">
            <v>0</v>
          </cell>
          <cell r="AZ75">
            <v>0</v>
          </cell>
          <cell r="BA75">
            <v>0</v>
          </cell>
          <cell r="BB75">
            <v>0</v>
          </cell>
          <cell r="BC75">
            <v>0</v>
          </cell>
          <cell r="BD75">
            <v>0</v>
          </cell>
          <cell r="BE75">
            <v>0</v>
          </cell>
          <cell r="BF75">
            <v>0</v>
          </cell>
          <cell r="BG75">
            <v>0</v>
          </cell>
          <cell r="BH75">
            <v>0</v>
          </cell>
          <cell r="BI75">
            <v>0</v>
          </cell>
          <cell r="BJ75">
            <v>0</v>
          </cell>
          <cell r="BK75">
            <v>0</v>
          </cell>
          <cell r="BL75">
            <v>0</v>
          </cell>
          <cell r="BM75">
            <v>0</v>
          </cell>
          <cell r="BN75">
            <v>0</v>
          </cell>
          <cell r="BO75">
            <v>0</v>
          </cell>
          <cell r="BP75">
            <v>0</v>
          </cell>
          <cell r="BQ75">
            <v>0</v>
          </cell>
          <cell r="BR75">
            <v>0</v>
          </cell>
          <cell r="BS75">
            <v>0</v>
          </cell>
          <cell r="BT75">
            <v>0</v>
          </cell>
          <cell r="BU75">
            <v>0</v>
          </cell>
          <cell r="BV75">
            <v>0</v>
          </cell>
          <cell r="BW75">
            <v>0</v>
          </cell>
          <cell r="BX75">
            <v>0</v>
          </cell>
          <cell r="BY75">
            <v>0</v>
          </cell>
          <cell r="BZ75">
            <v>0</v>
          </cell>
          <cell r="CA75">
            <v>0</v>
          </cell>
          <cell r="CB75">
            <v>0</v>
          </cell>
          <cell r="CC75">
            <v>0</v>
          </cell>
          <cell r="CD75">
            <v>0</v>
          </cell>
          <cell r="CE75">
            <v>0</v>
          </cell>
          <cell r="CF75">
            <v>0</v>
          </cell>
          <cell r="CG75">
            <v>0</v>
          </cell>
          <cell r="CH75">
            <v>0</v>
          </cell>
          <cell r="CI75">
            <v>0</v>
          </cell>
          <cell r="CJ75">
            <v>0</v>
          </cell>
          <cell r="CK75">
            <v>0</v>
          </cell>
          <cell r="CL75">
            <v>0</v>
          </cell>
          <cell r="CM75">
            <v>0</v>
          </cell>
          <cell r="CN75">
            <v>0</v>
          </cell>
          <cell r="CO75">
            <v>0</v>
          </cell>
        </row>
        <row r="76">
          <cell r="B76">
            <v>0</v>
          </cell>
          <cell r="C76">
            <v>0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W76">
            <v>0</v>
          </cell>
          <cell r="X76">
            <v>0</v>
          </cell>
          <cell r="Y76">
            <v>0</v>
          </cell>
          <cell r="Z76">
            <v>0</v>
          </cell>
          <cell r="AA76">
            <v>0</v>
          </cell>
          <cell r="AB76">
            <v>0</v>
          </cell>
          <cell r="AC76">
            <v>0</v>
          </cell>
          <cell r="AD76">
            <v>0</v>
          </cell>
          <cell r="AE76">
            <v>0</v>
          </cell>
          <cell r="AF76">
            <v>0</v>
          </cell>
          <cell r="AG76">
            <v>0</v>
          </cell>
          <cell r="AH76">
            <v>0</v>
          </cell>
          <cell r="AI76">
            <v>0</v>
          </cell>
          <cell r="AJ76">
            <v>0</v>
          </cell>
          <cell r="AK76">
            <v>0</v>
          </cell>
          <cell r="AL76">
            <v>0</v>
          </cell>
          <cell r="AM76">
            <v>0</v>
          </cell>
          <cell r="AN76">
            <v>0</v>
          </cell>
          <cell r="AO76">
            <v>0</v>
          </cell>
          <cell r="AP76">
            <v>0</v>
          </cell>
          <cell r="AQ76">
            <v>0</v>
          </cell>
          <cell r="AR76">
            <v>0</v>
          </cell>
          <cell r="AS76">
            <v>0</v>
          </cell>
          <cell r="AT76">
            <v>0</v>
          </cell>
          <cell r="AU76">
            <v>0</v>
          </cell>
          <cell r="AV76">
            <v>0</v>
          </cell>
          <cell r="AW76">
            <v>0</v>
          </cell>
          <cell r="AX76">
            <v>0</v>
          </cell>
          <cell r="AY76">
            <v>0</v>
          </cell>
          <cell r="AZ76">
            <v>0</v>
          </cell>
          <cell r="BA76">
            <v>0</v>
          </cell>
          <cell r="BB76">
            <v>0</v>
          </cell>
          <cell r="BC76">
            <v>0</v>
          </cell>
          <cell r="BD76">
            <v>0</v>
          </cell>
          <cell r="BE76">
            <v>0</v>
          </cell>
          <cell r="BF76">
            <v>0</v>
          </cell>
          <cell r="BG76">
            <v>0</v>
          </cell>
          <cell r="BH76">
            <v>0</v>
          </cell>
          <cell r="BI76">
            <v>0</v>
          </cell>
          <cell r="BJ76">
            <v>0</v>
          </cell>
          <cell r="BK76">
            <v>0</v>
          </cell>
          <cell r="BL76">
            <v>0</v>
          </cell>
          <cell r="BM76">
            <v>0</v>
          </cell>
          <cell r="BN76">
            <v>0</v>
          </cell>
          <cell r="BO76">
            <v>0</v>
          </cell>
          <cell r="BP76">
            <v>0</v>
          </cell>
          <cell r="BQ76">
            <v>0</v>
          </cell>
          <cell r="BR76">
            <v>0</v>
          </cell>
          <cell r="BS76">
            <v>0</v>
          </cell>
          <cell r="BT76">
            <v>0</v>
          </cell>
          <cell r="BU76">
            <v>0</v>
          </cell>
          <cell r="BV76">
            <v>0</v>
          </cell>
          <cell r="BW76">
            <v>0</v>
          </cell>
          <cell r="BX76">
            <v>0</v>
          </cell>
          <cell r="BY76">
            <v>0</v>
          </cell>
          <cell r="BZ76">
            <v>0</v>
          </cell>
          <cell r="CA76">
            <v>0</v>
          </cell>
          <cell r="CB76">
            <v>0</v>
          </cell>
          <cell r="CC76">
            <v>0</v>
          </cell>
          <cell r="CD76">
            <v>0</v>
          </cell>
          <cell r="CE76">
            <v>0</v>
          </cell>
          <cell r="CF76">
            <v>0</v>
          </cell>
          <cell r="CG76">
            <v>0</v>
          </cell>
          <cell r="CH76">
            <v>0</v>
          </cell>
          <cell r="CI76">
            <v>0</v>
          </cell>
          <cell r="CJ76">
            <v>0</v>
          </cell>
          <cell r="CK76">
            <v>0</v>
          </cell>
          <cell r="CL76">
            <v>0</v>
          </cell>
          <cell r="CM76">
            <v>0</v>
          </cell>
          <cell r="CN76">
            <v>0</v>
          </cell>
          <cell r="CO76">
            <v>0</v>
          </cell>
        </row>
        <row r="77">
          <cell r="B77">
            <v>0</v>
          </cell>
          <cell r="C77">
            <v>0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0</v>
          </cell>
          <cell r="AB77">
            <v>0</v>
          </cell>
          <cell r="AC77">
            <v>0</v>
          </cell>
          <cell r="AD77">
            <v>0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0</v>
          </cell>
          <cell r="AJ77">
            <v>0</v>
          </cell>
          <cell r="AK77">
            <v>0</v>
          </cell>
          <cell r="AL77">
            <v>0</v>
          </cell>
          <cell r="AM77">
            <v>0</v>
          </cell>
          <cell r="AN77">
            <v>0</v>
          </cell>
          <cell r="AO77">
            <v>0</v>
          </cell>
          <cell r="AP77">
            <v>0</v>
          </cell>
          <cell r="AQ77">
            <v>0</v>
          </cell>
          <cell r="AR77">
            <v>0</v>
          </cell>
          <cell r="AS77">
            <v>0</v>
          </cell>
          <cell r="AT77">
            <v>0</v>
          </cell>
          <cell r="AU77">
            <v>0</v>
          </cell>
          <cell r="AV77">
            <v>0</v>
          </cell>
          <cell r="AW77">
            <v>0</v>
          </cell>
          <cell r="AX77">
            <v>0</v>
          </cell>
          <cell r="AY77">
            <v>0</v>
          </cell>
          <cell r="AZ77">
            <v>0</v>
          </cell>
          <cell r="BA77">
            <v>0</v>
          </cell>
          <cell r="BB77">
            <v>0</v>
          </cell>
          <cell r="BC77">
            <v>0</v>
          </cell>
          <cell r="BD77">
            <v>0</v>
          </cell>
          <cell r="BE77">
            <v>0</v>
          </cell>
          <cell r="BF77">
            <v>0</v>
          </cell>
          <cell r="BG77">
            <v>0</v>
          </cell>
          <cell r="BH77">
            <v>0</v>
          </cell>
          <cell r="BI77">
            <v>0</v>
          </cell>
          <cell r="BJ77">
            <v>0</v>
          </cell>
          <cell r="BK77">
            <v>0</v>
          </cell>
          <cell r="BL77">
            <v>0</v>
          </cell>
          <cell r="BM77">
            <v>0</v>
          </cell>
          <cell r="BN77">
            <v>0</v>
          </cell>
          <cell r="BO77">
            <v>0</v>
          </cell>
          <cell r="BP77">
            <v>0</v>
          </cell>
          <cell r="BQ77">
            <v>0</v>
          </cell>
          <cell r="BR77">
            <v>0</v>
          </cell>
          <cell r="BS77">
            <v>0</v>
          </cell>
          <cell r="BT77">
            <v>0</v>
          </cell>
          <cell r="BU77">
            <v>0</v>
          </cell>
          <cell r="BV77">
            <v>0</v>
          </cell>
          <cell r="BW77">
            <v>0</v>
          </cell>
          <cell r="BX77">
            <v>0</v>
          </cell>
          <cell r="BY77">
            <v>0</v>
          </cell>
          <cell r="BZ77">
            <v>0</v>
          </cell>
          <cell r="CA77">
            <v>0</v>
          </cell>
          <cell r="CB77">
            <v>0</v>
          </cell>
          <cell r="CC77">
            <v>0</v>
          </cell>
          <cell r="CD77">
            <v>0</v>
          </cell>
          <cell r="CE77">
            <v>0</v>
          </cell>
          <cell r="CF77">
            <v>0</v>
          </cell>
          <cell r="CG77">
            <v>0</v>
          </cell>
          <cell r="CH77">
            <v>0</v>
          </cell>
          <cell r="CI77">
            <v>0</v>
          </cell>
          <cell r="CJ77">
            <v>0</v>
          </cell>
          <cell r="CK77">
            <v>0</v>
          </cell>
          <cell r="CL77">
            <v>0</v>
          </cell>
          <cell r="CM77">
            <v>0</v>
          </cell>
          <cell r="CN77">
            <v>0</v>
          </cell>
          <cell r="CO77">
            <v>0</v>
          </cell>
        </row>
        <row r="78">
          <cell r="B78">
            <v>0</v>
          </cell>
          <cell r="C78">
            <v>0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0</v>
          </cell>
          <cell r="AB78">
            <v>0</v>
          </cell>
          <cell r="AC78">
            <v>0</v>
          </cell>
          <cell r="AD78">
            <v>0</v>
          </cell>
          <cell r="AE78">
            <v>0</v>
          </cell>
          <cell r="AF78">
            <v>0</v>
          </cell>
          <cell r="AG78">
            <v>0</v>
          </cell>
          <cell r="AH78">
            <v>0</v>
          </cell>
          <cell r="AI78">
            <v>0</v>
          </cell>
          <cell r="AJ78">
            <v>0</v>
          </cell>
          <cell r="AK78">
            <v>0</v>
          </cell>
          <cell r="AL78">
            <v>0</v>
          </cell>
          <cell r="AM78">
            <v>0</v>
          </cell>
          <cell r="AN78">
            <v>0</v>
          </cell>
          <cell r="AO78">
            <v>0</v>
          </cell>
          <cell r="AP78">
            <v>0</v>
          </cell>
          <cell r="AQ78">
            <v>0</v>
          </cell>
          <cell r="AR78">
            <v>0</v>
          </cell>
          <cell r="AS78">
            <v>0</v>
          </cell>
          <cell r="AT78">
            <v>0</v>
          </cell>
          <cell r="AU78">
            <v>0</v>
          </cell>
          <cell r="AV78">
            <v>0</v>
          </cell>
          <cell r="AW78">
            <v>0</v>
          </cell>
          <cell r="AX78">
            <v>0</v>
          </cell>
          <cell r="AY78">
            <v>0</v>
          </cell>
          <cell r="AZ78">
            <v>0</v>
          </cell>
          <cell r="BA78">
            <v>0</v>
          </cell>
          <cell r="BB78">
            <v>0</v>
          </cell>
          <cell r="BC78">
            <v>0</v>
          </cell>
          <cell r="BD78">
            <v>0</v>
          </cell>
          <cell r="BE78">
            <v>0</v>
          </cell>
          <cell r="BF78">
            <v>0</v>
          </cell>
          <cell r="BG78">
            <v>0</v>
          </cell>
          <cell r="BH78">
            <v>0</v>
          </cell>
          <cell r="BI78">
            <v>0</v>
          </cell>
          <cell r="BJ78">
            <v>0</v>
          </cell>
          <cell r="BK78">
            <v>0</v>
          </cell>
          <cell r="BL78">
            <v>0</v>
          </cell>
          <cell r="BM78">
            <v>0</v>
          </cell>
          <cell r="BN78">
            <v>0</v>
          </cell>
          <cell r="BO78">
            <v>0</v>
          </cell>
          <cell r="BP78">
            <v>0</v>
          </cell>
          <cell r="BQ78">
            <v>0</v>
          </cell>
          <cell r="BR78">
            <v>0</v>
          </cell>
          <cell r="BS78">
            <v>0</v>
          </cell>
          <cell r="BT78">
            <v>0</v>
          </cell>
          <cell r="BU78">
            <v>0</v>
          </cell>
          <cell r="BV78">
            <v>0</v>
          </cell>
          <cell r="BW78">
            <v>0</v>
          </cell>
          <cell r="BX78">
            <v>0</v>
          </cell>
          <cell r="BY78">
            <v>0</v>
          </cell>
          <cell r="BZ78">
            <v>0</v>
          </cell>
          <cell r="CA78">
            <v>0</v>
          </cell>
          <cell r="CB78">
            <v>0</v>
          </cell>
          <cell r="CC78">
            <v>0</v>
          </cell>
          <cell r="CD78">
            <v>0</v>
          </cell>
          <cell r="CE78">
            <v>0</v>
          </cell>
          <cell r="CF78">
            <v>0</v>
          </cell>
          <cell r="CG78">
            <v>0</v>
          </cell>
          <cell r="CH78">
            <v>0</v>
          </cell>
          <cell r="CI78">
            <v>0</v>
          </cell>
          <cell r="CJ78">
            <v>0</v>
          </cell>
          <cell r="CK78">
            <v>0</v>
          </cell>
          <cell r="CL78">
            <v>0</v>
          </cell>
          <cell r="CM78">
            <v>0</v>
          </cell>
          <cell r="CN78">
            <v>0</v>
          </cell>
          <cell r="CO78">
            <v>0</v>
          </cell>
        </row>
        <row r="79">
          <cell r="B79">
            <v>0</v>
          </cell>
          <cell r="C79">
            <v>0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0</v>
          </cell>
          <cell r="AB79">
            <v>0</v>
          </cell>
          <cell r="AC79">
            <v>0</v>
          </cell>
          <cell r="AD79">
            <v>0</v>
          </cell>
          <cell r="AE79">
            <v>0</v>
          </cell>
          <cell r="AF79">
            <v>0</v>
          </cell>
          <cell r="AG79">
            <v>0</v>
          </cell>
          <cell r="AH79">
            <v>0</v>
          </cell>
          <cell r="AI79">
            <v>0</v>
          </cell>
          <cell r="AJ79">
            <v>0</v>
          </cell>
          <cell r="AK79">
            <v>0</v>
          </cell>
          <cell r="AL79">
            <v>0</v>
          </cell>
          <cell r="AM79">
            <v>0</v>
          </cell>
          <cell r="AN79">
            <v>0</v>
          </cell>
          <cell r="AO79">
            <v>0</v>
          </cell>
          <cell r="AP79">
            <v>0</v>
          </cell>
          <cell r="AQ79">
            <v>0</v>
          </cell>
          <cell r="AR79">
            <v>0</v>
          </cell>
          <cell r="AS79">
            <v>0</v>
          </cell>
          <cell r="AT79">
            <v>0</v>
          </cell>
          <cell r="AU79">
            <v>0</v>
          </cell>
          <cell r="AV79">
            <v>0</v>
          </cell>
          <cell r="AW79">
            <v>0</v>
          </cell>
          <cell r="AX79">
            <v>0</v>
          </cell>
          <cell r="AY79">
            <v>0</v>
          </cell>
          <cell r="AZ79">
            <v>0</v>
          </cell>
          <cell r="BA79">
            <v>0</v>
          </cell>
          <cell r="BB79">
            <v>0</v>
          </cell>
          <cell r="BC79">
            <v>0</v>
          </cell>
          <cell r="BD79">
            <v>0</v>
          </cell>
          <cell r="BE79">
            <v>0</v>
          </cell>
          <cell r="BF79">
            <v>0</v>
          </cell>
          <cell r="BG79">
            <v>0</v>
          </cell>
          <cell r="BH79">
            <v>0</v>
          </cell>
          <cell r="BI79">
            <v>0</v>
          </cell>
          <cell r="BJ79">
            <v>0</v>
          </cell>
          <cell r="BK79">
            <v>0</v>
          </cell>
          <cell r="BL79">
            <v>0</v>
          </cell>
          <cell r="BM79">
            <v>0</v>
          </cell>
          <cell r="BN79">
            <v>0</v>
          </cell>
          <cell r="BO79">
            <v>0</v>
          </cell>
          <cell r="BP79">
            <v>0</v>
          </cell>
          <cell r="BQ79">
            <v>0</v>
          </cell>
          <cell r="BR79">
            <v>0</v>
          </cell>
          <cell r="BS79">
            <v>0</v>
          </cell>
          <cell r="BT79">
            <v>0</v>
          </cell>
          <cell r="BU79">
            <v>0</v>
          </cell>
          <cell r="BV79">
            <v>0</v>
          </cell>
          <cell r="BW79">
            <v>0</v>
          </cell>
          <cell r="BX79">
            <v>0</v>
          </cell>
          <cell r="BY79">
            <v>0</v>
          </cell>
          <cell r="BZ79">
            <v>0</v>
          </cell>
          <cell r="CA79">
            <v>0</v>
          </cell>
          <cell r="CB79">
            <v>0</v>
          </cell>
          <cell r="CC79">
            <v>0</v>
          </cell>
          <cell r="CD79">
            <v>0</v>
          </cell>
          <cell r="CE79">
            <v>0</v>
          </cell>
          <cell r="CF79">
            <v>0</v>
          </cell>
          <cell r="CG79">
            <v>0</v>
          </cell>
          <cell r="CH79">
            <v>0</v>
          </cell>
          <cell r="CI79">
            <v>0</v>
          </cell>
          <cell r="CJ79">
            <v>0</v>
          </cell>
          <cell r="CK79">
            <v>0</v>
          </cell>
          <cell r="CL79">
            <v>0</v>
          </cell>
          <cell r="CM79">
            <v>0</v>
          </cell>
          <cell r="CN79">
            <v>0</v>
          </cell>
          <cell r="CO79">
            <v>0</v>
          </cell>
        </row>
        <row r="80">
          <cell r="B80">
            <v>0</v>
          </cell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0</v>
          </cell>
          <cell r="AB80">
            <v>0</v>
          </cell>
          <cell r="AC80">
            <v>0</v>
          </cell>
          <cell r="AD80">
            <v>0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0</v>
          </cell>
          <cell r="AJ80">
            <v>0</v>
          </cell>
          <cell r="AK80">
            <v>0</v>
          </cell>
          <cell r="AL80">
            <v>0</v>
          </cell>
          <cell r="AM80">
            <v>0</v>
          </cell>
          <cell r="AN80">
            <v>0</v>
          </cell>
          <cell r="AO80">
            <v>0</v>
          </cell>
          <cell r="AP80">
            <v>0</v>
          </cell>
          <cell r="AQ80">
            <v>0</v>
          </cell>
          <cell r="AR80">
            <v>0</v>
          </cell>
          <cell r="AS80">
            <v>0</v>
          </cell>
          <cell r="AT80">
            <v>0</v>
          </cell>
          <cell r="AU80">
            <v>0</v>
          </cell>
          <cell r="AV80">
            <v>0</v>
          </cell>
          <cell r="AW80">
            <v>0</v>
          </cell>
          <cell r="AX80">
            <v>0</v>
          </cell>
          <cell r="AY80">
            <v>0</v>
          </cell>
          <cell r="AZ80">
            <v>0</v>
          </cell>
          <cell r="BA80">
            <v>0</v>
          </cell>
          <cell r="BB80">
            <v>0</v>
          </cell>
          <cell r="BC80">
            <v>0</v>
          </cell>
          <cell r="BD80">
            <v>0</v>
          </cell>
          <cell r="BE80">
            <v>0</v>
          </cell>
          <cell r="BF80">
            <v>0</v>
          </cell>
          <cell r="BG80">
            <v>0</v>
          </cell>
          <cell r="BH80">
            <v>0</v>
          </cell>
          <cell r="BI80">
            <v>0</v>
          </cell>
          <cell r="BJ80">
            <v>0</v>
          </cell>
          <cell r="BK80">
            <v>0</v>
          </cell>
          <cell r="BL80">
            <v>0</v>
          </cell>
          <cell r="BM80">
            <v>0</v>
          </cell>
          <cell r="BN80">
            <v>0</v>
          </cell>
          <cell r="BO80">
            <v>0</v>
          </cell>
          <cell r="BP80">
            <v>0</v>
          </cell>
          <cell r="BQ80">
            <v>0</v>
          </cell>
          <cell r="BR80">
            <v>0</v>
          </cell>
          <cell r="BS80">
            <v>0</v>
          </cell>
          <cell r="BT80">
            <v>0</v>
          </cell>
          <cell r="BU80">
            <v>0</v>
          </cell>
          <cell r="BV80">
            <v>0</v>
          </cell>
          <cell r="BW80">
            <v>0</v>
          </cell>
          <cell r="BX80">
            <v>0</v>
          </cell>
          <cell r="BY80">
            <v>0</v>
          </cell>
          <cell r="BZ80">
            <v>0</v>
          </cell>
          <cell r="CA80">
            <v>0</v>
          </cell>
          <cell r="CB80">
            <v>0</v>
          </cell>
          <cell r="CC80">
            <v>0</v>
          </cell>
          <cell r="CD80">
            <v>0</v>
          </cell>
          <cell r="CE80">
            <v>0</v>
          </cell>
          <cell r="CF80">
            <v>0</v>
          </cell>
          <cell r="CG80">
            <v>0</v>
          </cell>
          <cell r="CH80">
            <v>0</v>
          </cell>
          <cell r="CI80">
            <v>0</v>
          </cell>
          <cell r="CJ80">
            <v>0</v>
          </cell>
          <cell r="CK80">
            <v>0</v>
          </cell>
          <cell r="CL80">
            <v>0</v>
          </cell>
          <cell r="CM80">
            <v>0</v>
          </cell>
          <cell r="CN80">
            <v>0</v>
          </cell>
          <cell r="CO80">
            <v>0</v>
          </cell>
        </row>
        <row r="81">
          <cell r="B81">
            <v>0</v>
          </cell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0</v>
          </cell>
          <cell r="W81">
            <v>0</v>
          </cell>
          <cell r="X81">
            <v>0</v>
          </cell>
          <cell r="Y81">
            <v>0</v>
          </cell>
          <cell r="Z81">
            <v>0</v>
          </cell>
          <cell r="AA81">
            <v>0</v>
          </cell>
          <cell r="AB81">
            <v>0</v>
          </cell>
          <cell r="AC81">
            <v>0</v>
          </cell>
          <cell r="AD81">
            <v>0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I81">
            <v>0</v>
          </cell>
          <cell r="AJ81">
            <v>0</v>
          </cell>
          <cell r="AK81">
            <v>0</v>
          </cell>
          <cell r="AL81">
            <v>0</v>
          </cell>
          <cell r="AM81">
            <v>0</v>
          </cell>
          <cell r="AN81">
            <v>0</v>
          </cell>
          <cell r="AO81">
            <v>0</v>
          </cell>
          <cell r="AP81">
            <v>0</v>
          </cell>
          <cell r="AQ81">
            <v>0</v>
          </cell>
          <cell r="AR81">
            <v>0</v>
          </cell>
          <cell r="AS81">
            <v>0</v>
          </cell>
          <cell r="AT81">
            <v>0</v>
          </cell>
          <cell r="AU81">
            <v>0</v>
          </cell>
          <cell r="AV81">
            <v>0</v>
          </cell>
          <cell r="AW81">
            <v>0</v>
          </cell>
          <cell r="AX81">
            <v>0</v>
          </cell>
          <cell r="AY81">
            <v>0</v>
          </cell>
          <cell r="AZ81">
            <v>0</v>
          </cell>
          <cell r="BA81">
            <v>0</v>
          </cell>
          <cell r="BB81">
            <v>0</v>
          </cell>
          <cell r="BC81">
            <v>0</v>
          </cell>
          <cell r="BD81">
            <v>0</v>
          </cell>
          <cell r="BE81">
            <v>0</v>
          </cell>
          <cell r="BF81">
            <v>0</v>
          </cell>
          <cell r="BG81">
            <v>0</v>
          </cell>
          <cell r="BH81">
            <v>0</v>
          </cell>
          <cell r="BI81">
            <v>0</v>
          </cell>
          <cell r="BJ81">
            <v>0</v>
          </cell>
          <cell r="BK81">
            <v>0</v>
          </cell>
          <cell r="BL81">
            <v>0</v>
          </cell>
          <cell r="BM81">
            <v>0</v>
          </cell>
          <cell r="BN81">
            <v>0</v>
          </cell>
          <cell r="BO81">
            <v>0</v>
          </cell>
          <cell r="BP81">
            <v>0</v>
          </cell>
          <cell r="BQ81">
            <v>0</v>
          </cell>
          <cell r="BR81">
            <v>0</v>
          </cell>
          <cell r="BS81">
            <v>0</v>
          </cell>
          <cell r="BT81">
            <v>0</v>
          </cell>
          <cell r="BU81">
            <v>0</v>
          </cell>
          <cell r="BV81">
            <v>0</v>
          </cell>
          <cell r="BW81">
            <v>0</v>
          </cell>
          <cell r="BX81">
            <v>0</v>
          </cell>
          <cell r="BY81">
            <v>0</v>
          </cell>
          <cell r="BZ81">
            <v>0</v>
          </cell>
          <cell r="CA81">
            <v>0</v>
          </cell>
          <cell r="CB81">
            <v>0</v>
          </cell>
          <cell r="CC81">
            <v>0</v>
          </cell>
          <cell r="CD81">
            <v>0</v>
          </cell>
          <cell r="CE81">
            <v>0</v>
          </cell>
          <cell r="CF81">
            <v>0</v>
          </cell>
          <cell r="CG81">
            <v>0</v>
          </cell>
          <cell r="CH81">
            <v>0</v>
          </cell>
          <cell r="CI81">
            <v>0</v>
          </cell>
          <cell r="CJ81">
            <v>0</v>
          </cell>
          <cell r="CK81">
            <v>0</v>
          </cell>
          <cell r="CL81">
            <v>0</v>
          </cell>
          <cell r="CM81">
            <v>0</v>
          </cell>
          <cell r="CN81">
            <v>0</v>
          </cell>
          <cell r="CO81">
            <v>0</v>
          </cell>
        </row>
        <row r="82">
          <cell r="B82">
            <v>0</v>
          </cell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0</v>
          </cell>
          <cell r="AB82">
            <v>0</v>
          </cell>
          <cell r="AC82">
            <v>0</v>
          </cell>
          <cell r="AD82">
            <v>0</v>
          </cell>
          <cell r="AE82">
            <v>0</v>
          </cell>
          <cell r="AF82">
            <v>0</v>
          </cell>
          <cell r="AG82">
            <v>0</v>
          </cell>
          <cell r="AH82">
            <v>0</v>
          </cell>
          <cell r="AI82">
            <v>0</v>
          </cell>
          <cell r="AJ82">
            <v>0</v>
          </cell>
          <cell r="AK82">
            <v>0</v>
          </cell>
          <cell r="AL82">
            <v>0</v>
          </cell>
          <cell r="AM82">
            <v>0</v>
          </cell>
          <cell r="AN82">
            <v>0</v>
          </cell>
          <cell r="AO82">
            <v>0</v>
          </cell>
          <cell r="AP82">
            <v>0</v>
          </cell>
          <cell r="AQ82">
            <v>0</v>
          </cell>
          <cell r="AR82">
            <v>0</v>
          </cell>
          <cell r="AS82">
            <v>0</v>
          </cell>
          <cell r="AT82">
            <v>0</v>
          </cell>
          <cell r="AU82">
            <v>0</v>
          </cell>
          <cell r="AV82">
            <v>0</v>
          </cell>
          <cell r="AW82">
            <v>0</v>
          </cell>
          <cell r="AX82">
            <v>0</v>
          </cell>
          <cell r="AY82">
            <v>0</v>
          </cell>
          <cell r="AZ82">
            <v>0</v>
          </cell>
          <cell r="BA82">
            <v>0</v>
          </cell>
          <cell r="BB82">
            <v>0</v>
          </cell>
          <cell r="BC82">
            <v>0</v>
          </cell>
          <cell r="BD82">
            <v>0</v>
          </cell>
          <cell r="BE82">
            <v>0</v>
          </cell>
          <cell r="BF82">
            <v>0</v>
          </cell>
          <cell r="BG82">
            <v>0</v>
          </cell>
          <cell r="BH82">
            <v>0</v>
          </cell>
          <cell r="BI82">
            <v>0</v>
          </cell>
          <cell r="BJ82">
            <v>0</v>
          </cell>
          <cell r="BK82">
            <v>0</v>
          </cell>
          <cell r="BL82">
            <v>0</v>
          </cell>
          <cell r="BM82">
            <v>0</v>
          </cell>
          <cell r="BN82">
            <v>0</v>
          </cell>
          <cell r="BO82">
            <v>0</v>
          </cell>
          <cell r="BP82">
            <v>0</v>
          </cell>
          <cell r="BQ82">
            <v>0</v>
          </cell>
          <cell r="BR82">
            <v>0</v>
          </cell>
          <cell r="BS82">
            <v>0</v>
          </cell>
          <cell r="BT82">
            <v>0</v>
          </cell>
          <cell r="BU82">
            <v>0</v>
          </cell>
          <cell r="BV82">
            <v>0</v>
          </cell>
          <cell r="BW82">
            <v>0</v>
          </cell>
          <cell r="BX82">
            <v>0</v>
          </cell>
          <cell r="BY82">
            <v>0</v>
          </cell>
          <cell r="BZ82">
            <v>0</v>
          </cell>
          <cell r="CA82">
            <v>0</v>
          </cell>
          <cell r="CB82">
            <v>0</v>
          </cell>
          <cell r="CC82">
            <v>0</v>
          </cell>
          <cell r="CD82">
            <v>0</v>
          </cell>
          <cell r="CE82">
            <v>0</v>
          </cell>
          <cell r="CF82">
            <v>0</v>
          </cell>
          <cell r="CG82">
            <v>0</v>
          </cell>
          <cell r="CH82">
            <v>0</v>
          </cell>
          <cell r="CI82">
            <v>0</v>
          </cell>
          <cell r="CJ82">
            <v>0</v>
          </cell>
          <cell r="CK82">
            <v>0</v>
          </cell>
          <cell r="CL82">
            <v>0</v>
          </cell>
          <cell r="CM82">
            <v>0</v>
          </cell>
          <cell r="CN82">
            <v>0</v>
          </cell>
          <cell r="CO82">
            <v>0</v>
          </cell>
        </row>
        <row r="83">
          <cell r="B83">
            <v>3.2170000000000001</v>
          </cell>
          <cell r="C83">
            <v>2.8239999999999998</v>
          </cell>
          <cell r="D83">
            <v>26.128</v>
          </cell>
          <cell r="E83">
            <v>10.423999999999999</v>
          </cell>
          <cell r="F83">
            <v>15.702999999999999</v>
          </cell>
          <cell r="G83">
            <v>41.875</v>
          </cell>
          <cell r="H83">
            <v>23.902999999999999</v>
          </cell>
          <cell r="I83">
            <v>17.972000000000001</v>
          </cell>
          <cell r="J83">
            <v>20.472999999999999</v>
          </cell>
          <cell r="K83">
            <v>12.427</v>
          </cell>
          <cell r="L83">
            <v>8.0470000000000006</v>
          </cell>
          <cell r="M83">
            <v>17.861999999999998</v>
          </cell>
          <cell r="N83">
            <v>9.8219999999999992</v>
          </cell>
          <cell r="O83">
            <v>8.0399999999999991</v>
          </cell>
          <cell r="P83">
            <v>4.2009999999999996</v>
          </cell>
          <cell r="Q83">
            <v>1.6859999999999999</v>
          </cell>
          <cell r="R83">
            <v>2.5150000000000001</v>
          </cell>
          <cell r="S83">
            <v>24.013000000000002</v>
          </cell>
          <cell r="T83">
            <v>14.081</v>
          </cell>
          <cell r="U83">
            <v>9.9320000000000004</v>
          </cell>
          <cell r="V83">
            <v>1363.635</v>
          </cell>
          <cell r="W83">
            <v>729.81799999999998</v>
          </cell>
          <cell r="X83">
            <v>633.81700000000001</v>
          </cell>
          <cell r="Y83">
            <v>266.66399999999999</v>
          </cell>
          <cell r="Z83">
            <v>136.78</v>
          </cell>
          <cell r="AA83">
            <v>129.88399999999999</v>
          </cell>
          <cell r="AB83">
            <v>81.655000000000001</v>
          </cell>
          <cell r="AC83">
            <v>39.097999999999999</v>
          </cell>
          <cell r="AD83">
            <v>42.557000000000002</v>
          </cell>
          <cell r="AE83">
            <v>82.320999999999998</v>
          </cell>
          <cell r="AF83">
            <v>43.021000000000001</v>
          </cell>
          <cell r="AG83">
            <v>39.299999999999997</v>
          </cell>
          <cell r="AH83">
            <v>102.687</v>
          </cell>
          <cell r="AI83">
            <v>54.661000000000001</v>
          </cell>
          <cell r="AJ83">
            <v>48.027000000000001</v>
          </cell>
          <cell r="AK83">
            <v>1096.972</v>
          </cell>
          <cell r="AL83">
            <v>593.03899999999999</v>
          </cell>
          <cell r="AM83">
            <v>503.93299999999999</v>
          </cell>
          <cell r="AN83">
            <v>465.01299999999998</v>
          </cell>
          <cell r="AO83">
            <v>247.77</v>
          </cell>
          <cell r="AP83">
            <v>217.24199999999999</v>
          </cell>
          <cell r="AQ83">
            <v>122.261</v>
          </cell>
          <cell r="AR83">
            <v>65.495999999999995</v>
          </cell>
          <cell r="AS83">
            <v>56.765000000000001</v>
          </cell>
          <cell r="AT83">
            <v>142.88399999999999</v>
          </cell>
          <cell r="AU83">
            <v>69.241</v>
          </cell>
          <cell r="AV83">
            <v>73.643000000000001</v>
          </cell>
          <cell r="AW83">
            <v>199.86799999999999</v>
          </cell>
          <cell r="AX83">
            <v>113.03400000000001</v>
          </cell>
          <cell r="AY83">
            <v>86.834000000000003</v>
          </cell>
          <cell r="AZ83">
            <v>631.95899999999995</v>
          </cell>
          <cell r="BA83">
            <v>345.26799999999997</v>
          </cell>
          <cell r="BB83">
            <v>286.69099999999997</v>
          </cell>
          <cell r="BC83">
            <v>270.66199999999998</v>
          </cell>
          <cell r="BD83">
            <v>134.96</v>
          </cell>
          <cell r="BE83">
            <v>135.702</v>
          </cell>
          <cell r="BF83">
            <v>361.29700000000003</v>
          </cell>
          <cell r="BG83">
            <v>210.30799999999999</v>
          </cell>
          <cell r="BH83">
            <v>150.989</v>
          </cell>
          <cell r="BI83">
            <v>231.01400000000001</v>
          </cell>
          <cell r="BJ83">
            <v>131.852</v>
          </cell>
          <cell r="BK83">
            <v>99.162000000000006</v>
          </cell>
          <cell r="BL83">
            <v>130.28299999999999</v>
          </cell>
          <cell r="BM83">
            <v>78.456000000000003</v>
          </cell>
          <cell r="BN83">
            <v>51.826999999999998</v>
          </cell>
          <cell r="BO83">
            <v>127.407</v>
          </cell>
          <cell r="BP83">
            <v>64.52</v>
          </cell>
          <cell r="BQ83">
            <v>62.887</v>
          </cell>
          <cell r="BR83">
            <v>1236.2280000000001</v>
          </cell>
          <cell r="BS83">
            <v>665.298</v>
          </cell>
          <cell r="BT83">
            <v>570.92999999999995</v>
          </cell>
          <cell r="BU83">
            <v>2125.125</v>
          </cell>
          <cell r="BV83">
            <v>1055.0360000000001</v>
          </cell>
          <cell r="BW83">
            <v>1070.0889999999999</v>
          </cell>
          <cell r="BX83">
            <v>388.48599999999999</v>
          </cell>
          <cell r="BY83">
            <v>180.65</v>
          </cell>
          <cell r="BZ83">
            <v>207.83600000000001</v>
          </cell>
          <cell r="CA83">
            <v>271.65600000000001</v>
          </cell>
          <cell r="CB83">
            <v>129.37100000000001</v>
          </cell>
          <cell r="CC83">
            <v>142.285</v>
          </cell>
          <cell r="CD83">
            <v>176.136</v>
          </cell>
          <cell r="CE83">
            <v>87.983999999999995</v>
          </cell>
          <cell r="CF83">
            <v>88.152000000000001</v>
          </cell>
          <cell r="CG83">
            <v>95.52</v>
          </cell>
          <cell r="CH83">
            <v>41.387</v>
          </cell>
          <cell r="CI83">
            <v>54.133000000000003</v>
          </cell>
          <cell r="CJ83">
            <v>38.591000000000001</v>
          </cell>
          <cell r="CK83">
            <v>15.565</v>
          </cell>
          <cell r="CL83">
            <v>23.024999999999999</v>
          </cell>
          <cell r="CM83">
            <v>38.058</v>
          </cell>
          <cell r="CN83">
            <v>24.048999999999999</v>
          </cell>
          <cell r="CO83">
            <v>14.01</v>
          </cell>
        </row>
      </sheetData>
      <sheetData sheetId="9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abs.gov.au/methodologies/participation-job-search-and-mobility-australia-methodology/feb-2021" TargetMode="External"/><Relationship Id="rId3" Type="http://schemas.openxmlformats.org/officeDocument/2006/relationships/hyperlink" Target="mailto:labour.statistics@abs.gov.au" TargetMode="External"/><Relationship Id="rId7" Type="http://schemas.openxmlformats.org/officeDocument/2006/relationships/hyperlink" Target="https://www.abs.gov.au/statistics/labour/jobs/job-mobility/latest-release" TargetMode="External"/><Relationship Id="rId2" Type="http://schemas.openxmlformats.org/officeDocument/2006/relationships/hyperlink" Target="http://www.abs.gov.au/websitedbs/d3310114.nsf/Home/&#169;+Copyright?OpenDocument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://www.abs.gov.au/ausstats/abs@.nsf/mf/6333.0" TargetMode="External"/><Relationship Id="rId5" Type="http://schemas.openxmlformats.org/officeDocument/2006/relationships/hyperlink" Target="http://www.abs.gov.au/ausstats/abs@.nsf/exnote/6333.0" TargetMode="External"/><Relationship Id="rId10" Type="http://schemas.openxmlformats.org/officeDocument/2006/relationships/drawing" Target="../drawings/drawing1.xml"/><Relationship Id="rId4" Type="http://schemas.openxmlformats.org/officeDocument/2006/relationships/hyperlink" Target="http://www.abs.gov.au/about/contact-us" TargetMode="External"/><Relationship Id="rId9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comments" Target="../comments7.xml"/><Relationship Id="rId1" Type="http://schemas.openxmlformats.org/officeDocument/2006/relationships/vmlDrawing" Target="../drawings/vmlDrawing7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comments" Target="../comments6.xml"/><Relationship Id="rId1" Type="http://schemas.openxmlformats.org/officeDocument/2006/relationships/vmlDrawing" Target="../drawings/vmlDrawing6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224AA7-AB5F-455A-8DEF-410C58E9D8B4}">
  <dimension ref="A1:E27"/>
  <sheetViews>
    <sheetView showGridLines="0" tabSelected="1" workbookViewId="0">
      <pane ySplit="7" topLeftCell="A8" activePane="bottomLeft" state="frozen"/>
      <selection activeCell="C13" sqref="C13"/>
      <selection pane="bottomLeft"/>
    </sheetView>
  </sheetViews>
  <sheetFormatPr defaultColWidth="7.7109375" defaultRowHeight="15" customHeight="1"/>
  <cols>
    <col min="1" max="1" width="17.85546875" customWidth="1"/>
    <col min="2" max="2" width="9.140625" customWidth="1"/>
    <col min="3" max="3" width="98.85546875" customWidth="1"/>
    <col min="5" max="5" width="11" bestFit="1" customWidth="1"/>
    <col min="12" max="12" width="7.7109375" customWidth="1"/>
    <col min="26" max="26" width="7.7109375" customWidth="1"/>
  </cols>
  <sheetData>
    <row r="1" spans="1:5">
      <c r="A1" s="21"/>
      <c r="B1" s="21"/>
      <c r="C1" s="21"/>
      <c r="D1" s="21"/>
      <c r="E1" s="21"/>
    </row>
    <row r="2" spans="1:5">
      <c r="A2" s="21"/>
      <c r="B2" s="13" t="s">
        <v>2868</v>
      </c>
      <c r="C2" s="12"/>
      <c r="D2" s="12"/>
      <c r="E2" s="12"/>
    </row>
    <row r="3" spans="1:5" ht="12" customHeight="1">
      <c r="A3" s="21"/>
      <c r="B3" s="12"/>
      <c r="C3" s="12"/>
      <c r="D3" s="12"/>
      <c r="E3" s="12"/>
    </row>
    <row r="4" spans="1:5">
      <c r="A4" s="21"/>
      <c r="B4" s="12"/>
      <c r="C4" s="12"/>
      <c r="D4" s="12"/>
      <c r="E4" s="12"/>
    </row>
    <row r="5" spans="1:5" ht="15.75">
      <c r="A5" s="21"/>
      <c r="B5" s="14" t="s">
        <v>2878</v>
      </c>
      <c r="C5" s="21"/>
      <c r="D5" s="21"/>
      <c r="E5" s="21"/>
    </row>
    <row r="6" spans="1:5" ht="15.75" customHeight="1">
      <c r="A6" s="21"/>
      <c r="B6" s="78" t="s">
        <v>2870</v>
      </c>
      <c r="C6" s="78"/>
      <c r="D6" s="78"/>
      <c r="E6" s="78"/>
    </row>
    <row r="7" spans="1:5" ht="15.75" customHeight="1">
      <c r="A7" s="21"/>
      <c r="B7" s="22" t="s">
        <v>2879</v>
      </c>
      <c r="C7" s="21"/>
      <c r="D7" s="21"/>
      <c r="E7" s="21"/>
    </row>
    <row r="8" spans="1:5">
      <c r="A8" s="23"/>
      <c r="B8" s="23"/>
      <c r="C8" s="23"/>
      <c r="D8" s="21"/>
      <c r="E8" s="21"/>
    </row>
    <row r="9" spans="1:5" ht="15.75">
      <c r="A9" s="24"/>
      <c r="B9" s="25" t="s">
        <v>2880</v>
      </c>
      <c r="C9" s="25"/>
      <c r="D9" s="21"/>
      <c r="E9" s="21"/>
    </row>
    <row r="10" spans="1:5">
      <c r="A10" s="24"/>
      <c r="B10" s="26" t="s">
        <v>2881</v>
      </c>
      <c r="C10" s="24"/>
      <c r="D10" s="21"/>
      <c r="E10" s="21"/>
    </row>
    <row r="11" spans="1:5">
      <c r="A11" s="24"/>
      <c r="B11" s="27">
        <v>1.1000000000000001</v>
      </c>
      <c r="C11" s="28" t="s">
        <v>2882</v>
      </c>
      <c r="D11" s="21"/>
      <c r="E11" s="21"/>
    </row>
    <row r="12" spans="1:5">
      <c r="A12" s="24"/>
      <c r="B12" s="27">
        <v>1.2</v>
      </c>
      <c r="C12" s="28" t="s">
        <v>2883</v>
      </c>
      <c r="D12" s="21"/>
      <c r="E12" s="21"/>
    </row>
    <row r="13" spans="1:5">
      <c r="A13" s="24"/>
      <c r="B13" s="27" t="s">
        <v>2884</v>
      </c>
      <c r="C13" s="28" t="s">
        <v>2885</v>
      </c>
      <c r="D13" s="21"/>
      <c r="E13" s="21"/>
    </row>
    <row r="14" spans="1:5">
      <c r="A14" s="23"/>
      <c r="B14" s="23"/>
      <c r="C14" s="23"/>
      <c r="D14" s="21"/>
      <c r="E14" s="21"/>
    </row>
    <row r="15" spans="1:5" ht="15.75">
      <c r="A15" s="24"/>
      <c r="B15" s="79"/>
      <c r="C15" s="79"/>
      <c r="D15" s="21"/>
      <c r="E15" s="21"/>
    </row>
    <row r="16" spans="1:5" ht="15.75">
      <c r="A16" s="24"/>
      <c r="B16" s="80" t="s">
        <v>2886</v>
      </c>
      <c r="C16" s="80"/>
      <c r="D16" s="21"/>
      <c r="E16" s="21"/>
    </row>
    <row r="17" spans="1:5">
      <c r="A17" s="23"/>
      <c r="B17" s="23"/>
      <c r="C17" s="23"/>
      <c r="D17" s="21"/>
      <c r="E17" s="21"/>
    </row>
    <row r="18" spans="1:5">
      <c r="A18" s="24"/>
      <c r="B18" s="29" t="s">
        <v>2887</v>
      </c>
      <c r="C18" s="24"/>
      <c r="D18" s="21"/>
      <c r="E18" s="21"/>
    </row>
    <row r="19" spans="1:5">
      <c r="A19" s="24"/>
      <c r="B19" s="81" t="s">
        <v>2888</v>
      </c>
      <c r="C19" s="81"/>
      <c r="D19" s="21"/>
      <c r="E19" s="21"/>
    </row>
    <row r="20" spans="1:5">
      <c r="A20" s="24"/>
      <c r="B20" s="81" t="s">
        <v>2889</v>
      </c>
      <c r="C20" s="81"/>
      <c r="D20" s="21"/>
      <c r="E20" s="21"/>
    </row>
    <row r="21" spans="1:5">
      <c r="A21" s="23"/>
      <c r="B21" s="23"/>
      <c r="C21" s="23"/>
      <c r="D21" s="21"/>
      <c r="E21" s="21"/>
    </row>
    <row r="22" spans="1:5">
      <c r="A22" s="23"/>
      <c r="B22" s="15" t="s">
        <v>2871</v>
      </c>
      <c r="C22" s="21"/>
      <c r="D22" s="21"/>
      <c r="E22" s="21"/>
    </row>
    <row r="23" spans="1:5">
      <c r="A23" s="23"/>
      <c r="B23" s="77" t="s">
        <v>2890</v>
      </c>
      <c r="C23" s="77"/>
      <c r="D23" s="77"/>
      <c r="E23" s="77"/>
    </row>
    <row r="24" spans="1:5">
      <c r="A24" s="23"/>
      <c r="B24" s="77" t="s">
        <v>2891</v>
      </c>
      <c r="C24" s="77"/>
      <c r="D24" s="77"/>
      <c r="E24" s="77"/>
    </row>
    <row r="25" spans="1:5">
      <c r="A25" s="23"/>
      <c r="B25" s="21"/>
      <c r="C25" s="21"/>
      <c r="D25" s="21"/>
      <c r="E25" s="21"/>
    </row>
    <row r="26" spans="1:5">
      <c r="A26" s="23"/>
      <c r="B26" s="23"/>
      <c r="C26" s="23"/>
      <c r="D26" s="21"/>
      <c r="E26" s="21"/>
    </row>
    <row r="27" spans="1:5">
      <c r="A27" s="23"/>
      <c r="B27" s="30" t="str">
        <f ca="1">"© Commonwealth of Australia "&amp;YEAR(TODAY())</f>
        <v>© Commonwealth of Australia 2022</v>
      </c>
      <c r="C27" s="24"/>
      <c r="D27" s="21"/>
      <c r="E27" s="21"/>
    </row>
  </sheetData>
  <mergeCells count="7">
    <mergeCell ref="B24:E24"/>
    <mergeCell ref="B6:E6"/>
    <mergeCell ref="B15:C15"/>
    <mergeCell ref="B16:C16"/>
    <mergeCell ref="B19:C19"/>
    <mergeCell ref="B20:C20"/>
    <mergeCell ref="B23:E23"/>
  </mergeCells>
  <hyperlinks>
    <hyperlink ref="B16" r:id="rId1" xr:uid="{DFCFC777-CD9C-493B-836E-14747E2941EC}"/>
    <hyperlink ref="B13" location="Index!A12" display="Index" xr:uid="{C3AC356D-6A4F-404F-8E54-63B1FD250996}"/>
    <hyperlink ref="B27" r:id="rId2" display="© Commonwealth of Australia 2015" xr:uid="{C997B657-17C7-4950-BC11-F1359154B88A}"/>
    <hyperlink ref="B12" location="'Table 1.2'!C10" display="'Table 1.2'!C10" xr:uid="{9518C77C-29E1-4282-93B5-C87F4B577CEA}"/>
    <hyperlink ref="B24" r:id="rId3" display="or the Labour Surveys Branch at labour.statistics@abs.gov.au." xr:uid="{19733883-854A-43EC-969E-1824B222A129}"/>
    <hyperlink ref="B23:E23" r:id="rId4" display="For further information about these and related statistics visit www.abs.gov.au/about/contact-us" xr:uid="{C45988BB-C4C0-41C4-934B-800B5884054D}"/>
    <hyperlink ref="B11" location="'Table 1.1'!C10" display="'Table 1.1'!C10" xr:uid="{2F474FE8-11E2-4393-A3DF-687E9379EE74}"/>
    <hyperlink ref="B20" r:id="rId5" display="Explanatory Notes" xr:uid="{4E39895D-A844-419C-971B-8F2AE1DC39CC}"/>
    <hyperlink ref="B19" r:id="rId6" xr:uid="{F4DFDF25-5F43-48DF-8F97-9C7B76D93A65}"/>
    <hyperlink ref="B19:C19" r:id="rId7" display="Summary" xr:uid="{067FA118-051A-4BF8-B514-F358205B056A}"/>
    <hyperlink ref="B20:C20" r:id="rId8" display="Methodology" xr:uid="{0064A9BD-A6CE-4C43-A936-074BE867D534}"/>
  </hyperlinks>
  <pageMargins left="0.7" right="0.7" top="0.75" bottom="0.75" header="0.3" footer="0.3"/>
  <pageSetup paperSize="9" orientation="portrait" r:id="rId9"/>
  <drawing r:id="rId1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W17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179" s="2" customFormat="1" ht="99.95" customHeight="1">
      <c r="B1" s="3" t="s">
        <v>2512</v>
      </c>
      <c r="C1" s="3" t="s">
        <v>2513</v>
      </c>
      <c r="D1" s="3" t="s">
        <v>2514</v>
      </c>
      <c r="E1" s="3" t="s">
        <v>2515</v>
      </c>
      <c r="F1" s="3" t="s">
        <v>2516</v>
      </c>
      <c r="G1" s="3" t="s">
        <v>2517</v>
      </c>
      <c r="H1" s="3" t="s">
        <v>2518</v>
      </c>
      <c r="I1" s="3" t="s">
        <v>2519</v>
      </c>
      <c r="J1" s="3" t="s">
        <v>2520</v>
      </c>
      <c r="K1" s="3" t="s">
        <v>2521</v>
      </c>
      <c r="L1" s="3" t="s">
        <v>2522</v>
      </c>
      <c r="M1" s="3" t="s">
        <v>2523</v>
      </c>
      <c r="N1" s="3" t="s">
        <v>2524</v>
      </c>
      <c r="O1" s="3" t="s">
        <v>2525</v>
      </c>
      <c r="P1" s="3" t="s">
        <v>2526</v>
      </c>
      <c r="Q1" s="3" t="s">
        <v>2527</v>
      </c>
      <c r="R1" s="3" t="s">
        <v>2528</v>
      </c>
      <c r="S1" s="3" t="s">
        <v>2529</v>
      </c>
      <c r="T1" s="3" t="s">
        <v>2530</v>
      </c>
      <c r="U1" s="3" t="s">
        <v>2531</v>
      </c>
      <c r="V1" s="3" t="s">
        <v>2532</v>
      </c>
      <c r="W1" s="3" t="s">
        <v>2533</v>
      </c>
      <c r="X1" s="3" t="s">
        <v>2534</v>
      </c>
      <c r="Y1" s="3" t="s">
        <v>2535</v>
      </c>
      <c r="Z1" s="3" t="s">
        <v>2536</v>
      </c>
      <c r="AA1" s="3" t="s">
        <v>2537</v>
      </c>
      <c r="AB1" s="3" t="s">
        <v>2538</v>
      </c>
      <c r="AC1" s="3" t="s">
        <v>2539</v>
      </c>
      <c r="AD1" s="3" t="s">
        <v>2540</v>
      </c>
      <c r="AE1" s="3" t="s">
        <v>2541</v>
      </c>
      <c r="AF1" s="3" t="s">
        <v>2542</v>
      </c>
      <c r="AG1" s="3" t="s">
        <v>2543</v>
      </c>
      <c r="AH1" s="3" t="s">
        <v>2544</v>
      </c>
      <c r="AI1" s="3" t="s">
        <v>2545</v>
      </c>
      <c r="AJ1" s="3" t="s">
        <v>2546</v>
      </c>
      <c r="AK1" s="3" t="s">
        <v>2547</v>
      </c>
      <c r="AL1" s="3" t="s">
        <v>2548</v>
      </c>
      <c r="AM1" s="3" t="s">
        <v>2549</v>
      </c>
      <c r="AN1" s="3" t="s">
        <v>2550</v>
      </c>
      <c r="AO1" s="3" t="s">
        <v>2551</v>
      </c>
      <c r="AP1" s="3" t="s">
        <v>2552</v>
      </c>
      <c r="AQ1" s="3" t="s">
        <v>2553</v>
      </c>
      <c r="AR1" s="3" t="s">
        <v>2554</v>
      </c>
      <c r="AS1" s="3" t="s">
        <v>2555</v>
      </c>
      <c r="AT1" s="3" t="s">
        <v>2556</v>
      </c>
      <c r="AU1" s="3" t="s">
        <v>2557</v>
      </c>
      <c r="AV1" s="3" t="s">
        <v>2558</v>
      </c>
      <c r="AW1" s="3" t="s">
        <v>2559</v>
      </c>
      <c r="AX1" s="3" t="s">
        <v>2560</v>
      </c>
      <c r="AY1" s="3" t="s">
        <v>2561</v>
      </c>
      <c r="AZ1" s="3" t="s">
        <v>2562</v>
      </c>
      <c r="BA1" s="3" t="s">
        <v>2563</v>
      </c>
      <c r="BB1" s="3" t="s">
        <v>2564</v>
      </c>
      <c r="BC1" s="3" t="s">
        <v>2565</v>
      </c>
      <c r="BD1" s="3" t="s">
        <v>2566</v>
      </c>
      <c r="BE1" s="3" t="s">
        <v>2567</v>
      </c>
      <c r="BF1" s="3" t="s">
        <v>2568</v>
      </c>
      <c r="BG1" s="3" t="s">
        <v>2569</v>
      </c>
      <c r="BH1" s="3" t="s">
        <v>2570</v>
      </c>
      <c r="BI1" s="3" t="s">
        <v>2571</v>
      </c>
      <c r="BJ1" s="3" t="s">
        <v>2572</v>
      </c>
      <c r="BK1" s="3" t="s">
        <v>2573</v>
      </c>
      <c r="BL1" s="3" t="s">
        <v>2574</v>
      </c>
      <c r="BM1" s="3" t="s">
        <v>2575</v>
      </c>
      <c r="BN1" s="3" t="s">
        <v>2576</v>
      </c>
      <c r="BO1" s="3" t="s">
        <v>2577</v>
      </c>
      <c r="BP1" s="3" t="s">
        <v>2578</v>
      </c>
      <c r="BQ1" s="3" t="s">
        <v>2579</v>
      </c>
      <c r="BR1" s="3" t="s">
        <v>2580</v>
      </c>
      <c r="BS1" s="3" t="s">
        <v>2581</v>
      </c>
      <c r="BT1" s="3" t="s">
        <v>2582</v>
      </c>
      <c r="BU1" s="3" t="s">
        <v>2583</v>
      </c>
      <c r="BV1" s="3" t="s">
        <v>2584</v>
      </c>
      <c r="BW1" s="3" t="s">
        <v>2585</v>
      </c>
      <c r="BX1" s="3" t="s">
        <v>2586</v>
      </c>
      <c r="BY1" s="3" t="s">
        <v>2587</v>
      </c>
      <c r="BZ1" s="3" t="s">
        <v>2588</v>
      </c>
      <c r="CA1" s="3" t="s">
        <v>2589</v>
      </c>
      <c r="CB1" s="3" t="s">
        <v>2590</v>
      </c>
      <c r="CC1" s="3" t="s">
        <v>2591</v>
      </c>
      <c r="CD1" s="3" t="s">
        <v>2592</v>
      </c>
      <c r="CE1" s="3" t="s">
        <v>2593</v>
      </c>
      <c r="CF1" s="3" t="s">
        <v>2594</v>
      </c>
      <c r="CG1" s="3" t="s">
        <v>2595</v>
      </c>
      <c r="CH1" s="3" t="s">
        <v>2596</v>
      </c>
      <c r="CI1" s="3" t="s">
        <v>2597</v>
      </c>
      <c r="CJ1" s="3" t="s">
        <v>2598</v>
      </c>
      <c r="CK1" s="3" t="s">
        <v>2599</v>
      </c>
      <c r="CL1" s="3" t="s">
        <v>2600</v>
      </c>
      <c r="CM1" s="3" t="s">
        <v>2601</v>
      </c>
      <c r="CN1" s="3" t="s">
        <v>2602</v>
      </c>
      <c r="CO1" s="3" t="s">
        <v>2603</v>
      </c>
      <c r="CP1" s="3" t="s">
        <v>2604</v>
      </c>
      <c r="CQ1" s="3" t="s">
        <v>2605</v>
      </c>
      <c r="CR1" s="3" t="s">
        <v>2606</v>
      </c>
      <c r="CS1" s="3" t="s">
        <v>2607</v>
      </c>
      <c r="CT1" s="3" t="s">
        <v>2608</v>
      </c>
      <c r="CU1" s="3" t="s">
        <v>2609</v>
      </c>
      <c r="CV1" s="3" t="s">
        <v>2610</v>
      </c>
      <c r="CW1" s="3" t="s">
        <v>2611</v>
      </c>
      <c r="CX1" s="3" t="s">
        <v>2612</v>
      </c>
      <c r="CY1" s="3" t="s">
        <v>2613</v>
      </c>
      <c r="CZ1" s="3" t="s">
        <v>2614</v>
      </c>
      <c r="DA1" s="3" t="s">
        <v>2615</v>
      </c>
      <c r="DB1" s="3" t="s">
        <v>2616</v>
      </c>
      <c r="DC1" s="3" t="s">
        <v>2617</v>
      </c>
      <c r="DD1" s="3" t="s">
        <v>2618</v>
      </c>
      <c r="DE1" s="3" t="s">
        <v>2619</v>
      </c>
      <c r="DF1" s="3" t="s">
        <v>2620</v>
      </c>
      <c r="DG1" s="3" t="s">
        <v>2621</v>
      </c>
      <c r="DH1" s="3" t="s">
        <v>2622</v>
      </c>
      <c r="DI1" s="3" t="s">
        <v>2623</v>
      </c>
      <c r="DJ1" s="3" t="s">
        <v>2624</v>
      </c>
      <c r="DK1" s="3" t="s">
        <v>2625</v>
      </c>
      <c r="DL1" s="3" t="s">
        <v>2626</v>
      </c>
      <c r="DM1" s="3" t="s">
        <v>2627</v>
      </c>
      <c r="DN1" s="3" t="s">
        <v>2628</v>
      </c>
      <c r="DO1" s="3" t="s">
        <v>2629</v>
      </c>
      <c r="DP1" s="3" t="s">
        <v>2630</v>
      </c>
      <c r="DQ1" s="3" t="s">
        <v>2631</v>
      </c>
      <c r="DR1" s="3" t="s">
        <v>2632</v>
      </c>
      <c r="DS1" s="3" t="s">
        <v>2633</v>
      </c>
      <c r="DT1" s="3" t="s">
        <v>2634</v>
      </c>
      <c r="DU1" s="3" t="s">
        <v>2635</v>
      </c>
      <c r="DV1" s="3" t="s">
        <v>2636</v>
      </c>
      <c r="DW1" s="3" t="s">
        <v>2637</v>
      </c>
      <c r="DX1" s="3" t="s">
        <v>2638</v>
      </c>
      <c r="DY1" s="3" t="s">
        <v>2639</v>
      </c>
      <c r="DZ1" s="3" t="s">
        <v>2640</v>
      </c>
      <c r="EA1" s="3" t="s">
        <v>2641</v>
      </c>
      <c r="EB1" s="3" t="s">
        <v>2642</v>
      </c>
      <c r="EC1" s="3" t="s">
        <v>2643</v>
      </c>
      <c r="ED1" s="3" t="s">
        <v>2644</v>
      </c>
      <c r="EE1" s="3" t="s">
        <v>2645</v>
      </c>
      <c r="EF1" s="3" t="s">
        <v>2646</v>
      </c>
      <c r="EG1" s="3" t="s">
        <v>2647</v>
      </c>
      <c r="EH1" s="3" t="s">
        <v>2648</v>
      </c>
      <c r="EI1" s="3" t="s">
        <v>2649</v>
      </c>
      <c r="EJ1" s="3" t="s">
        <v>2650</v>
      </c>
      <c r="EK1" s="3" t="s">
        <v>2651</v>
      </c>
      <c r="EL1" s="3" t="s">
        <v>2652</v>
      </c>
      <c r="EM1" s="3" t="s">
        <v>2653</v>
      </c>
      <c r="EN1" s="3" t="s">
        <v>2654</v>
      </c>
      <c r="EO1" s="3" t="s">
        <v>2655</v>
      </c>
      <c r="EP1" s="3" t="s">
        <v>2656</v>
      </c>
      <c r="EQ1" s="3" t="s">
        <v>2657</v>
      </c>
      <c r="ER1" s="3" t="s">
        <v>2658</v>
      </c>
      <c r="ES1" s="3" t="s">
        <v>2659</v>
      </c>
      <c r="ET1" s="3" t="s">
        <v>2660</v>
      </c>
      <c r="EU1" s="3" t="s">
        <v>2661</v>
      </c>
      <c r="EV1" s="3" t="s">
        <v>2662</v>
      </c>
      <c r="EW1" s="3" t="s">
        <v>2663</v>
      </c>
      <c r="EX1" s="3" t="s">
        <v>2664</v>
      </c>
      <c r="EY1" s="3" t="s">
        <v>2665</v>
      </c>
      <c r="EZ1" s="3" t="s">
        <v>2666</v>
      </c>
      <c r="FA1" s="3" t="s">
        <v>2667</v>
      </c>
      <c r="FB1" s="3" t="s">
        <v>2668</v>
      </c>
      <c r="FC1" s="3" t="s">
        <v>2669</v>
      </c>
      <c r="FD1" s="3" t="s">
        <v>2670</v>
      </c>
      <c r="FE1" s="3" t="s">
        <v>2671</v>
      </c>
      <c r="FF1" s="3" t="s">
        <v>2672</v>
      </c>
      <c r="FG1" s="3" t="s">
        <v>2673</v>
      </c>
      <c r="FH1" s="3" t="s">
        <v>2674</v>
      </c>
      <c r="FI1" s="3" t="s">
        <v>2675</v>
      </c>
      <c r="FJ1" s="3" t="s">
        <v>2676</v>
      </c>
      <c r="FK1" s="3" t="s">
        <v>2677</v>
      </c>
      <c r="FL1" s="3" t="s">
        <v>2678</v>
      </c>
      <c r="FM1" s="3" t="s">
        <v>2679</v>
      </c>
      <c r="FN1" s="3" t="s">
        <v>2680</v>
      </c>
      <c r="FO1" s="3" t="s">
        <v>2681</v>
      </c>
      <c r="FP1" s="3" t="s">
        <v>2682</v>
      </c>
      <c r="FQ1" s="3" t="s">
        <v>2683</v>
      </c>
      <c r="FR1" s="3" t="s">
        <v>2684</v>
      </c>
      <c r="FS1" s="3" t="s">
        <v>2685</v>
      </c>
      <c r="FT1" s="3" t="s">
        <v>2686</v>
      </c>
      <c r="FU1" s="3" t="s">
        <v>2687</v>
      </c>
      <c r="FV1" s="3" t="s">
        <v>2688</v>
      </c>
      <c r="FW1" s="3" t="s">
        <v>2689</v>
      </c>
    </row>
    <row r="2" spans="1:179">
      <c r="A2" s="4" t="s">
        <v>250</v>
      </c>
      <c r="B2" s="7" t="s">
        <v>259</v>
      </c>
      <c r="C2" s="7" t="s">
        <v>259</v>
      </c>
      <c r="D2" s="7" t="s">
        <v>259</v>
      </c>
      <c r="E2" s="7" t="s">
        <v>259</v>
      </c>
      <c r="F2" s="7" t="s">
        <v>259</v>
      </c>
      <c r="G2" s="7" t="s">
        <v>259</v>
      </c>
      <c r="H2" s="7" t="s">
        <v>259</v>
      </c>
      <c r="I2" s="7" t="s">
        <v>259</v>
      </c>
      <c r="J2" s="7" t="s">
        <v>259</v>
      </c>
      <c r="K2" s="7" t="s">
        <v>259</v>
      </c>
      <c r="L2" s="7" t="s">
        <v>259</v>
      </c>
      <c r="M2" s="7" t="s">
        <v>259</v>
      </c>
      <c r="N2" s="7" t="s">
        <v>259</v>
      </c>
      <c r="O2" s="7" t="s">
        <v>259</v>
      </c>
      <c r="P2" s="7" t="s">
        <v>259</v>
      </c>
      <c r="Q2" s="7" t="s">
        <v>259</v>
      </c>
      <c r="R2" s="7" t="s">
        <v>259</v>
      </c>
      <c r="S2" s="7" t="s">
        <v>259</v>
      </c>
      <c r="T2" s="7" t="s">
        <v>259</v>
      </c>
      <c r="U2" s="7" t="s">
        <v>259</v>
      </c>
      <c r="V2" s="7" t="s">
        <v>259</v>
      </c>
      <c r="W2" s="7" t="s">
        <v>259</v>
      </c>
      <c r="X2" s="7" t="s">
        <v>259</v>
      </c>
      <c r="Y2" s="7" t="s">
        <v>259</v>
      </c>
      <c r="Z2" s="7" t="s">
        <v>259</v>
      </c>
      <c r="AA2" s="7" t="s">
        <v>259</v>
      </c>
      <c r="AB2" s="7" t="s">
        <v>259</v>
      </c>
      <c r="AC2" s="7" t="s">
        <v>259</v>
      </c>
      <c r="AD2" s="7" t="s">
        <v>259</v>
      </c>
      <c r="AE2" s="7" t="s">
        <v>259</v>
      </c>
      <c r="AF2" s="7" t="s">
        <v>259</v>
      </c>
      <c r="AG2" s="7" t="s">
        <v>259</v>
      </c>
      <c r="AH2" s="7" t="s">
        <v>259</v>
      </c>
      <c r="AI2" s="7" t="s">
        <v>259</v>
      </c>
      <c r="AJ2" s="7" t="s">
        <v>259</v>
      </c>
      <c r="AK2" s="7" t="s">
        <v>259</v>
      </c>
      <c r="AL2" s="7" t="s">
        <v>259</v>
      </c>
      <c r="AM2" s="7" t="s">
        <v>259</v>
      </c>
      <c r="AN2" s="7" t="s">
        <v>259</v>
      </c>
      <c r="AO2" s="7" t="s">
        <v>259</v>
      </c>
      <c r="AP2" s="7" t="s">
        <v>259</v>
      </c>
      <c r="AQ2" s="7" t="s">
        <v>259</v>
      </c>
      <c r="AR2" s="7" t="s">
        <v>259</v>
      </c>
      <c r="AS2" s="7" t="s">
        <v>259</v>
      </c>
      <c r="AT2" s="7" t="s">
        <v>259</v>
      </c>
      <c r="AU2" s="7" t="s">
        <v>259</v>
      </c>
      <c r="AV2" s="7" t="s">
        <v>259</v>
      </c>
      <c r="AW2" s="7" t="s">
        <v>259</v>
      </c>
      <c r="AX2" s="7" t="s">
        <v>259</v>
      </c>
      <c r="AY2" s="7" t="s">
        <v>259</v>
      </c>
      <c r="AZ2" s="7" t="s">
        <v>259</v>
      </c>
      <c r="BA2" s="7" t="s">
        <v>259</v>
      </c>
      <c r="BB2" s="7" t="s">
        <v>259</v>
      </c>
      <c r="BC2" s="7" t="s">
        <v>259</v>
      </c>
      <c r="BD2" s="7" t="s">
        <v>259</v>
      </c>
      <c r="BE2" s="7" t="s">
        <v>259</v>
      </c>
      <c r="BF2" s="7" t="s">
        <v>259</v>
      </c>
      <c r="BG2" s="7" t="s">
        <v>259</v>
      </c>
      <c r="BH2" s="7" t="s">
        <v>259</v>
      </c>
      <c r="BI2" s="7" t="s">
        <v>259</v>
      </c>
      <c r="BJ2" s="7" t="s">
        <v>259</v>
      </c>
      <c r="BK2" s="7" t="s">
        <v>259</v>
      </c>
      <c r="BL2" s="7" t="s">
        <v>259</v>
      </c>
      <c r="BM2" s="7" t="s">
        <v>259</v>
      </c>
      <c r="BN2" s="7" t="s">
        <v>259</v>
      </c>
      <c r="BO2" s="7" t="s">
        <v>259</v>
      </c>
      <c r="BP2" s="7" t="s">
        <v>259</v>
      </c>
      <c r="BQ2" s="7" t="s">
        <v>259</v>
      </c>
      <c r="BR2" s="7" t="s">
        <v>259</v>
      </c>
      <c r="BS2" s="7" t="s">
        <v>259</v>
      </c>
      <c r="BT2" s="7" t="s">
        <v>259</v>
      </c>
      <c r="BU2" s="7" t="s">
        <v>259</v>
      </c>
      <c r="BV2" s="7" t="s">
        <v>259</v>
      </c>
      <c r="BW2" s="7" t="s">
        <v>259</v>
      </c>
      <c r="BX2" s="7" t="s">
        <v>259</v>
      </c>
      <c r="BY2" s="7" t="s">
        <v>259</v>
      </c>
      <c r="BZ2" s="7" t="s">
        <v>259</v>
      </c>
      <c r="CA2" s="7" t="s">
        <v>259</v>
      </c>
      <c r="CB2" s="7" t="s">
        <v>259</v>
      </c>
      <c r="CC2" s="7" t="s">
        <v>259</v>
      </c>
      <c r="CD2" s="7" t="s">
        <v>259</v>
      </c>
      <c r="CE2" s="7" t="s">
        <v>259</v>
      </c>
      <c r="CF2" s="7" t="s">
        <v>259</v>
      </c>
      <c r="CG2" s="7" t="s">
        <v>259</v>
      </c>
      <c r="CH2" s="7" t="s">
        <v>259</v>
      </c>
      <c r="CI2" s="7" t="s">
        <v>259</v>
      </c>
      <c r="CJ2" s="7" t="s">
        <v>259</v>
      </c>
      <c r="CK2" s="7" t="s">
        <v>259</v>
      </c>
      <c r="CL2" s="7" t="s">
        <v>259</v>
      </c>
      <c r="CM2" s="7" t="s">
        <v>259</v>
      </c>
      <c r="CN2" s="7" t="s">
        <v>259</v>
      </c>
      <c r="CO2" s="7" t="s">
        <v>259</v>
      </c>
      <c r="CP2" s="7" t="s">
        <v>259</v>
      </c>
      <c r="CQ2" s="7" t="s">
        <v>259</v>
      </c>
      <c r="CR2" s="7" t="s">
        <v>259</v>
      </c>
      <c r="CS2" s="7" t="s">
        <v>259</v>
      </c>
      <c r="CT2" s="7" t="s">
        <v>259</v>
      </c>
      <c r="CU2" s="7" t="s">
        <v>259</v>
      </c>
      <c r="CV2" s="7" t="s">
        <v>259</v>
      </c>
      <c r="CW2" s="7" t="s">
        <v>259</v>
      </c>
      <c r="CX2" s="7" t="s">
        <v>259</v>
      </c>
      <c r="CY2" s="7" t="s">
        <v>259</v>
      </c>
      <c r="CZ2" s="7" t="s">
        <v>259</v>
      </c>
      <c r="DA2" s="7" t="s">
        <v>259</v>
      </c>
      <c r="DB2" s="7" t="s">
        <v>259</v>
      </c>
      <c r="DC2" s="7" t="s">
        <v>259</v>
      </c>
      <c r="DD2" s="7" t="s">
        <v>259</v>
      </c>
      <c r="DE2" s="7" t="s">
        <v>259</v>
      </c>
      <c r="DF2" s="7" t="s">
        <v>259</v>
      </c>
      <c r="DG2" s="7" t="s">
        <v>259</v>
      </c>
      <c r="DH2" s="7" t="s">
        <v>259</v>
      </c>
      <c r="DI2" s="7" t="s">
        <v>259</v>
      </c>
      <c r="DJ2" s="7" t="s">
        <v>259</v>
      </c>
      <c r="DK2" s="7" t="s">
        <v>259</v>
      </c>
      <c r="DL2" s="7" t="s">
        <v>259</v>
      </c>
      <c r="DM2" s="7" t="s">
        <v>259</v>
      </c>
      <c r="DN2" s="7" t="s">
        <v>259</v>
      </c>
      <c r="DO2" s="7" t="s">
        <v>259</v>
      </c>
      <c r="DP2" s="7" t="s">
        <v>259</v>
      </c>
      <c r="DQ2" s="7" t="s">
        <v>259</v>
      </c>
      <c r="DR2" s="7" t="s">
        <v>259</v>
      </c>
      <c r="DS2" s="7" t="s">
        <v>259</v>
      </c>
      <c r="DT2" s="7" t="s">
        <v>259</v>
      </c>
      <c r="DU2" s="7" t="s">
        <v>259</v>
      </c>
      <c r="DV2" s="7" t="s">
        <v>259</v>
      </c>
      <c r="DW2" s="7" t="s">
        <v>259</v>
      </c>
      <c r="DX2" s="7" t="s">
        <v>259</v>
      </c>
      <c r="DY2" s="7" t="s">
        <v>259</v>
      </c>
      <c r="DZ2" s="7" t="s">
        <v>259</v>
      </c>
      <c r="EA2" s="7" t="s">
        <v>259</v>
      </c>
      <c r="EB2" s="7" t="s">
        <v>259</v>
      </c>
      <c r="EC2" s="7" t="s">
        <v>259</v>
      </c>
      <c r="ED2" s="7" t="s">
        <v>259</v>
      </c>
      <c r="EE2" s="7" t="s">
        <v>259</v>
      </c>
      <c r="EF2" s="7" t="s">
        <v>259</v>
      </c>
      <c r="EG2" s="7" t="s">
        <v>259</v>
      </c>
      <c r="EH2" s="7" t="s">
        <v>259</v>
      </c>
      <c r="EI2" s="7" t="s">
        <v>259</v>
      </c>
      <c r="EJ2" s="7" t="s">
        <v>259</v>
      </c>
      <c r="EK2" s="7" t="s">
        <v>259</v>
      </c>
      <c r="EL2" s="7" t="s">
        <v>259</v>
      </c>
      <c r="EM2" s="7" t="s">
        <v>259</v>
      </c>
      <c r="EN2" s="7" t="s">
        <v>259</v>
      </c>
      <c r="EO2" s="7" t="s">
        <v>259</v>
      </c>
      <c r="EP2" s="7" t="s">
        <v>259</v>
      </c>
      <c r="EQ2" s="7" t="s">
        <v>259</v>
      </c>
      <c r="ER2" s="7" t="s">
        <v>259</v>
      </c>
      <c r="ES2" s="7" t="s">
        <v>259</v>
      </c>
      <c r="ET2" s="7" t="s">
        <v>259</v>
      </c>
      <c r="EU2" s="7" t="s">
        <v>259</v>
      </c>
      <c r="EV2" s="7" t="s">
        <v>259</v>
      </c>
      <c r="EW2" s="7" t="s">
        <v>259</v>
      </c>
      <c r="EX2" s="7" t="s">
        <v>259</v>
      </c>
      <c r="EY2" s="7" t="s">
        <v>259</v>
      </c>
      <c r="EZ2" s="7" t="s">
        <v>259</v>
      </c>
      <c r="FA2" s="7" t="s">
        <v>259</v>
      </c>
      <c r="FB2" s="7" t="s">
        <v>259</v>
      </c>
      <c r="FC2" s="7" t="s">
        <v>259</v>
      </c>
      <c r="FD2" s="7" t="s">
        <v>259</v>
      </c>
      <c r="FE2" s="7" t="s">
        <v>259</v>
      </c>
      <c r="FF2" s="7" t="s">
        <v>259</v>
      </c>
      <c r="FG2" s="7" t="s">
        <v>259</v>
      </c>
      <c r="FH2" s="7" t="s">
        <v>259</v>
      </c>
      <c r="FI2" s="7" t="s">
        <v>259</v>
      </c>
      <c r="FJ2" s="7" t="s">
        <v>259</v>
      </c>
      <c r="FK2" s="7" t="s">
        <v>259</v>
      </c>
      <c r="FL2" s="7" t="s">
        <v>259</v>
      </c>
      <c r="FM2" s="7" t="s">
        <v>259</v>
      </c>
      <c r="FN2" s="7" t="s">
        <v>259</v>
      </c>
      <c r="FO2" s="7" t="s">
        <v>259</v>
      </c>
      <c r="FP2" s="7" t="s">
        <v>259</v>
      </c>
      <c r="FQ2" s="7" t="s">
        <v>259</v>
      </c>
      <c r="FR2" s="7" t="s">
        <v>259</v>
      </c>
      <c r="FS2" s="7" t="s">
        <v>259</v>
      </c>
      <c r="FT2" s="7" t="s">
        <v>259</v>
      </c>
      <c r="FU2" s="7" t="s">
        <v>259</v>
      </c>
      <c r="FV2" s="7" t="s">
        <v>259</v>
      </c>
      <c r="FW2" s="7" t="s">
        <v>259</v>
      </c>
    </row>
    <row r="3" spans="1:179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  <c r="BJ3" s="8" t="s">
        <v>260</v>
      </c>
      <c r="BK3" s="8" t="s">
        <v>260</v>
      </c>
      <c r="BL3" s="8" t="s">
        <v>260</v>
      </c>
      <c r="BM3" s="8" t="s">
        <v>260</v>
      </c>
      <c r="BN3" s="8" t="s">
        <v>260</v>
      </c>
      <c r="BO3" s="8" t="s">
        <v>260</v>
      </c>
      <c r="BP3" s="8" t="s">
        <v>260</v>
      </c>
      <c r="BQ3" s="8" t="s">
        <v>260</v>
      </c>
      <c r="BR3" s="8" t="s">
        <v>260</v>
      </c>
      <c r="BS3" s="8" t="s">
        <v>260</v>
      </c>
      <c r="BT3" s="8" t="s">
        <v>260</v>
      </c>
      <c r="BU3" s="8" t="s">
        <v>260</v>
      </c>
      <c r="BV3" s="8" t="s">
        <v>260</v>
      </c>
      <c r="BW3" s="8" t="s">
        <v>260</v>
      </c>
      <c r="BX3" s="8" t="s">
        <v>260</v>
      </c>
      <c r="BY3" s="8" t="s">
        <v>260</v>
      </c>
      <c r="BZ3" s="8" t="s">
        <v>260</v>
      </c>
      <c r="CA3" s="8" t="s">
        <v>260</v>
      </c>
      <c r="CB3" s="8" t="s">
        <v>260</v>
      </c>
      <c r="CC3" s="8" t="s">
        <v>260</v>
      </c>
      <c r="CD3" s="8" t="s">
        <v>260</v>
      </c>
      <c r="CE3" s="8" t="s">
        <v>260</v>
      </c>
      <c r="CF3" s="8" t="s">
        <v>260</v>
      </c>
      <c r="CG3" s="8" t="s">
        <v>260</v>
      </c>
      <c r="CH3" s="8" t="s">
        <v>260</v>
      </c>
      <c r="CI3" s="8" t="s">
        <v>260</v>
      </c>
      <c r="CJ3" s="8" t="s">
        <v>260</v>
      </c>
      <c r="CK3" s="8" t="s">
        <v>260</v>
      </c>
      <c r="CL3" s="8" t="s">
        <v>260</v>
      </c>
      <c r="CM3" s="8" t="s">
        <v>260</v>
      </c>
      <c r="CN3" s="8" t="s">
        <v>260</v>
      </c>
      <c r="CO3" s="8" t="s">
        <v>260</v>
      </c>
      <c r="CP3" s="8" t="s">
        <v>260</v>
      </c>
      <c r="CQ3" s="8" t="s">
        <v>260</v>
      </c>
      <c r="CR3" s="8" t="s">
        <v>260</v>
      </c>
      <c r="CS3" s="8" t="s">
        <v>260</v>
      </c>
      <c r="CT3" s="8" t="s">
        <v>260</v>
      </c>
      <c r="CU3" s="8" t="s">
        <v>260</v>
      </c>
      <c r="CV3" s="8" t="s">
        <v>260</v>
      </c>
      <c r="CW3" s="8" t="s">
        <v>260</v>
      </c>
      <c r="CX3" s="8" t="s">
        <v>260</v>
      </c>
      <c r="CY3" s="8" t="s">
        <v>260</v>
      </c>
      <c r="CZ3" s="8" t="s">
        <v>260</v>
      </c>
      <c r="DA3" s="8" t="s">
        <v>260</v>
      </c>
      <c r="DB3" s="8" t="s">
        <v>260</v>
      </c>
      <c r="DC3" s="8" t="s">
        <v>260</v>
      </c>
      <c r="DD3" s="8" t="s">
        <v>260</v>
      </c>
      <c r="DE3" s="8" t="s">
        <v>260</v>
      </c>
      <c r="DF3" s="8" t="s">
        <v>260</v>
      </c>
      <c r="DG3" s="8" t="s">
        <v>260</v>
      </c>
      <c r="DH3" s="8" t="s">
        <v>260</v>
      </c>
      <c r="DI3" s="8" t="s">
        <v>260</v>
      </c>
      <c r="DJ3" s="8" t="s">
        <v>260</v>
      </c>
      <c r="DK3" s="8" t="s">
        <v>260</v>
      </c>
      <c r="DL3" s="8" t="s">
        <v>260</v>
      </c>
      <c r="DM3" s="8" t="s">
        <v>260</v>
      </c>
      <c r="DN3" s="8" t="s">
        <v>260</v>
      </c>
      <c r="DO3" s="8" t="s">
        <v>260</v>
      </c>
      <c r="DP3" s="8" t="s">
        <v>260</v>
      </c>
      <c r="DQ3" s="8" t="s">
        <v>260</v>
      </c>
      <c r="DR3" s="8" t="s">
        <v>260</v>
      </c>
      <c r="DS3" s="8" t="s">
        <v>260</v>
      </c>
      <c r="DT3" s="8" t="s">
        <v>260</v>
      </c>
      <c r="DU3" s="8" t="s">
        <v>260</v>
      </c>
      <c r="DV3" s="8" t="s">
        <v>260</v>
      </c>
      <c r="DW3" s="8" t="s">
        <v>260</v>
      </c>
      <c r="DX3" s="8" t="s">
        <v>260</v>
      </c>
      <c r="DY3" s="8" t="s">
        <v>260</v>
      </c>
      <c r="DZ3" s="8" t="s">
        <v>260</v>
      </c>
      <c r="EA3" s="8" t="s">
        <v>260</v>
      </c>
      <c r="EB3" s="8" t="s">
        <v>260</v>
      </c>
      <c r="EC3" s="8" t="s">
        <v>260</v>
      </c>
      <c r="ED3" s="8" t="s">
        <v>260</v>
      </c>
      <c r="EE3" s="8" t="s">
        <v>260</v>
      </c>
      <c r="EF3" s="8" t="s">
        <v>260</v>
      </c>
      <c r="EG3" s="8" t="s">
        <v>260</v>
      </c>
      <c r="EH3" s="8" t="s">
        <v>260</v>
      </c>
      <c r="EI3" s="8" t="s">
        <v>260</v>
      </c>
      <c r="EJ3" s="8" t="s">
        <v>260</v>
      </c>
      <c r="EK3" s="8" t="s">
        <v>260</v>
      </c>
      <c r="EL3" s="8" t="s">
        <v>260</v>
      </c>
      <c r="EM3" s="8" t="s">
        <v>260</v>
      </c>
      <c r="EN3" s="8" t="s">
        <v>260</v>
      </c>
      <c r="EO3" s="8" t="s">
        <v>260</v>
      </c>
      <c r="EP3" s="8" t="s">
        <v>260</v>
      </c>
      <c r="EQ3" s="8" t="s">
        <v>260</v>
      </c>
      <c r="ER3" s="8" t="s">
        <v>260</v>
      </c>
      <c r="ES3" s="8" t="s">
        <v>260</v>
      </c>
      <c r="ET3" s="8" t="s">
        <v>260</v>
      </c>
      <c r="EU3" s="8" t="s">
        <v>260</v>
      </c>
      <c r="EV3" s="8" t="s">
        <v>260</v>
      </c>
      <c r="EW3" s="8" t="s">
        <v>260</v>
      </c>
      <c r="EX3" s="8" t="s">
        <v>260</v>
      </c>
      <c r="EY3" s="8" t="s">
        <v>260</v>
      </c>
      <c r="EZ3" s="8" t="s">
        <v>260</v>
      </c>
      <c r="FA3" s="8" t="s">
        <v>260</v>
      </c>
      <c r="FB3" s="8" t="s">
        <v>260</v>
      </c>
      <c r="FC3" s="8" t="s">
        <v>260</v>
      </c>
      <c r="FD3" s="8" t="s">
        <v>260</v>
      </c>
      <c r="FE3" s="8" t="s">
        <v>260</v>
      </c>
      <c r="FF3" s="8" t="s">
        <v>260</v>
      </c>
      <c r="FG3" s="8" t="s">
        <v>260</v>
      </c>
      <c r="FH3" s="8" t="s">
        <v>260</v>
      </c>
      <c r="FI3" s="8" t="s">
        <v>260</v>
      </c>
      <c r="FJ3" s="8" t="s">
        <v>260</v>
      </c>
      <c r="FK3" s="8" t="s">
        <v>260</v>
      </c>
      <c r="FL3" s="8" t="s">
        <v>260</v>
      </c>
      <c r="FM3" s="8" t="s">
        <v>260</v>
      </c>
      <c r="FN3" s="8" t="s">
        <v>260</v>
      </c>
      <c r="FO3" s="8" t="s">
        <v>260</v>
      </c>
      <c r="FP3" s="8" t="s">
        <v>260</v>
      </c>
      <c r="FQ3" s="8" t="s">
        <v>260</v>
      </c>
      <c r="FR3" s="8" t="s">
        <v>260</v>
      </c>
      <c r="FS3" s="8" t="s">
        <v>260</v>
      </c>
      <c r="FT3" s="8" t="s">
        <v>260</v>
      </c>
      <c r="FU3" s="8" t="s">
        <v>260</v>
      </c>
      <c r="FV3" s="8" t="s">
        <v>260</v>
      </c>
      <c r="FW3" s="8" t="s">
        <v>260</v>
      </c>
    </row>
    <row r="4" spans="1:179">
      <c r="A4" s="4" t="s">
        <v>252</v>
      </c>
      <c r="B4" s="8" t="s">
        <v>261</v>
      </c>
      <c r="C4" s="8" t="s">
        <v>261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261</v>
      </c>
      <c r="O4" s="8" t="s">
        <v>261</v>
      </c>
      <c r="P4" s="8" t="s">
        <v>261</v>
      </c>
      <c r="Q4" s="8" t="s">
        <v>261</v>
      </c>
      <c r="R4" s="8" t="s">
        <v>261</v>
      </c>
      <c r="S4" s="8" t="s">
        <v>261</v>
      </c>
      <c r="T4" s="8" t="s">
        <v>261</v>
      </c>
      <c r="U4" s="8" t="s">
        <v>261</v>
      </c>
      <c r="V4" s="8" t="s">
        <v>261</v>
      </c>
      <c r="W4" s="8" t="s">
        <v>261</v>
      </c>
      <c r="X4" s="8" t="s">
        <v>261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261</v>
      </c>
      <c r="AJ4" s="8" t="s">
        <v>261</v>
      </c>
      <c r="AK4" s="8" t="s">
        <v>261</v>
      </c>
      <c r="AL4" s="8" t="s">
        <v>261</v>
      </c>
      <c r="AM4" s="8" t="s">
        <v>261</v>
      </c>
      <c r="AN4" s="8" t="s">
        <v>261</v>
      </c>
      <c r="AO4" s="8" t="s">
        <v>261</v>
      </c>
      <c r="AP4" s="8" t="s">
        <v>261</v>
      </c>
      <c r="AQ4" s="8" t="s">
        <v>261</v>
      </c>
      <c r="AR4" s="8" t="s">
        <v>261</v>
      </c>
      <c r="AS4" s="8" t="s">
        <v>261</v>
      </c>
      <c r="AT4" s="8" t="s">
        <v>261</v>
      </c>
      <c r="AU4" s="8" t="s">
        <v>261</v>
      </c>
      <c r="AV4" s="8" t="s">
        <v>261</v>
      </c>
      <c r="AW4" s="8" t="s">
        <v>261</v>
      </c>
      <c r="AX4" s="8" t="s">
        <v>261</v>
      </c>
      <c r="AY4" s="8" t="s">
        <v>261</v>
      </c>
      <c r="AZ4" s="8" t="s">
        <v>261</v>
      </c>
      <c r="BA4" s="8" t="s">
        <v>261</v>
      </c>
      <c r="BB4" s="8" t="s">
        <v>261</v>
      </c>
      <c r="BC4" s="8" t="s">
        <v>261</v>
      </c>
      <c r="BD4" s="8" t="s">
        <v>261</v>
      </c>
      <c r="BE4" s="8" t="s">
        <v>261</v>
      </c>
      <c r="BF4" s="8" t="s">
        <v>261</v>
      </c>
      <c r="BG4" s="8" t="s">
        <v>261</v>
      </c>
      <c r="BH4" s="8" t="s">
        <v>261</v>
      </c>
      <c r="BI4" s="8" t="s">
        <v>261</v>
      </c>
      <c r="BJ4" s="8" t="s">
        <v>261</v>
      </c>
      <c r="BK4" s="8" t="s">
        <v>261</v>
      </c>
      <c r="BL4" s="8" t="s">
        <v>261</v>
      </c>
      <c r="BM4" s="8" t="s">
        <v>261</v>
      </c>
      <c r="BN4" s="8" t="s">
        <v>261</v>
      </c>
      <c r="BO4" s="8" t="s">
        <v>261</v>
      </c>
      <c r="BP4" s="8" t="s">
        <v>261</v>
      </c>
      <c r="BQ4" s="8" t="s">
        <v>261</v>
      </c>
      <c r="BR4" s="8" t="s">
        <v>261</v>
      </c>
      <c r="BS4" s="8" t="s">
        <v>261</v>
      </c>
      <c r="BT4" s="8" t="s">
        <v>261</v>
      </c>
      <c r="BU4" s="8" t="s">
        <v>261</v>
      </c>
      <c r="BV4" s="8" t="s">
        <v>261</v>
      </c>
      <c r="BW4" s="8" t="s">
        <v>261</v>
      </c>
      <c r="BX4" s="8" t="s">
        <v>261</v>
      </c>
      <c r="BY4" s="8" t="s">
        <v>261</v>
      </c>
      <c r="BZ4" s="8" t="s">
        <v>261</v>
      </c>
      <c r="CA4" s="8" t="s">
        <v>261</v>
      </c>
      <c r="CB4" s="8" t="s">
        <v>261</v>
      </c>
      <c r="CC4" s="8" t="s">
        <v>261</v>
      </c>
      <c r="CD4" s="8" t="s">
        <v>261</v>
      </c>
      <c r="CE4" s="8" t="s">
        <v>261</v>
      </c>
      <c r="CF4" s="8" t="s">
        <v>261</v>
      </c>
      <c r="CG4" s="8" t="s">
        <v>261</v>
      </c>
      <c r="CH4" s="8" t="s">
        <v>261</v>
      </c>
      <c r="CI4" s="8" t="s">
        <v>261</v>
      </c>
      <c r="CJ4" s="8" t="s">
        <v>261</v>
      </c>
      <c r="CK4" s="8" t="s">
        <v>261</v>
      </c>
      <c r="CL4" s="8" t="s">
        <v>261</v>
      </c>
      <c r="CM4" s="8" t="s">
        <v>261</v>
      </c>
      <c r="CN4" s="8" t="s">
        <v>261</v>
      </c>
      <c r="CO4" s="8" t="s">
        <v>261</v>
      </c>
      <c r="CP4" s="8" t="s">
        <v>261</v>
      </c>
      <c r="CQ4" s="8" t="s">
        <v>261</v>
      </c>
      <c r="CR4" s="8" t="s">
        <v>261</v>
      </c>
      <c r="CS4" s="8" t="s">
        <v>261</v>
      </c>
      <c r="CT4" s="8" t="s">
        <v>261</v>
      </c>
      <c r="CU4" s="8" t="s">
        <v>261</v>
      </c>
      <c r="CV4" s="8" t="s">
        <v>261</v>
      </c>
      <c r="CW4" s="8" t="s">
        <v>261</v>
      </c>
      <c r="CX4" s="8" t="s">
        <v>261</v>
      </c>
      <c r="CY4" s="8" t="s">
        <v>261</v>
      </c>
      <c r="CZ4" s="8" t="s">
        <v>261</v>
      </c>
      <c r="DA4" s="8" t="s">
        <v>261</v>
      </c>
      <c r="DB4" s="8" t="s">
        <v>261</v>
      </c>
      <c r="DC4" s="8" t="s">
        <v>261</v>
      </c>
      <c r="DD4" s="8" t="s">
        <v>261</v>
      </c>
      <c r="DE4" s="8" t="s">
        <v>261</v>
      </c>
      <c r="DF4" s="8" t="s">
        <v>261</v>
      </c>
      <c r="DG4" s="8" t="s">
        <v>261</v>
      </c>
      <c r="DH4" s="8" t="s">
        <v>261</v>
      </c>
      <c r="DI4" s="8" t="s">
        <v>261</v>
      </c>
      <c r="DJ4" s="8" t="s">
        <v>261</v>
      </c>
      <c r="DK4" s="8" t="s">
        <v>261</v>
      </c>
      <c r="DL4" s="8" t="s">
        <v>261</v>
      </c>
      <c r="DM4" s="8" t="s">
        <v>261</v>
      </c>
      <c r="DN4" s="8" t="s">
        <v>261</v>
      </c>
      <c r="DO4" s="8" t="s">
        <v>261</v>
      </c>
      <c r="DP4" s="8" t="s">
        <v>261</v>
      </c>
      <c r="DQ4" s="8" t="s">
        <v>261</v>
      </c>
      <c r="DR4" s="8" t="s">
        <v>261</v>
      </c>
      <c r="DS4" s="8" t="s">
        <v>261</v>
      </c>
      <c r="DT4" s="8" t="s">
        <v>261</v>
      </c>
      <c r="DU4" s="8" t="s">
        <v>261</v>
      </c>
      <c r="DV4" s="8" t="s">
        <v>261</v>
      </c>
      <c r="DW4" s="8" t="s">
        <v>261</v>
      </c>
      <c r="DX4" s="8" t="s">
        <v>261</v>
      </c>
      <c r="DY4" s="8" t="s">
        <v>261</v>
      </c>
      <c r="DZ4" s="8" t="s">
        <v>261</v>
      </c>
      <c r="EA4" s="8" t="s">
        <v>261</v>
      </c>
      <c r="EB4" s="8" t="s">
        <v>261</v>
      </c>
      <c r="EC4" s="8" t="s">
        <v>261</v>
      </c>
      <c r="ED4" s="8" t="s">
        <v>261</v>
      </c>
      <c r="EE4" s="8" t="s">
        <v>261</v>
      </c>
      <c r="EF4" s="8" t="s">
        <v>261</v>
      </c>
      <c r="EG4" s="8" t="s">
        <v>261</v>
      </c>
      <c r="EH4" s="8" t="s">
        <v>261</v>
      </c>
      <c r="EI4" s="8" t="s">
        <v>261</v>
      </c>
      <c r="EJ4" s="8" t="s">
        <v>261</v>
      </c>
      <c r="EK4" s="8" t="s">
        <v>261</v>
      </c>
      <c r="EL4" s="8" t="s">
        <v>261</v>
      </c>
      <c r="EM4" s="8" t="s">
        <v>261</v>
      </c>
      <c r="EN4" s="8" t="s">
        <v>261</v>
      </c>
      <c r="EO4" s="8" t="s">
        <v>261</v>
      </c>
      <c r="EP4" s="8" t="s">
        <v>261</v>
      </c>
      <c r="EQ4" s="8" t="s">
        <v>261</v>
      </c>
      <c r="ER4" s="8" t="s">
        <v>261</v>
      </c>
      <c r="ES4" s="8" t="s">
        <v>261</v>
      </c>
      <c r="ET4" s="8" t="s">
        <v>261</v>
      </c>
      <c r="EU4" s="8" t="s">
        <v>261</v>
      </c>
      <c r="EV4" s="8" t="s">
        <v>261</v>
      </c>
      <c r="EW4" s="8" t="s">
        <v>261</v>
      </c>
      <c r="EX4" s="8" t="s">
        <v>261</v>
      </c>
      <c r="EY4" s="8" t="s">
        <v>261</v>
      </c>
      <c r="EZ4" s="8" t="s">
        <v>261</v>
      </c>
      <c r="FA4" s="8" t="s">
        <v>261</v>
      </c>
      <c r="FB4" s="8" t="s">
        <v>261</v>
      </c>
      <c r="FC4" s="8" t="s">
        <v>261</v>
      </c>
      <c r="FD4" s="8" t="s">
        <v>261</v>
      </c>
      <c r="FE4" s="8" t="s">
        <v>261</v>
      </c>
      <c r="FF4" s="8" t="s">
        <v>261</v>
      </c>
      <c r="FG4" s="8" t="s">
        <v>261</v>
      </c>
      <c r="FH4" s="8" t="s">
        <v>261</v>
      </c>
      <c r="FI4" s="8" t="s">
        <v>261</v>
      </c>
      <c r="FJ4" s="8" t="s">
        <v>261</v>
      </c>
      <c r="FK4" s="8" t="s">
        <v>261</v>
      </c>
      <c r="FL4" s="8" t="s">
        <v>261</v>
      </c>
      <c r="FM4" s="8" t="s">
        <v>261</v>
      </c>
      <c r="FN4" s="8" t="s">
        <v>261</v>
      </c>
      <c r="FO4" s="8" t="s">
        <v>261</v>
      </c>
      <c r="FP4" s="8" t="s">
        <v>261</v>
      </c>
      <c r="FQ4" s="8" t="s">
        <v>261</v>
      </c>
      <c r="FR4" s="8" t="s">
        <v>261</v>
      </c>
      <c r="FS4" s="8" t="s">
        <v>261</v>
      </c>
      <c r="FT4" s="8" t="s">
        <v>261</v>
      </c>
      <c r="FU4" s="8" t="s">
        <v>261</v>
      </c>
      <c r="FV4" s="8" t="s">
        <v>261</v>
      </c>
      <c r="FW4" s="8" t="s">
        <v>261</v>
      </c>
    </row>
    <row r="5" spans="1:179">
      <c r="A5" s="4" t="s">
        <v>253</v>
      </c>
      <c r="B5" s="8" t="s">
        <v>2877</v>
      </c>
      <c r="C5" s="8" t="s">
        <v>2877</v>
      </c>
      <c r="D5" s="8" t="s">
        <v>2877</v>
      </c>
      <c r="E5" s="8" t="s">
        <v>2877</v>
      </c>
      <c r="F5" s="8" t="s">
        <v>2877</v>
      </c>
      <c r="G5" s="8" t="s">
        <v>2877</v>
      </c>
      <c r="H5" s="8" t="s">
        <v>2877</v>
      </c>
      <c r="I5" s="8" t="s">
        <v>2877</v>
      </c>
      <c r="J5" s="8" t="s">
        <v>2877</v>
      </c>
      <c r="K5" s="8" t="s">
        <v>2877</v>
      </c>
      <c r="L5" s="8" t="s">
        <v>2877</v>
      </c>
      <c r="M5" s="8" t="s">
        <v>2877</v>
      </c>
      <c r="N5" s="8" t="s">
        <v>2877</v>
      </c>
      <c r="O5" s="8" t="s">
        <v>2877</v>
      </c>
      <c r="P5" s="8" t="s">
        <v>2877</v>
      </c>
      <c r="Q5" s="8" t="s">
        <v>2877</v>
      </c>
      <c r="R5" s="8" t="s">
        <v>2877</v>
      </c>
      <c r="S5" s="8" t="s">
        <v>2877</v>
      </c>
      <c r="T5" s="8" t="s">
        <v>2877</v>
      </c>
      <c r="U5" s="8" t="s">
        <v>2877</v>
      </c>
      <c r="V5" s="8" t="s">
        <v>2877</v>
      </c>
      <c r="W5" s="8" t="s">
        <v>2877</v>
      </c>
      <c r="X5" s="8" t="s">
        <v>2877</v>
      </c>
      <c r="Y5" s="8" t="s">
        <v>2877</v>
      </c>
      <c r="Z5" s="8" t="s">
        <v>2877</v>
      </c>
      <c r="AA5" s="8" t="s">
        <v>2877</v>
      </c>
      <c r="AB5" s="8" t="s">
        <v>2877</v>
      </c>
      <c r="AC5" s="8" t="s">
        <v>2877</v>
      </c>
      <c r="AD5" s="8" t="s">
        <v>2877</v>
      </c>
      <c r="AE5" s="8" t="s">
        <v>2877</v>
      </c>
      <c r="AF5" s="8" t="s">
        <v>2877</v>
      </c>
      <c r="AG5" s="8" t="s">
        <v>2877</v>
      </c>
      <c r="AH5" s="8" t="s">
        <v>2877</v>
      </c>
      <c r="AI5" s="8" t="s">
        <v>2877</v>
      </c>
      <c r="AJ5" s="8" t="s">
        <v>2877</v>
      </c>
      <c r="AK5" s="8" t="s">
        <v>2877</v>
      </c>
      <c r="AL5" s="8" t="s">
        <v>2877</v>
      </c>
      <c r="AM5" s="8" t="s">
        <v>2877</v>
      </c>
      <c r="AN5" s="8" t="s">
        <v>2877</v>
      </c>
      <c r="AO5" s="8" t="s">
        <v>2877</v>
      </c>
      <c r="AP5" s="8" t="s">
        <v>2877</v>
      </c>
      <c r="AQ5" s="8" t="s">
        <v>2877</v>
      </c>
      <c r="AR5" s="8" t="s">
        <v>2877</v>
      </c>
      <c r="AS5" s="8" t="s">
        <v>2877</v>
      </c>
      <c r="AT5" s="8" t="s">
        <v>2877</v>
      </c>
      <c r="AU5" s="8" t="s">
        <v>2877</v>
      </c>
      <c r="AV5" s="8" t="s">
        <v>2877</v>
      </c>
      <c r="AW5" s="8" t="s">
        <v>2877</v>
      </c>
      <c r="AX5" s="8" t="s">
        <v>2877</v>
      </c>
      <c r="AY5" s="8" t="s">
        <v>2877</v>
      </c>
      <c r="AZ5" s="8" t="s">
        <v>2877</v>
      </c>
      <c r="BA5" s="8" t="s">
        <v>2877</v>
      </c>
      <c r="BB5" s="8" t="s">
        <v>2877</v>
      </c>
      <c r="BC5" s="8" t="s">
        <v>2877</v>
      </c>
      <c r="BD5" s="8" t="s">
        <v>2877</v>
      </c>
      <c r="BE5" s="8" t="s">
        <v>2877</v>
      </c>
      <c r="BF5" s="8" t="s">
        <v>2877</v>
      </c>
      <c r="BG5" s="8" t="s">
        <v>2877</v>
      </c>
      <c r="BH5" s="8" t="s">
        <v>2877</v>
      </c>
      <c r="BI5" s="8" t="s">
        <v>2877</v>
      </c>
      <c r="BJ5" s="8" t="s">
        <v>2877</v>
      </c>
      <c r="BK5" s="8" t="s">
        <v>2877</v>
      </c>
      <c r="BL5" s="8" t="s">
        <v>2877</v>
      </c>
      <c r="BM5" s="8" t="s">
        <v>2877</v>
      </c>
      <c r="BN5" s="8" t="s">
        <v>2877</v>
      </c>
      <c r="BO5" s="8" t="s">
        <v>2877</v>
      </c>
      <c r="BP5" s="8" t="s">
        <v>2877</v>
      </c>
      <c r="BQ5" s="8" t="s">
        <v>2877</v>
      </c>
      <c r="BR5" s="8" t="s">
        <v>2877</v>
      </c>
      <c r="BS5" s="8" t="s">
        <v>2877</v>
      </c>
      <c r="BT5" s="8" t="s">
        <v>2877</v>
      </c>
      <c r="BU5" s="8" t="s">
        <v>2877</v>
      </c>
      <c r="BV5" s="8" t="s">
        <v>2877</v>
      </c>
      <c r="BW5" s="8" t="s">
        <v>2877</v>
      </c>
      <c r="BX5" s="8" t="s">
        <v>2877</v>
      </c>
      <c r="BY5" s="8" t="s">
        <v>2877</v>
      </c>
      <c r="BZ5" s="8" t="s">
        <v>2877</v>
      </c>
      <c r="CA5" s="8" t="s">
        <v>2877</v>
      </c>
      <c r="CB5" s="8" t="s">
        <v>2877</v>
      </c>
      <c r="CC5" s="8" t="s">
        <v>2877</v>
      </c>
      <c r="CD5" s="8" t="s">
        <v>2877</v>
      </c>
      <c r="CE5" s="8" t="s">
        <v>2877</v>
      </c>
      <c r="CF5" s="8" t="s">
        <v>2877</v>
      </c>
      <c r="CG5" s="8" t="s">
        <v>2877</v>
      </c>
      <c r="CH5" s="8" t="s">
        <v>2877</v>
      </c>
      <c r="CI5" s="8" t="s">
        <v>2877</v>
      </c>
      <c r="CJ5" s="8" t="s">
        <v>2877</v>
      </c>
      <c r="CK5" s="8" t="s">
        <v>2877</v>
      </c>
      <c r="CL5" s="8" t="s">
        <v>2877</v>
      </c>
      <c r="CM5" s="8" t="s">
        <v>2877</v>
      </c>
      <c r="CN5" s="8" t="s">
        <v>2877</v>
      </c>
      <c r="CO5" s="8" t="s">
        <v>2877</v>
      </c>
      <c r="CP5" s="8" t="s">
        <v>2877</v>
      </c>
      <c r="CQ5" s="8" t="s">
        <v>2877</v>
      </c>
      <c r="CR5" s="8" t="s">
        <v>2877</v>
      </c>
      <c r="CS5" s="8" t="s">
        <v>2877</v>
      </c>
      <c r="CT5" s="8" t="s">
        <v>2877</v>
      </c>
      <c r="CU5" s="8" t="s">
        <v>2877</v>
      </c>
      <c r="CV5" s="8" t="s">
        <v>2877</v>
      </c>
      <c r="CW5" s="8" t="s">
        <v>2877</v>
      </c>
      <c r="CX5" s="8" t="s">
        <v>2877</v>
      </c>
      <c r="CY5" s="8" t="s">
        <v>2877</v>
      </c>
      <c r="CZ5" s="8" t="s">
        <v>2877</v>
      </c>
      <c r="DA5" s="8" t="s">
        <v>2877</v>
      </c>
      <c r="DB5" s="8" t="s">
        <v>2877</v>
      </c>
      <c r="DC5" s="8" t="s">
        <v>2877</v>
      </c>
      <c r="DD5" s="8" t="s">
        <v>2877</v>
      </c>
      <c r="DE5" s="8" t="s">
        <v>2877</v>
      </c>
      <c r="DF5" s="8" t="s">
        <v>2877</v>
      </c>
      <c r="DG5" s="8" t="s">
        <v>2877</v>
      </c>
      <c r="DH5" s="8" t="s">
        <v>2877</v>
      </c>
      <c r="DI5" s="8" t="s">
        <v>2877</v>
      </c>
      <c r="DJ5" s="8" t="s">
        <v>2877</v>
      </c>
      <c r="DK5" s="8" t="s">
        <v>2877</v>
      </c>
      <c r="DL5" s="8" t="s">
        <v>2877</v>
      </c>
      <c r="DM5" s="8" t="s">
        <v>2877</v>
      </c>
      <c r="DN5" s="8" t="s">
        <v>2877</v>
      </c>
      <c r="DO5" s="8" t="s">
        <v>2877</v>
      </c>
      <c r="DP5" s="8" t="s">
        <v>2877</v>
      </c>
      <c r="DQ5" s="8" t="s">
        <v>2877</v>
      </c>
      <c r="DR5" s="8" t="s">
        <v>2877</v>
      </c>
      <c r="DS5" s="8" t="s">
        <v>2877</v>
      </c>
      <c r="DT5" s="8" t="s">
        <v>2877</v>
      </c>
      <c r="DU5" s="8" t="s">
        <v>2877</v>
      </c>
      <c r="DV5" s="8" t="s">
        <v>2877</v>
      </c>
      <c r="DW5" s="8" t="s">
        <v>2877</v>
      </c>
      <c r="DX5" s="8" t="s">
        <v>2877</v>
      </c>
      <c r="DY5" s="8" t="s">
        <v>2877</v>
      </c>
      <c r="DZ5" s="8" t="s">
        <v>2877</v>
      </c>
      <c r="EA5" s="8" t="s">
        <v>2877</v>
      </c>
      <c r="EB5" s="8" t="s">
        <v>2877</v>
      </c>
      <c r="EC5" s="8" t="s">
        <v>2877</v>
      </c>
      <c r="ED5" s="8" t="s">
        <v>2877</v>
      </c>
      <c r="EE5" s="8" t="s">
        <v>2877</v>
      </c>
      <c r="EF5" s="8" t="s">
        <v>2877</v>
      </c>
      <c r="EG5" s="8" t="s">
        <v>2877</v>
      </c>
      <c r="EH5" s="8" t="s">
        <v>2877</v>
      </c>
      <c r="EI5" s="8" t="s">
        <v>2877</v>
      </c>
      <c r="EJ5" s="8" t="s">
        <v>2877</v>
      </c>
      <c r="EK5" s="8" t="s">
        <v>2877</v>
      </c>
      <c r="EL5" s="8" t="s">
        <v>2877</v>
      </c>
      <c r="EM5" s="8" t="s">
        <v>2877</v>
      </c>
      <c r="EN5" s="8" t="s">
        <v>2877</v>
      </c>
      <c r="EO5" s="8" t="s">
        <v>2877</v>
      </c>
      <c r="EP5" s="8" t="s">
        <v>2877</v>
      </c>
      <c r="EQ5" s="8" t="s">
        <v>2877</v>
      </c>
      <c r="ER5" s="8" t="s">
        <v>2877</v>
      </c>
      <c r="ES5" s="8" t="s">
        <v>2877</v>
      </c>
      <c r="ET5" s="8" t="s">
        <v>2877</v>
      </c>
      <c r="EU5" s="8" t="s">
        <v>2877</v>
      </c>
      <c r="EV5" s="8" t="s">
        <v>2877</v>
      </c>
      <c r="EW5" s="8" t="s">
        <v>2877</v>
      </c>
      <c r="EX5" s="8" t="s">
        <v>2877</v>
      </c>
      <c r="EY5" s="8" t="s">
        <v>2877</v>
      </c>
      <c r="EZ5" s="8" t="s">
        <v>2877</v>
      </c>
      <c r="FA5" s="8" t="s">
        <v>2877</v>
      </c>
      <c r="FB5" s="8" t="s">
        <v>2877</v>
      </c>
      <c r="FC5" s="8" t="s">
        <v>2877</v>
      </c>
      <c r="FD5" s="8" t="s">
        <v>2877</v>
      </c>
      <c r="FE5" s="8" t="s">
        <v>2877</v>
      </c>
      <c r="FF5" s="8" t="s">
        <v>2877</v>
      </c>
      <c r="FG5" s="8" t="s">
        <v>2877</v>
      </c>
      <c r="FH5" s="8" t="s">
        <v>2877</v>
      </c>
      <c r="FI5" s="8" t="s">
        <v>2877</v>
      </c>
      <c r="FJ5" s="8" t="s">
        <v>2877</v>
      </c>
      <c r="FK5" s="8" t="s">
        <v>2877</v>
      </c>
      <c r="FL5" s="8" t="s">
        <v>2877</v>
      </c>
      <c r="FM5" s="8" t="s">
        <v>2877</v>
      </c>
      <c r="FN5" s="8" t="s">
        <v>2877</v>
      </c>
      <c r="FO5" s="8" t="s">
        <v>2877</v>
      </c>
      <c r="FP5" s="8" t="s">
        <v>2877</v>
      </c>
      <c r="FQ5" s="8" t="s">
        <v>2877</v>
      </c>
      <c r="FR5" s="8" t="s">
        <v>2877</v>
      </c>
      <c r="FS5" s="8" t="s">
        <v>2877</v>
      </c>
      <c r="FT5" s="8" t="s">
        <v>2877</v>
      </c>
      <c r="FU5" s="8" t="s">
        <v>2877</v>
      </c>
      <c r="FV5" s="8" t="s">
        <v>2877</v>
      </c>
      <c r="FW5" s="8" t="s">
        <v>2877</v>
      </c>
    </row>
    <row r="6" spans="1:179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</row>
    <row r="7" spans="1:179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</row>
    <row r="8" spans="1:179" s="6" customFormat="1">
      <c r="A8" s="5" t="s">
        <v>256</v>
      </c>
      <c r="B8" s="6">
        <v>44228</v>
      </c>
      <c r="C8" s="6">
        <v>44228</v>
      </c>
      <c r="D8" s="6">
        <v>44228</v>
      </c>
      <c r="E8" s="6">
        <v>44228</v>
      </c>
      <c r="F8" s="6">
        <v>44228</v>
      </c>
      <c r="G8" s="6">
        <v>44228</v>
      </c>
      <c r="H8" s="6">
        <v>44228</v>
      </c>
      <c r="I8" s="6">
        <v>44228</v>
      </c>
      <c r="J8" s="6">
        <v>44228</v>
      </c>
      <c r="K8" s="6">
        <v>44228</v>
      </c>
      <c r="L8" s="6">
        <v>44228</v>
      </c>
      <c r="M8" s="6">
        <v>44228</v>
      </c>
      <c r="N8" s="6">
        <v>44228</v>
      </c>
      <c r="O8" s="6">
        <v>44228</v>
      </c>
      <c r="P8" s="6">
        <v>44228</v>
      </c>
      <c r="Q8" s="6">
        <v>44228</v>
      </c>
      <c r="R8" s="6">
        <v>44228</v>
      </c>
      <c r="S8" s="6">
        <v>44228</v>
      </c>
      <c r="T8" s="6">
        <v>44228</v>
      </c>
      <c r="U8" s="6">
        <v>44228</v>
      </c>
      <c r="V8" s="6">
        <v>44228</v>
      </c>
      <c r="W8" s="6">
        <v>44228</v>
      </c>
      <c r="X8" s="6">
        <v>44228</v>
      </c>
      <c r="Y8" s="6">
        <v>44228</v>
      </c>
      <c r="Z8" s="6">
        <v>44228</v>
      </c>
      <c r="AA8" s="6">
        <v>44228</v>
      </c>
      <c r="AB8" s="6">
        <v>44228</v>
      </c>
      <c r="AC8" s="6">
        <v>44228</v>
      </c>
      <c r="AD8" s="6">
        <v>44228</v>
      </c>
      <c r="AE8" s="6">
        <v>44228</v>
      </c>
      <c r="AF8" s="6">
        <v>44228</v>
      </c>
      <c r="AG8" s="6">
        <v>44228</v>
      </c>
      <c r="AH8" s="6">
        <v>44228</v>
      </c>
      <c r="AI8" s="6">
        <v>44228</v>
      </c>
      <c r="AJ8" s="6">
        <v>44228</v>
      </c>
      <c r="AK8" s="6">
        <v>44228</v>
      </c>
      <c r="AL8" s="6">
        <v>44228</v>
      </c>
      <c r="AM8" s="6">
        <v>44228</v>
      </c>
      <c r="AN8" s="6">
        <v>44228</v>
      </c>
      <c r="AO8" s="6">
        <v>44228</v>
      </c>
      <c r="AP8" s="6">
        <v>44228</v>
      </c>
      <c r="AQ8" s="6">
        <v>44228</v>
      </c>
      <c r="AR8" s="6">
        <v>44228</v>
      </c>
      <c r="AS8" s="6">
        <v>44228</v>
      </c>
      <c r="AT8" s="6">
        <v>44228</v>
      </c>
      <c r="AU8" s="6">
        <v>44228</v>
      </c>
      <c r="AV8" s="6">
        <v>44228</v>
      </c>
      <c r="AW8" s="6">
        <v>44228</v>
      </c>
      <c r="AX8" s="6">
        <v>44228</v>
      </c>
      <c r="AY8" s="6">
        <v>44228</v>
      </c>
      <c r="AZ8" s="6">
        <v>44228</v>
      </c>
      <c r="BA8" s="6">
        <v>44228</v>
      </c>
      <c r="BB8" s="6">
        <v>44228</v>
      </c>
      <c r="BC8" s="6">
        <v>44228</v>
      </c>
      <c r="BD8" s="6">
        <v>44228</v>
      </c>
      <c r="BE8" s="6">
        <v>44228</v>
      </c>
      <c r="BF8" s="6">
        <v>44228</v>
      </c>
      <c r="BG8" s="6">
        <v>44228</v>
      </c>
      <c r="BH8" s="6">
        <v>44228</v>
      </c>
      <c r="BI8" s="6">
        <v>44228</v>
      </c>
      <c r="BJ8" s="6">
        <v>44228</v>
      </c>
      <c r="BK8" s="6">
        <v>44228</v>
      </c>
      <c r="BL8" s="6">
        <v>44228</v>
      </c>
      <c r="BM8" s="6">
        <v>44228</v>
      </c>
      <c r="BN8" s="6">
        <v>44228</v>
      </c>
      <c r="BO8" s="6">
        <v>44228</v>
      </c>
      <c r="BP8" s="6">
        <v>44228</v>
      </c>
      <c r="BQ8" s="6">
        <v>44228</v>
      </c>
      <c r="BR8" s="6">
        <v>44228</v>
      </c>
      <c r="BS8" s="6">
        <v>44228</v>
      </c>
      <c r="BT8" s="6">
        <v>44228</v>
      </c>
      <c r="BU8" s="6">
        <v>44228</v>
      </c>
      <c r="BV8" s="6">
        <v>44228</v>
      </c>
      <c r="BW8" s="6">
        <v>44228</v>
      </c>
      <c r="BX8" s="6">
        <v>44228</v>
      </c>
      <c r="BY8" s="6">
        <v>44228</v>
      </c>
      <c r="BZ8" s="6">
        <v>44228</v>
      </c>
      <c r="CA8" s="6">
        <v>44228</v>
      </c>
      <c r="CB8" s="6">
        <v>44228</v>
      </c>
      <c r="CC8" s="6">
        <v>44228</v>
      </c>
      <c r="CD8" s="6">
        <v>44228</v>
      </c>
      <c r="CE8" s="6">
        <v>44228</v>
      </c>
      <c r="CF8" s="6">
        <v>44228</v>
      </c>
      <c r="CG8" s="6">
        <v>44228</v>
      </c>
      <c r="CH8" s="6">
        <v>44228</v>
      </c>
      <c r="CI8" s="6">
        <v>44228</v>
      </c>
      <c r="CJ8" s="6">
        <v>44228</v>
      </c>
      <c r="CK8" s="6">
        <v>44228</v>
      </c>
      <c r="CL8" s="6">
        <v>44228</v>
      </c>
      <c r="CM8" s="6">
        <v>44228</v>
      </c>
      <c r="CN8" s="6">
        <v>44228</v>
      </c>
      <c r="CO8" s="6">
        <v>44228</v>
      </c>
      <c r="CP8" s="6">
        <v>44228</v>
      </c>
      <c r="CQ8" s="6">
        <v>44228</v>
      </c>
      <c r="CR8" s="6">
        <v>44228</v>
      </c>
      <c r="CS8" s="6">
        <v>44228</v>
      </c>
      <c r="CT8" s="6">
        <v>44228</v>
      </c>
      <c r="CU8" s="6">
        <v>44228</v>
      </c>
      <c r="CV8" s="6">
        <v>44228</v>
      </c>
      <c r="CW8" s="6">
        <v>44228</v>
      </c>
      <c r="CX8" s="6">
        <v>44228</v>
      </c>
      <c r="CY8" s="6">
        <v>44228</v>
      </c>
      <c r="CZ8" s="6">
        <v>44228</v>
      </c>
      <c r="DA8" s="6">
        <v>44228</v>
      </c>
      <c r="DB8" s="6">
        <v>44228</v>
      </c>
      <c r="DC8" s="6">
        <v>44228</v>
      </c>
      <c r="DD8" s="6">
        <v>44228</v>
      </c>
      <c r="DE8" s="6">
        <v>44228</v>
      </c>
      <c r="DF8" s="6">
        <v>44228</v>
      </c>
      <c r="DG8" s="6">
        <v>44228</v>
      </c>
      <c r="DH8" s="6">
        <v>44228</v>
      </c>
      <c r="DI8" s="6">
        <v>44228</v>
      </c>
      <c r="DJ8" s="6">
        <v>44228</v>
      </c>
      <c r="DK8" s="6">
        <v>44228</v>
      </c>
      <c r="DL8" s="6">
        <v>44228</v>
      </c>
      <c r="DM8" s="6">
        <v>44228</v>
      </c>
      <c r="DN8" s="6">
        <v>44228</v>
      </c>
      <c r="DO8" s="6">
        <v>44228</v>
      </c>
      <c r="DP8" s="6">
        <v>44228</v>
      </c>
      <c r="DQ8" s="6">
        <v>44228</v>
      </c>
      <c r="DR8" s="6">
        <v>44228</v>
      </c>
      <c r="DS8" s="6">
        <v>44228</v>
      </c>
      <c r="DT8" s="6">
        <v>44228</v>
      </c>
      <c r="DU8" s="6">
        <v>44228</v>
      </c>
      <c r="DV8" s="6">
        <v>44228</v>
      </c>
      <c r="DW8" s="6">
        <v>44228</v>
      </c>
      <c r="DX8" s="6">
        <v>44228</v>
      </c>
      <c r="DY8" s="6">
        <v>44228</v>
      </c>
      <c r="DZ8" s="6">
        <v>44228</v>
      </c>
      <c r="EA8" s="6">
        <v>44228</v>
      </c>
      <c r="EB8" s="6">
        <v>44228</v>
      </c>
      <c r="EC8" s="6">
        <v>44228</v>
      </c>
      <c r="ED8" s="6">
        <v>44228</v>
      </c>
      <c r="EE8" s="6">
        <v>44228</v>
      </c>
      <c r="EF8" s="6">
        <v>44228</v>
      </c>
      <c r="EG8" s="6">
        <v>44228</v>
      </c>
      <c r="EH8" s="6">
        <v>44228</v>
      </c>
      <c r="EI8" s="6">
        <v>44228</v>
      </c>
      <c r="EJ8" s="6">
        <v>44228</v>
      </c>
      <c r="EK8" s="6">
        <v>44228</v>
      </c>
      <c r="EL8" s="6">
        <v>44228</v>
      </c>
      <c r="EM8" s="6">
        <v>44228</v>
      </c>
      <c r="EN8" s="6">
        <v>44228</v>
      </c>
      <c r="EO8" s="6">
        <v>44228</v>
      </c>
      <c r="EP8" s="6">
        <v>44228</v>
      </c>
      <c r="EQ8" s="6">
        <v>44228</v>
      </c>
      <c r="ER8" s="6">
        <v>44228</v>
      </c>
      <c r="ES8" s="6">
        <v>44228</v>
      </c>
      <c r="ET8" s="6">
        <v>44228</v>
      </c>
      <c r="EU8" s="6">
        <v>44228</v>
      </c>
      <c r="EV8" s="6">
        <v>44228</v>
      </c>
      <c r="EW8" s="6">
        <v>44228</v>
      </c>
      <c r="EX8" s="6">
        <v>44228</v>
      </c>
      <c r="EY8" s="6">
        <v>44228</v>
      </c>
      <c r="EZ8" s="6">
        <v>44228</v>
      </c>
      <c r="FA8" s="6">
        <v>44228</v>
      </c>
      <c r="FB8" s="6">
        <v>44228</v>
      </c>
      <c r="FC8" s="6">
        <v>44228</v>
      </c>
      <c r="FD8" s="6">
        <v>44228</v>
      </c>
      <c r="FE8" s="6">
        <v>44228</v>
      </c>
      <c r="FF8" s="6">
        <v>44228</v>
      </c>
      <c r="FG8" s="6">
        <v>44228</v>
      </c>
      <c r="FH8" s="6">
        <v>44228</v>
      </c>
      <c r="FI8" s="6">
        <v>44228</v>
      </c>
      <c r="FJ8" s="6">
        <v>44228</v>
      </c>
      <c r="FK8" s="6">
        <v>44228</v>
      </c>
      <c r="FL8" s="6">
        <v>44228</v>
      </c>
      <c r="FM8" s="6">
        <v>44228</v>
      </c>
      <c r="FN8" s="6">
        <v>44228</v>
      </c>
      <c r="FO8" s="6">
        <v>44228</v>
      </c>
      <c r="FP8" s="6">
        <v>44228</v>
      </c>
      <c r="FQ8" s="6">
        <v>44228</v>
      </c>
      <c r="FR8" s="6">
        <v>44228</v>
      </c>
      <c r="FS8" s="6">
        <v>44228</v>
      </c>
      <c r="FT8" s="6">
        <v>44228</v>
      </c>
      <c r="FU8" s="6">
        <v>44228</v>
      </c>
      <c r="FV8" s="6">
        <v>44228</v>
      </c>
      <c r="FW8" s="6">
        <v>44228</v>
      </c>
    </row>
    <row r="9" spans="1:179">
      <c r="A9" s="4" t="s">
        <v>257</v>
      </c>
      <c r="B9" s="1">
        <v>7</v>
      </c>
      <c r="C9" s="1">
        <v>7</v>
      </c>
      <c r="D9" s="1">
        <v>7</v>
      </c>
      <c r="E9" s="1">
        <v>7</v>
      </c>
      <c r="F9" s="1">
        <v>7</v>
      </c>
      <c r="G9" s="1">
        <v>7</v>
      </c>
      <c r="H9" s="1">
        <v>7</v>
      </c>
      <c r="I9" s="1">
        <v>7</v>
      </c>
      <c r="J9" s="1">
        <v>7</v>
      </c>
      <c r="K9" s="1">
        <v>7</v>
      </c>
      <c r="L9" s="1">
        <v>7</v>
      </c>
      <c r="M9" s="1">
        <v>7</v>
      </c>
      <c r="N9" s="1">
        <v>7</v>
      </c>
      <c r="O9" s="1">
        <v>7</v>
      </c>
      <c r="P9" s="1">
        <v>7</v>
      </c>
      <c r="Q9" s="1">
        <v>7</v>
      </c>
      <c r="R9" s="1">
        <v>7</v>
      </c>
      <c r="S9" s="1">
        <v>7</v>
      </c>
      <c r="T9" s="1">
        <v>7</v>
      </c>
      <c r="U9" s="1">
        <v>7</v>
      </c>
      <c r="V9" s="1">
        <v>7</v>
      </c>
      <c r="W9" s="1">
        <v>7</v>
      </c>
      <c r="X9" s="1">
        <v>7</v>
      </c>
      <c r="Y9" s="1">
        <v>7</v>
      </c>
      <c r="Z9" s="1">
        <v>7</v>
      </c>
      <c r="AA9" s="1">
        <v>7</v>
      </c>
      <c r="AB9" s="1">
        <v>7</v>
      </c>
      <c r="AC9" s="1">
        <v>7</v>
      </c>
      <c r="AD9" s="1">
        <v>7</v>
      </c>
      <c r="AE9" s="1">
        <v>7</v>
      </c>
      <c r="AF9" s="1">
        <v>7</v>
      </c>
      <c r="AG9" s="1">
        <v>7</v>
      </c>
      <c r="AH9" s="1">
        <v>7</v>
      </c>
      <c r="AI9" s="1">
        <v>7</v>
      </c>
      <c r="AJ9" s="1">
        <v>7</v>
      </c>
      <c r="AK9" s="1">
        <v>7</v>
      </c>
      <c r="AL9" s="1">
        <v>7</v>
      </c>
      <c r="AM9" s="1">
        <v>7</v>
      </c>
      <c r="AN9" s="1">
        <v>7</v>
      </c>
      <c r="AO9" s="1">
        <v>7</v>
      </c>
      <c r="AP9" s="1">
        <v>7</v>
      </c>
      <c r="AQ9" s="1">
        <v>7</v>
      </c>
      <c r="AR9" s="1">
        <v>7</v>
      </c>
      <c r="AS9" s="1">
        <v>7</v>
      </c>
      <c r="AT9" s="1">
        <v>7</v>
      </c>
      <c r="AU9" s="1">
        <v>7</v>
      </c>
      <c r="AV9" s="1">
        <v>7</v>
      </c>
      <c r="AW9" s="1">
        <v>7</v>
      </c>
      <c r="AX9" s="1">
        <v>7</v>
      </c>
      <c r="AY9" s="1">
        <v>7</v>
      </c>
      <c r="AZ9" s="1">
        <v>7</v>
      </c>
      <c r="BA9" s="1">
        <v>7</v>
      </c>
      <c r="BB9" s="1">
        <v>7</v>
      </c>
      <c r="BC9" s="1">
        <v>7</v>
      </c>
      <c r="BD9" s="1">
        <v>7</v>
      </c>
      <c r="BE9" s="1">
        <v>7</v>
      </c>
      <c r="BF9" s="1">
        <v>7</v>
      </c>
      <c r="BG9" s="1">
        <v>7</v>
      </c>
      <c r="BH9" s="1">
        <v>7</v>
      </c>
      <c r="BI9" s="1">
        <v>7</v>
      </c>
      <c r="BJ9" s="1">
        <v>7</v>
      </c>
      <c r="BK9" s="1">
        <v>7</v>
      </c>
      <c r="BL9" s="1">
        <v>7</v>
      </c>
      <c r="BM9" s="1">
        <v>7</v>
      </c>
      <c r="BN9" s="1">
        <v>7</v>
      </c>
      <c r="BO9" s="1">
        <v>7</v>
      </c>
      <c r="BP9" s="1">
        <v>7</v>
      </c>
      <c r="BQ9" s="1">
        <v>7</v>
      </c>
      <c r="BR9" s="1">
        <v>7</v>
      </c>
      <c r="BS9" s="1">
        <v>7</v>
      </c>
      <c r="BT9" s="1">
        <v>7</v>
      </c>
      <c r="BU9" s="1">
        <v>7</v>
      </c>
      <c r="BV9" s="1">
        <v>7</v>
      </c>
      <c r="BW9" s="1">
        <v>7</v>
      </c>
      <c r="BX9" s="1">
        <v>7</v>
      </c>
      <c r="BY9" s="1">
        <v>7</v>
      </c>
      <c r="BZ9" s="1">
        <v>7</v>
      </c>
      <c r="CA9" s="1">
        <v>7</v>
      </c>
      <c r="CB9" s="1">
        <v>7</v>
      </c>
      <c r="CC9" s="1">
        <v>7</v>
      </c>
      <c r="CD9" s="1">
        <v>7</v>
      </c>
      <c r="CE9" s="1">
        <v>7</v>
      </c>
      <c r="CF9" s="1">
        <v>7</v>
      </c>
      <c r="CG9" s="1">
        <v>7</v>
      </c>
      <c r="CH9" s="1">
        <v>7</v>
      </c>
      <c r="CI9" s="1">
        <v>7</v>
      </c>
      <c r="CJ9" s="1">
        <v>7</v>
      </c>
      <c r="CK9" s="1">
        <v>7</v>
      </c>
      <c r="CL9" s="1">
        <v>7</v>
      </c>
      <c r="CM9" s="1">
        <v>7</v>
      </c>
      <c r="CN9" s="1">
        <v>7</v>
      </c>
      <c r="CO9" s="1">
        <v>7</v>
      </c>
      <c r="CP9" s="1">
        <v>7</v>
      </c>
      <c r="CQ9" s="1">
        <v>7</v>
      </c>
      <c r="CR9" s="1">
        <v>7</v>
      </c>
      <c r="CS9" s="1">
        <v>7</v>
      </c>
      <c r="CT9" s="1">
        <v>7</v>
      </c>
      <c r="CU9" s="1">
        <v>7</v>
      </c>
      <c r="CV9" s="1">
        <v>7</v>
      </c>
      <c r="CW9" s="1">
        <v>7</v>
      </c>
      <c r="CX9" s="1">
        <v>7</v>
      </c>
      <c r="CY9" s="1">
        <v>7</v>
      </c>
      <c r="CZ9" s="1">
        <v>7</v>
      </c>
      <c r="DA9" s="1">
        <v>7</v>
      </c>
      <c r="DB9" s="1">
        <v>7</v>
      </c>
      <c r="DC9" s="1">
        <v>7</v>
      </c>
      <c r="DD9" s="1">
        <v>7</v>
      </c>
      <c r="DE9" s="1">
        <v>7</v>
      </c>
      <c r="DF9" s="1">
        <v>7</v>
      </c>
      <c r="DG9" s="1">
        <v>7</v>
      </c>
      <c r="DH9" s="1">
        <v>7</v>
      </c>
      <c r="DI9" s="1">
        <v>7</v>
      </c>
      <c r="DJ9" s="1">
        <v>7</v>
      </c>
      <c r="DK9" s="1">
        <v>7</v>
      </c>
      <c r="DL9" s="1">
        <v>7</v>
      </c>
      <c r="DM9" s="1">
        <v>7</v>
      </c>
      <c r="DN9" s="1">
        <v>7</v>
      </c>
      <c r="DO9" s="1">
        <v>7</v>
      </c>
      <c r="DP9" s="1">
        <v>7</v>
      </c>
      <c r="DQ9" s="1">
        <v>7</v>
      </c>
      <c r="DR9" s="1">
        <v>7</v>
      </c>
      <c r="DS9" s="1">
        <v>7</v>
      </c>
      <c r="DT9" s="1">
        <v>7</v>
      </c>
      <c r="DU9" s="1">
        <v>7</v>
      </c>
      <c r="DV9" s="1">
        <v>7</v>
      </c>
      <c r="DW9" s="1">
        <v>7</v>
      </c>
      <c r="DX9" s="1">
        <v>7</v>
      </c>
      <c r="DY9" s="1">
        <v>7</v>
      </c>
      <c r="DZ9" s="1">
        <v>7</v>
      </c>
      <c r="EA9" s="1">
        <v>7</v>
      </c>
      <c r="EB9" s="1">
        <v>7</v>
      </c>
      <c r="EC9" s="1">
        <v>7</v>
      </c>
      <c r="ED9" s="1">
        <v>7</v>
      </c>
      <c r="EE9" s="1">
        <v>7</v>
      </c>
      <c r="EF9" s="1">
        <v>7</v>
      </c>
      <c r="EG9" s="1">
        <v>7</v>
      </c>
      <c r="EH9" s="1">
        <v>7</v>
      </c>
      <c r="EI9" s="1">
        <v>7</v>
      </c>
      <c r="EJ9" s="1">
        <v>7</v>
      </c>
      <c r="EK9" s="1">
        <v>7</v>
      </c>
      <c r="EL9" s="1">
        <v>7</v>
      </c>
      <c r="EM9" s="1">
        <v>7</v>
      </c>
      <c r="EN9" s="1">
        <v>7</v>
      </c>
      <c r="EO9" s="1">
        <v>7</v>
      </c>
      <c r="EP9" s="1">
        <v>7</v>
      </c>
      <c r="EQ9" s="1">
        <v>7</v>
      </c>
      <c r="ER9" s="1">
        <v>7</v>
      </c>
      <c r="ES9" s="1">
        <v>7</v>
      </c>
      <c r="ET9" s="1">
        <v>7</v>
      </c>
      <c r="EU9" s="1">
        <v>7</v>
      </c>
      <c r="EV9" s="1">
        <v>7</v>
      </c>
      <c r="EW9" s="1">
        <v>7</v>
      </c>
      <c r="EX9" s="1">
        <v>7</v>
      </c>
      <c r="EY9" s="1">
        <v>7</v>
      </c>
      <c r="EZ9" s="1">
        <v>7</v>
      </c>
      <c r="FA9" s="1">
        <v>7</v>
      </c>
      <c r="FB9" s="1">
        <v>7</v>
      </c>
      <c r="FC9" s="1">
        <v>7</v>
      </c>
      <c r="FD9" s="1">
        <v>7</v>
      </c>
      <c r="FE9" s="1">
        <v>7</v>
      </c>
      <c r="FF9" s="1">
        <v>7</v>
      </c>
      <c r="FG9" s="1">
        <v>7</v>
      </c>
      <c r="FH9" s="1">
        <v>7</v>
      </c>
      <c r="FI9" s="1">
        <v>7</v>
      </c>
      <c r="FJ9" s="1">
        <v>7</v>
      </c>
      <c r="FK9" s="1">
        <v>7</v>
      </c>
      <c r="FL9" s="1">
        <v>7</v>
      </c>
      <c r="FM9" s="1">
        <v>7</v>
      </c>
      <c r="FN9" s="1">
        <v>7</v>
      </c>
      <c r="FO9" s="1">
        <v>7</v>
      </c>
      <c r="FP9" s="1">
        <v>7</v>
      </c>
      <c r="FQ9" s="1">
        <v>7</v>
      </c>
      <c r="FR9" s="1">
        <v>7</v>
      </c>
      <c r="FS9" s="1">
        <v>7</v>
      </c>
      <c r="FT9" s="1">
        <v>7</v>
      </c>
      <c r="FU9" s="1">
        <v>7</v>
      </c>
      <c r="FV9" s="1">
        <v>7</v>
      </c>
      <c r="FW9" s="1">
        <v>7</v>
      </c>
    </row>
    <row r="10" spans="1:179">
      <c r="A10" s="4" t="s">
        <v>258</v>
      </c>
      <c r="B10" s="8" t="s">
        <v>2690</v>
      </c>
      <c r="C10" s="8" t="s">
        <v>2691</v>
      </c>
      <c r="D10" s="8" t="s">
        <v>2692</v>
      </c>
      <c r="E10" s="8" t="s">
        <v>2693</v>
      </c>
      <c r="F10" s="8" t="s">
        <v>2694</v>
      </c>
      <c r="G10" s="8" t="s">
        <v>2695</v>
      </c>
      <c r="H10" s="8" t="s">
        <v>2696</v>
      </c>
      <c r="I10" s="8" t="s">
        <v>2697</v>
      </c>
      <c r="J10" s="8" t="s">
        <v>2698</v>
      </c>
      <c r="K10" s="8" t="s">
        <v>2699</v>
      </c>
      <c r="L10" s="8" t="s">
        <v>2700</v>
      </c>
      <c r="M10" s="8" t="s">
        <v>2701</v>
      </c>
      <c r="N10" s="8" t="s">
        <v>2702</v>
      </c>
      <c r="O10" s="8" t="s">
        <v>2703</v>
      </c>
      <c r="P10" s="8" t="s">
        <v>2704</v>
      </c>
      <c r="Q10" s="8" t="s">
        <v>2705</v>
      </c>
      <c r="R10" s="8" t="s">
        <v>2706</v>
      </c>
      <c r="S10" s="8" t="s">
        <v>2707</v>
      </c>
      <c r="T10" s="8" t="s">
        <v>2708</v>
      </c>
      <c r="U10" s="8" t="s">
        <v>2709</v>
      </c>
      <c r="V10" s="8" t="s">
        <v>2710</v>
      </c>
      <c r="W10" s="8" t="s">
        <v>2711</v>
      </c>
      <c r="X10" s="8" t="s">
        <v>2712</v>
      </c>
      <c r="Y10" s="8" t="s">
        <v>2713</v>
      </c>
      <c r="Z10" s="8" t="s">
        <v>2714</v>
      </c>
      <c r="AA10" s="8" t="s">
        <v>2715</v>
      </c>
      <c r="AB10" s="8" t="s">
        <v>2716</v>
      </c>
      <c r="AC10" s="8" t="s">
        <v>2717</v>
      </c>
      <c r="AD10" s="8" t="s">
        <v>2718</v>
      </c>
      <c r="AE10" s="8" t="s">
        <v>2719</v>
      </c>
      <c r="AF10" s="8" t="s">
        <v>2720</v>
      </c>
      <c r="AG10" s="8" t="s">
        <v>2721</v>
      </c>
      <c r="AH10" s="8" t="s">
        <v>2722</v>
      </c>
      <c r="AI10" s="8" t="s">
        <v>2723</v>
      </c>
      <c r="AJ10" s="8" t="s">
        <v>2724</v>
      </c>
      <c r="AK10" s="8" t="s">
        <v>2725</v>
      </c>
      <c r="AL10" s="8" t="s">
        <v>2726</v>
      </c>
      <c r="AM10" s="8" t="s">
        <v>2727</v>
      </c>
      <c r="AN10" s="8" t="s">
        <v>2728</v>
      </c>
      <c r="AO10" s="8" t="s">
        <v>2729</v>
      </c>
      <c r="AP10" s="8" t="s">
        <v>2730</v>
      </c>
      <c r="AQ10" s="8" t="s">
        <v>2731</v>
      </c>
      <c r="AR10" s="8" t="s">
        <v>2732</v>
      </c>
      <c r="AS10" s="8" t="s">
        <v>2733</v>
      </c>
      <c r="AT10" s="8" t="s">
        <v>2734</v>
      </c>
      <c r="AU10" s="8" t="s">
        <v>2735</v>
      </c>
      <c r="AV10" s="8" t="s">
        <v>2736</v>
      </c>
      <c r="AW10" s="8" t="s">
        <v>2737</v>
      </c>
      <c r="AX10" s="8" t="s">
        <v>2738</v>
      </c>
      <c r="AY10" s="8" t="s">
        <v>2739</v>
      </c>
      <c r="AZ10" s="8" t="s">
        <v>2740</v>
      </c>
      <c r="BA10" s="8" t="s">
        <v>2741</v>
      </c>
      <c r="BB10" s="8" t="s">
        <v>2742</v>
      </c>
      <c r="BC10" s="8" t="s">
        <v>2743</v>
      </c>
      <c r="BD10" s="8" t="s">
        <v>2744</v>
      </c>
      <c r="BE10" s="8" t="s">
        <v>2745</v>
      </c>
      <c r="BF10" s="8" t="s">
        <v>2746</v>
      </c>
      <c r="BG10" s="8" t="s">
        <v>2747</v>
      </c>
      <c r="BH10" s="8" t="s">
        <v>2748</v>
      </c>
      <c r="BI10" s="8" t="s">
        <v>2749</v>
      </c>
      <c r="BJ10" s="8" t="s">
        <v>2750</v>
      </c>
      <c r="BK10" s="8" t="s">
        <v>2751</v>
      </c>
      <c r="BL10" s="8" t="s">
        <v>2752</v>
      </c>
      <c r="BM10" s="8" t="s">
        <v>2753</v>
      </c>
      <c r="BN10" s="8" t="s">
        <v>2754</v>
      </c>
      <c r="BO10" s="8" t="s">
        <v>2755</v>
      </c>
      <c r="BP10" s="8" t="s">
        <v>2756</v>
      </c>
      <c r="BQ10" s="8" t="s">
        <v>2757</v>
      </c>
      <c r="BR10" s="8" t="s">
        <v>2758</v>
      </c>
      <c r="BS10" s="8" t="s">
        <v>2759</v>
      </c>
      <c r="BT10" s="8" t="s">
        <v>2760</v>
      </c>
      <c r="BU10" s="8" t="s">
        <v>2761</v>
      </c>
      <c r="BV10" s="8" t="s">
        <v>2762</v>
      </c>
      <c r="BW10" s="8" t="s">
        <v>2763</v>
      </c>
      <c r="BX10" s="8" t="s">
        <v>2764</v>
      </c>
      <c r="BY10" s="8" t="s">
        <v>2765</v>
      </c>
      <c r="BZ10" s="8" t="s">
        <v>2766</v>
      </c>
      <c r="CA10" s="8" t="s">
        <v>2767</v>
      </c>
      <c r="CB10" s="8" t="s">
        <v>2768</v>
      </c>
      <c r="CC10" s="8" t="s">
        <v>2769</v>
      </c>
      <c r="CD10" s="8" t="s">
        <v>2770</v>
      </c>
      <c r="CE10" s="8" t="s">
        <v>2771</v>
      </c>
      <c r="CF10" s="8" t="s">
        <v>2772</v>
      </c>
      <c r="CG10" s="8" t="s">
        <v>2773</v>
      </c>
      <c r="CH10" s="8" t="s">
        <v>2774</v>
      </c>
      <c r="CI10" s="8" t="s">
        <v>2775</v>
      </c>
      <c r="CJ10" s="8" t="s">
        <v>2776</v>
      </c>
      <c r="CK10" s="8" t="s">
        <v>2777</v>
      </c>
      <c r="CL10" s="8" t="s">
        <v>2778</v>
      </c>
      <c r="CM10" s="8" t="s">
        <v>2779</v>
      </c>
      <c r="CN10" s="8" t="s">
        <v>2780</v>
      </c>
      <c r="CO10" s="8" t="s">
        <v>2781</v>
      </c>
      <c r="CP10" s="8" t="s">
        <v>2782</v>
      </c>
      <c r="CQ10" s="8" t="s">
        <v>2783</v>
      </c>
      <c r="CR10" s="8" t="s">
        <v>2784</v>
      </c>
      <c r="CS10" s="8" t="s">
        <v>2785</v>
      </c>
      <c r="CT10" s="8" t="s">
        <v>2786</v>
      </c>
      <c r="CU10" s="8" t="s">
        <v>2787</v>
      </c>
      <c r="CV10" s="8" t="s">
        <v>2788</v>
      </c>
      <c r="CW10" s="8" t="s">
        <v>2789</v>
      </c>
      <c r="CX10" s="8" t="s">
        <v>2790</v>
      </c>
      <c r="CY10" s="8" t="s">
        <v>2791</v>
      </c>
      <c r="CZ10" s="8" t="s">
        <v>2792</v>
      </c>
      <c r="DA10" s="8" t="s">
        <v>2793</v>
      </c>
      <c r="DB10" s="8" t="s">
        <v>2794</v>
      </c>
      <c r="DC10" s="8" t="s">
        <v>2795</v>
      </c>
      <c r="DD10" s="8" t="s">
        <v>2796</v>
      </c>
      <c r="DE10" s="8" t="s">
        <v>2797</v>
      </c>
      <c r="DF10" s="8" t="s">
        <v>2798</v>
      </c>
      <c r="DG10" s="8" t="s">
        <v>2799</v>
      </c>
      <c r="DH10" s="8" t="s">
        <v>2800</v>
      </c>
      <c r="DI10" s="8" t="s">
        <v>2801</v>
      </c>
      <c r="DJ10" s="8" t="s">
        <v>2802</v>
      </c>
      <c r="DK10" s="8" t="s">
        <v>2803</v>
      </c>
      <c r="DL10" s="8" t="s">
        <v>2804</v>
      </c>
      <c r="DM10" s="8" t="s">
        <v>2805</v>
      </c>
      <c r="DN10" s="8" t="s">
        <v>2806</v>
      </c>
      <c r="DO10" s="8" t="s">
        <v>2807</v>
      </c>
      <c r="DP10" s="8" t="s">
        <v>2808</v>
      </c>
      <c r="DQ10" s="8" t="s">
        <v>2809</v>
      </c>
      <c r="DR10" s="8" t="s">
        <v>2810</v>
      </c>
      <c r="DS10" s="8" t="s">
        <v>2811</v>
      </c>
      <c r="DT10" s="8" t="s">
        <v>2812</v>
      </c>
      <c r="DU10" s="8" t="s">
        <v>2813</v>
      </c>
      <c r="DV10" s="8" t="s">
        <v>2814</v>
      </c>
      <c r="DW10" s="8" t="s">
        <v>2815</v>
      </c>
      <c r="DX10" s="8" t="s">
        <v>2816</v>
      </c>
      <c r="DY10" s="8" t="s">
        <v>2817</v>
      </c>
      <c r="DZ10" s="8" t="s">
        <v>2818</v>
      </c>
      <c r="EA10" s="8" t="s">
        <v>2819</v>
      </c>
      <c r="EB10" s="8" t="s">
        <v>2820</v>
      </c>
      <c r="EC10" s="8" t="s">
        <v>2821</v>
      </c>
      <c r="ED10" s="8" t="s">
        <v>2822</v>
      </c>
      <c r="EE10" s="8" t="s">
        <v>2823</v>
      </c>
      <c r="EF10" s="8" t="s">
        <v>2824</v>
      </c>
      <c r="EG10" s="8" t="s">
        <v>2825</v>
      </c>
      <c r="EH10" s="8" t="s">
        <v>2826</v>
      </c>
      <c r="EI10" s="8" t="s">
        <v>2827</v>
      </c>
      <c r="EJ10" s="8" t="s">
        <v>2828</v>
      </c>
      <c r="EK10" s="8" t="s">
        <v>2829</v>
      </c>
      <c r="EL10" s="8" t="s">
        <v>2830</v>
      </c>
      <c r="EM10" s="8" t="s">
        <v>2831</v>
      </c>
      <c r="EN10" s="8" t="s">
        <v>2832</v>
      </c>
      <c r="EO10" s="8" t="s">
        <v>2833</v>
      </c>
      <c r="EP10" s="8" t="s">
        <v>2834</v>
      </c>
      <c r="EQ10" s="8" t="s">
        <v>2835</v>
      </c>
      <c r="ER10" s="8" t="s">
        <v>2836</v>
      </c>
      <c r="ES10" s="8" t="s">
        <v>2837</v>
      </c>
      <c r="ET10" s="8" t="s">
        <v>2838</v>
      </c>
      <c r="EU10" s="8" t="s">
        <v>2839</v>
      </c>
      <c r="EV10" s="8" t="s">
        <v>2840</v>
      </c>
      <c r="EW10" s="8" t="s">
        <v>2841</v>
      </c>
      <c r="EX10" s="8" t="s">
        <v>2842</v>
      </c>
      <c r="EY10" s="8" t="s">
        <v>2843</v>
      </c>
      <c r="EZ10" s="8" t="s">
        <v>2844</v>
      </c>
      <c r="FA10" s="8" t="s">
        <v>2845</v>
      </c>
      <c r="FB10" s="8" t="s">
        <v>2846</v>
      </c>
      <c r="FC10" s="8" t="s">
        <v>2847</v>
      </c>
      <c r="FD10" s="8" t="s">
        <v>2848</v>
      </c>
      <c r="FE10" s="8" t="s">
        <v>2849</v>
      </c>
      <c r="FF10" s="8" t="s">
        <v>2850</v>
      </c>
      <c r="FG10" s="8" t="s">
        <v>2851</v>
      </c>
      <c r="FH10" s="8" t="s">
        <v>2852</v>
      </c>
      <c r="FI10" s="8" t="s">
        <v>2853</v>
      </c>
      <c r="FJ10" s="8" t="s">
        <v>2854</v>
      </c>
      <c r="FK10" s="8" t="s">
        <v>2855</v>
      </c>
      <c r="FL10" s="8" t="s">
        <v>2856</v>
      </c>
      <c r="FM10" s="8" t="s">
        <v>2857</v>
      </c>
      <c r="FN10" s="8" t="s">
        <v>2858</v>
      </c>
      <c r="FO10" s="8" t="s">
        <v>2859</v>
      </c>
      <c r="FP10" s="8" t="s">
        <v>2860</v>
      </c>
      <c r="FQ10" s="8" t="s">
        <v>2861</v>
      </c>
      <c r="FR10" s="8" t="s">
        <v>2862</v>
      </c>
      <c r="FS10" s="8" t="s">
        <v>2863</v>
      </c>
      <c r="FT10" s="8" t="s">
        <v>2864</v>
      </c>
      <c r="FU10" s="8" t="s">
        <v>2865</v>
      </c>
      <c r="FV10" s="8" t="s">
        <v>2866</v>
      </c>
      <c r="FW10" s="8" t="s">
        <v>2867</v>
      </c>
    </row>
    <row r="11" spans="1:179">
      <c r="A11" s="10">
        <v>42036</v>
      </c>
      <c r="B11" s="9">
        <v>7.7770000000000001</v>
      </c>
      <c r="C11" s="9">
        <v>19.582000000000001</v>
      </c>
      <c r="D11" s="9">
        <v>10.567</v>
      </c>
      <c r="E11" s="9">
        <v>9.0150000000000006</v>
      </c>
      <c r="F11" s="9">
        <v>46.938000000000002</v>
      </c>
      <c r="G11" s="9">
        <v>26.545000000000002</v>
      </c>
      <c r="H11" s="9">
        <v>20.393000000000001</v>
      </c>
      <c r="I11" s="9">
        <v>22.387</v>
      </c>
      <c r="J11" s="9">
        <v>13.756</v>
      </c>
      <c r="K11" s="9">
        <v>8.6310000000000002</v>
      </c>
      <c r="L11" s="9">
        <v>24.550999999999998</v>
      </c>
      <c r="M11" s="9">
        <v>12.789</v>
      </c>
      <c r="N11" s="9">
        <v>11.762</v>
      </c>
      <c r="O11" s="9">
        <v>15.04</v>
      </c>
      <c r="P11" s="9">
        <v>7.4969999999999999</v>
      </c>
      <c r="Q11" s="9">
        <v>7.5439999999999996</v>
      </c>
      <c r="R11" s="9">
        <v>9.51</v>
      </c>
      <c r="S11" s="9">
        <v>5.2930000000000001</v>
      </c>
      <c r="T11" s="9">
        <v>4.218</v>
      </c>
      <c r="U11" s="9">
        <v>11.167</v>
      </c>
      <c r="V11" s="9">
        <v>5.758</v>
      </c>
      <c r="W11" s="9">
        <v>5.4089999999999998</v>
      </c>
      <c r="X11" s="9">
        <v>117.83799999999999</v>
      </c>
      <c r="Y11" s="9">
        <v>63.564</v>
      </c>
      <c r="Z11" s="9">
        <v>54.274000000000001</v>
      </c>
      <c r="AA11" s="9">
        <v>168.851</v>
      </c>
      <c r="AB11" s="9">
        <v>87.263000000000005</v>
      </c>
      <c r="AC11" s="9">
        <v>81.587999999999994</v>
      </c>
      <c r="AD11" s="9">
        <v>29.242999999999999</v>
      </c>
      <c r="AE11" s="9">
        <v>15.38</v>
      </c>
      <c r="AF11" s="9">
        <v>13.862</v>
      </c>
      <c r="AG11" s="9">
        <v>21.172000000000001</v>
      </c>
      <c r="AH11" s="9">
        <v>11.045999999999999</v>
      </c>
      <c r="AI11" s="9">
        <v>10.125999999999999</v>
      </c>
      <c r="AJ11" s="9">
        <v>14.071999999999999</v>
      </c>
      <c r="AK11" s="9">
        <v>7.0919999999999996</v>
      </c>
      <c r="AL11" s="9">
        <v>6.98</v>
      </c>
      <c r="AM11" s="9">
        <v>7.1</v>
      </c>
      <c r="AN11" s="9">
        <v>3.9540000000000002</v>
      </c>
      <c r="AO11" s="9">
        <v>3.1459999999999999</v>
      </c>
      <c r="AP11" s="9">
        <v>0.84899999999999998</v>
      </c>
      <c r="AQ11" s="9">
        <v>0.36499999999999999</v>
      </c>
      <c r="AR11" s="9">
        <v>0.48399999999999999</v>
      </c>
      <c r="AS11" s="9">
        <v>3.0110000000000001</v>
      </c>
      <c r="AT11" s="9">
        <v>1.8080000000000001</v>
      </c>
      <c r="AU11" s="9">
        <v>1.2030000000000001</v>
      </c>
      <c r="AV11" s="9">
        <v>5.0599999999999996</v>
      </c>
      <c r="AW11" s="9">
        <v>2.5259999999999998</v>
      </c>
      <c r="AX11" s="9">
        <v>2.5339999999999998</v>
      </c>
      <c r="AY11" s="9">
        <v>12.4</v>
      </c>
      <c r="AZ11" s="9">
        <v>5.8049999999999997</v>
      </c>
      <c r="BA11" s="9">
        <v>6.5949999999999998</v>
      </c>
      <c r="BB11" s="9">
        <v>8.1760000000000002</v>
      </c>
      <c r="BC11" s="9">
        <v>3.9039999999999999</v>
      </c>
      <c r="BD11" s="9">
        <v>4.2720000000000002</v>
      </c>
      <c r="BE11" s="9">
        <v>0.2</v>
      </c>
      <c r="BF11" s="9">
        <v>0</v>
      </c>
      <c r="BG11" s="9">
        <v>0.2</v>
      </c>
      <c r="BH11" s="9">
        <v>4.2240000000000002</v>
      </c>
      <c r="BI11" s="9">
        <v>1.901</v>
      </c>
      <c r="BJ11" s="9">
        <v>2.323</v>
      </c>
      <c r="BK11" s="9">
        <v>6.8369999999999997</v>
      </c>
      <c r="BL11" s="9">
        <v>4.2869999999999999</v>
      </c>
      <c r="BM11" s="9">
        <v>2.5499999999999998</v>
      </c>
      <c r="BN11" s="9">
        <v>3.3159999999999998</v>
      </c>
      <c r="BO11" s="9">
        <v>2.149</v>
      </c>
      <c r="BP11" s="9">
        <v>1.167</v>
      </c>
      <c r="BQ11" s="9">
        <v>2.99</v>
      </c>
      <c r="BR11" s="9">
        <v>1.853</v>
      </c>
      <c r="BS11" s="9">
        <v>1.137</v>
      </c>
      <c r="BT11" s="9">
        <v>9.4E-2</v>
      </c>
      <c r="BU11" s="9">
        <v>9.4E-2</v>
      </c>
      <c r="BV11" s="9">
        <v>0</v>
      </c>
      <c r="BW11" s="9">
        <v>3.847</v>
      </c>
      <c r="BX11" s="9">
        <v>2.4340000000000002</v>
      </c>
      <c r="BY11" s="9">
        <v>1.413</v>
      </c>
      <c r="BZ11" s="9">
        <v>209.685</v>
      </c>
      <c r="CA11" s="9">
        <v>107.553</v>
      </c>
      <c r="CB11" s="9">
        <v>102.13200000000001</v>
      </c>
      <c r="CC11" s="9">
        <v>39.076000000000001</v>
      </c>
      <c r="CD11" s="9">
        <v>19.623000000000001</v>
      </c>
      <c r="CE11" s="9">
        <v>19.452999999999999</v>
      </c>
      <c r="CF11" s="9">
        <v>11.996</v>
      </c>
      <c r="CG11" s="9">
        <v>4.8179999999999996</v>
      </c>
      <c r="CH11" s="9">
        <v>7.1779999999999999</v>
      </c>
      <c r="CI11" s="9">
        <v>11.673999999999999</v>
      </c>
      <c r="CJ11" s="9">
        <v>6.0839999999999996</v>
      </c>
      <c r="CK11" s="9">
        <v>5.59</v>
      </c>
      <c r="CL11" s="9">
        <v>15.406000000000001</v>
      </c>
      <c r="CM11" s="9">
        <v>8.7210000000000001</v>
      </c>
      <c r="CN11" s="9">
        <v>6.6849999999999996</v>
      </c>
      <c r="CO11" s="9">
        <v>170.60900000000001</v>
      </c>
      <c r="CP11" s="9">
        <v>87.93</v>
      </c>
      <c r="CQ11" s="9">
        <v>82.679000000000002</v>
      </c>
      <c r="CR11" s="9">
        <v>74.352999999999994</v>
      </c>
      <c r="CS11" s="9">
        <v>38.029000000000003</v>
      </c>
      <c r="CT11" s="9">
        <v>36.323999999999998</v>
      </c>
      <c r="CU11" s="9">
        <v>14.597</v>
      </c>
      <c r="CV11" s="9">
        <v>6.5179999999999998</v>
      </c>
      <c r="CW11" s="9">
        <v>8.0779999999999994</v>
      </c>
      <c r="CX11" s="9">
        <v>22.132000000000001</v>
      </c>
      <c r="CY11" s="9">
        <v>11.858000000000001</v>
      </c>
      <c r="CZ11" s="9">
        <v>10.273</v>
      </c>
      <c r="DA11" s="9">
        <v>37.624000000000002</v>
      </c>
      <c r="DB11" s="9">
        <v>19.652000000000001</v>
      </c>
      <c r="DC11" s="9">
        <v>17.972000000000001</v>
      </c>
      <c r="DD11" s="9">
        <v>96.257000000000005</v>
      </c>
      <c r="DE11" s="9">
        <v>49.901000000000003</v>
      </c>
      <c r="DF11" s="9">
        <v>46.356000000000002</v>
      </c>
      <c r="DG11" s="9">
        <v>46.953000000000003</v>
      </c>
      <c r="DH11" s="9">
        <v>23.466999999999999</v>
      </c>
      <c r="DI11" s="9">
        <v>23.484999999999999</v>
      </c>
      <c r="DJ11" s="9">
        <v>49.304000000000002</v>
      </c>
      <c r="DK11" s="9">
        <v>26.434000000000001</v>
      </c>
      <c r="DL11" s="9">
        <v>22.87</v>
      </c>
      <c r="DM11" s="9">
        <v>30.713000000000001</v>
      </c>
      <c r="DN11" s="9">
        <v>15.99</v>
      </c>
      <c r="DO11" s="9">
        <v>14.724</v>
      </c>
      <c r="DP11" s="9">
        <v>18.591000000000001</v>
      </c>
      <c r="DQ11" s="9">
        <v>10.444000000000001</v>
      </c>
      <c r="DR11" s="9">
        <v>8.1460000000000008</v>
      </c>
      <c r="DS11" s="9">
        <v>18.602</v>
      </c>
      <c r="DT11" s="9">
        <v>10.69</v>
      </c>
      <c r="DU11" s="9">
        <v>7.9130000000000003</v>
      </c>
      <c r="DV11" s="9">
        <v>191.083</v>
      </c>
      <c r="DW11" s="9">
        <v>96.863</v>
      </c>
      <c r="DX11" s="9">
        <v>94.218999999999994</v>
      </c>
      <c r="DY11" s="9">
        <v>310.238</v>
      </c>
      <c r="DZ11" s="9">
        <v>151.68199999999999</v>
      </c>
      <c r="EA11" s="9">
        <v>158.55600000000001</v>
      </c>
      <c r="EB11" s="9">
        <v>55.22</v>
      </c>
      <c r="EC11" s="9">
        <v>29.08</v>
      </c>
      <c r="ED11" s="9">
        <v>26.138999999999999</v>
      </c>
      <c r="EE11" s="9">
        <v>39.216000000000001</v>
      </c>
      <c r="EF11" s="9">
        <v>21.788</v>
      </c>
      <c r="EG11" s="9">
        <v>17.428000000000001</v>
      </c>
      <c r="EH11" s="9">
        <v>26.916</v>
      </c>
      <c r="EI11" s="9">
        <v>15.772</v>
      </c>
      <c r="EJ11" s="9">
        <v>11.144</v>
      </c>
      <c r="EK11" s="9">
        <v>12.3</v>
      </c>
      <c r="EL11" s="9">
        <v>6.016</v>
      </c>
      <c r="EM11" s="9">
        <v>6.2839999999999998</v>
      </c>
      <c r="EN11" s="9">
        <v>4.2130000000000001</v>
      </c>
      <c r="EO11" s="9">
        <v>1.9430000000000001</v>
      </c>
      <c r="EP11" s="9">
        <v>2.27</v>
      </c>
      <c r="EQ11" s="9">
        <v>5.23</v>
      </c>
      <c r="ER11" s="9">
        <v>1.877</v>
      </c>
      <c r="ES11" s="9">
        <v>3.3519999999999999</v>
      </c>
      <c r="ET11" s="9">
        <v>10.773999999999999</v>
      </c>
      <c r="EU11" s="9">
        <v>5.415</v>
      </c>
      <c r="EV11" s="9">
        <v>5.359</v>
      </c>
      <c r="EW11" s="9">
        <v>23.949000000000002</v>
      </c>
      <c r="EX11" s="9">
        <v>13.162000000000001</v>
      </c>
      <c r="EY11" s="9">
        <v>10.787000000000001</v>
      </c>
      <c r="EZ11" s="9">
        <v>14.023999999999999</v>
      </c>
      <c r="FA11" s="9">
        <v>8.1180000000000003</v>
      </c>
      <c r="FB11" s="9">
        <v>5.907</v>
      </c>
      <c r="FC11" s="9">
        <v>1.43</v>
      </c>
      <c r="FD11" s="9">
        <v>0.82899999999999996</v>
      </c>
      <c r="FE11" s="9">
        <v>0.60099999999999998</v>
      </c>
      <c r="FF11" s="9">
        <v>9.9239999999999995</v>
      </c>
      <c r="FG11" s="9">
        <v>5.0439999999999996</v>
      </c>
      <c r="FH11" s="9">
        <v>4.8810000000000002</v>
      </c>
      <c r="FI11" s="9">
        <v>10.657</v>
      </c>
      <c r="FJ11" s="9">
        <v>4.82</v>
      </c>
      <c r="FK11" s="9">
        <v>5.8369999999999997</v>
      </c>
      <c r="FL11" s="9">
        <v>4.9669999999999996</v>
      </c>
      <c r="FM11" s="9">
        <v>2.9409999999999998</v>
      </c>
      <c r="FN11" s="9">
        <v>2.0259999999999998</v>
      </c>
      <c r="FO11" s="9">
        <v>4.5780000000000003</v>
      </c>
      <c r="FP11" s="9">
        <v>2.5720000000000001</v>
      </c>
      <c r="FQ11" s="9">
        <v>2.0059999999999998</v>
      </c>
      <c r="FR11" s="9">
        <v>0.46700000000000003</v>
      </c>
      <c r="FS11" s="9">
        <v>0</v>
      </c>
      <c r="FT11" s="9">
        <v>0.46700000000000003</v>
      </c>
      <c r="FU11" s="9">
        <v>6.0789999999999997</v>
      </c>
      <c r="FV11" s="9">
        <v>2.2480000000000002</v>
      </c>
      <c r="FW11" s="9">
        <v>3.831</v>
      </c>
    </row>
    <row r="12" spans="1:179">
      <c r="A12" s="10">
        <v>42401</v>
      </c>
      <c r="B12" s="9">
        <v>7.0670000000000002</v>
      </c>
      <c r="C12" s="9">
        <v>17.021000000000001</v>
      </c>
      <c r="D12" s="9">
        <v>8.4220000000000006</v>
      </c>
      <c r="E12" s="9">
        <v>8.5990000000000002</v>
      </c>
      <c r="F12" s="9">
        <v>52.826000000000001</v>
      </c>
      <c r="G12" s="9">
        <v>29.204000000000001</v>
      </c>
      <c r="H12" s="9">
        <v>23.622</v>
      </c>
      <c r="I12" s="9">
        <v>25.036000000000001</v>
      </c>
      <c r="J12" s="9">
        <v>13.922000000000001</v>
      </c>
      <c r="K12" s="9">
        <v>11.113</v>
      </c>
      <c r="L12" s="9">
        <v>27.79</v>
      </c>
      <c r="M12" s="9">
        <v>15.282</v>
      </c>
      <c r="N12" s="9">
        <v>12.509</v>
      </c>
      <c r="O12" s="9">
        <v>17.463000000000001</v>
      </c>
      <c r="P12" s="9">
        <v>9.3030000000000008</v>
      </c>
      <c r="Q12" s="9">
        <v>8.16</v>
      </c>
      <c r="R12" s="9">
        <v>10.327</v>
      </c>
      <c r="S12" s="9">
        <v>5.9779999999999998</v>
      </c>
      <c r="T12" s="9">
        <v>4.3490000000000002</v>
      </c>
      <c r="U12" s="9">
        <v>7.9089999999999998</v>
      </c>
      <c r="V12" s="9">
        <v>3.919</v>
      </c>
      <c r="W12" s="9">
        <v>3.99</v>
      </c>
      <c r="X12" s="9">
        <v>118.352</v>
      </c>
      <c r="Y12" s="9">
        <v>62.718000000000004</v>
      </c>
      <c r="Z12" s="9">
        <v>55.633000000000003</v>
      </c>
      <c r="AA12" s="9">
        <v>166.898</v>
      </c>
      <c r="AB12" s="9">
        <v>84.754000000000005</v>
      </c>
      <c r="AC12" s="9">
        <v>82.144000000000005</v>
      </c>
      <c r="AD12" s="9">
        <v>24.035</v>
      </c>
      <c r="AE12" s="9">
        <v>12.202</v>
      </c>
      <c r="AF12" s="9">
        <v>11.832000000000001</v>
      </c>
      <c r="AG12" s="9">
        <v>16.161999999999999</v>
      </c>
      <c r="AH12" s="9">
        <v>7.7869999999999999</v>
      </c>
      <c r="AI12" s="9">
        <v>8.375</v>
      </c>
      <c r="AJ12" s="9">
        <v>10.119999999999999</v>
      </c>
      <c r="AK12" s="9">
        <v>5.4210000000000003</v>
      </c>
      <c r="AL12" s="9">
        <v>4.7</v>
      </c>
      <c r="AM12" s="9">
        <v>6.0410000000000004</v>
      </c>
      <c r="AN12" s="9">
        <v>2.3660000000000001</v>
      </c>
      <c r="AO12" s="9">
        <v>3.6749999999999998</v>
      </c>
      <c r="AP12" s="9">
        <v>1.1379999999999999</v>
      </c>
      <c r="AQ12" s="9">
        <v>0.435</v>
      </c>
      <c r="AR12" s="9">
        <v>0.70199999999999996</v>
      </c>
      <c r="AS12" s="9">
        <v>2.9580000000000002</v>
      </c>
      <c r="AT12" s="9">
        <v>1.8320000000000001</v>
      </c>
      <c r="AU12" s="9">
        <v>1.1259999999999999</v>
      </c>
      <c r="AV12" s="9">
        <v>4.9139999999999997</v>
      </c>
      <c r="AW12" s="9">
        <v>2.5830000000000002</v>
      </c>
      <c r="AX12" s="9">
        <v>2.331</v>
      </c>
      <c r="AY12" s="9">
        <v>10.404</v>
      </c>
      <c r="AZ12" s="9">
        <v>4.5209999999999999</v>
      </c>
      <c r="BA12" s="9">
        <v>5.883</v>
      </c>
      <c r="BB12" s="9">
        <v>6.3730000000000002</v>
      </c>
      <c r="BC12" s="9">
        <v>2.9910000000000001</v>
      </c>
      <c r="BD12" s="9">
        <v>3.3809999999999998</v>
      </c>
      <c r="BE12" s="9">
        <v>0.25700000000000001</v>
      </c>
      <c r="BF12" s="9">
        <v>0.14899999999999999</v>
      </c>
      <c r="BG12" s="9">
        <v>0.107</v>
      </c>
      <c r="BH12" s="9">
        <v>4.032</v>
      </c>
      <c r="BI12" s="9">
        <v>1.53</v>
      </c>
      <c r="BJ12" s="9">
        <v>2.5009999999999999</v>
      </c>
      <c r="BK12" s="9">
        <v>5.3780000000000001</v>
      </c>
      <c r="BL12" s="9">
        <v>3.8130000000000002</v>
      </c>
      <c r="BM12" s="9">
        <v>1.5649999999999999</v>
      </c>
      <c r="BN12" s="9">
        <v>2.3170000000000002</v>
      </c>
      <c r="BO12" s="9">
        <v>1.458</v>
      </c>
      <c r="BP12" s="9">
        <v>0.85799999999999998</v>
      </c>
      <c r="BQ12" s="9">
        <v>1.5369999999999999</v>
      </c>
      <c r="BR12" s="9">
        <v>0.92800000000000005</v>
      </c>
      <c r="BS12" s="9">
        <v>0.60899999999999999</v>
      </c>
      <c r="BT12" s="9">
        <v>0.47499999999999998</v>
      </c>
      <c r="BU12" s="9">
        <v>0.182</v>
      </c>
      <c r="BV12" s="9">
        <v>0.29299999999999998</v>
      </c>
      <c r="BW12" s="9">
        <v>3.8410000000000002</v>
      </c>
      <c r="BX12" s="9">
        <v>2.8849999999999998</v>
      </c>
      <c r="BY12" s="9">
        <v>0.95599999999999996</v>
      </c>
      <c r="BZ12" s="9">
        <v>212.60900000000001</v>
      </c>
      <c r="CA12" s="9">
        <v>105.624</v>
      </c>
      <c r="CB12" s="9">
        <v>106.985</v>
      </c>
      <c r="CC12" s="9">
        <v>44.976999999999997</v>
      </c>
      <c r="CD12" s="9">
        <v>22.175000000000001</v>
      </c>
      <c r="CE12" s="9">
        <v>22.802</v>
      </c>
      <c r="CF12" s="9">
        <v>11.441000000000001</v>
      </c>
      <c r="CG12" s="9">
        <v>4.5540000000000003</v>
      </c>
      <c r="CH12" s="9">
        <v>6.8869999999999996</v>
      </c>
      <c r="CI12" s="9">
        <v>10.972</v>
      </c>
      <c r="CJ12" s="9">
        <v>5.359</v>
      </c>
      <c r="CK12" s="9">
        <v>5.6139999999999999</v>
      </c>
      <c r="CL12" s="9">
        <v>22.564</v>
      </c>
      <c r="CM12" s="9">
        <v>12.262</v>
      </c>
      <c r="CN12" s="9">
        <v>10.302</v>
      </c>
      <c r="CO12" s="9">
        <v>167.63200000000001</v>
      </c>
      <c r="CP12" s="9">
        <v>83.448999999999998</v>
      </c>
      <c r="CQ12" s="9">
        <v>84.182000000000002</v>
      </c>
      <c r="CR12" s="9">
        <v>68.36</v>
      </c>
      <c r="CS12" s="9">
        <v>32.405999999999999</v>
      </c>
      <c r="CT12" s="9">
        <v>35.954999999999998</v>
      </c>
      <c r="CU12" s="9">
        <v>20.876000000000001</v>
      </c>
      <c r="CV12" s="9">
        <v>9.2040000000000006</v>
      </c>
      <c r="CW12" s="9">
        <v>11.672000000000001</v>
      </c>
      <c r="CX12" s="9">
        <v>20.009</v>
      </c>
      <c r="CY12" s="9">
        <v>9.2509999999999994</v>
      </c>
      <c r="CZ12" s="9">
        <v>10.757999999999999</v>
      </c>
      <c r="DA12" s="9">
        <v>27.475000000000001</v>
      </c>
      <c r="DB12" s="9">
        <v>13.95</v>
      </c>
      <c r="DC12" s="9">
        <v>13.525</v>
      </c>
      <c r="DD12" s="9">
        <v>99.271000000000001</v>
      </c>
      <c r="DE12" s="9">
        <v>51.043999999999997</v>
      </c>
      <c r="DF12" s="9">
        <v>48.228000000000002</v>
      </c>
      <c r="DG12" s="9">
        <v>50.314999999999998</v>
      </c>
      <c r="DH12" s="9">
        <v>25.282</v>
      </c>
      <c r="DI12" s="9">
        <v>25.033000000000001</v>
      </c>
      <c r="DJ12" s="9">
        <v>48.956000000000003</v>
      </c>
      <c r="DK12" s="9">
        <v>25.760999999999999</v>
      </c>
      <c r="DL12" s="9">
        <v>23.195</v>
      </c>
      <c r="DM12" s="9">
        <v>34.015999999999998</v>
      </c>
      <c r="DN12" s="9">
        <v>17.419</v>
      </c>
      <c r="DO12" s="9">
        <v>16.597000000000001</v>
      </c>
      <c r="DP12" s="9">
        <v>14.94</v>
      </c>
      <c r="DQ12" s="9">
        <v>8.343</v>
      </c>
      <c r="DR12" s="9">
        <v>6.5970000000000004</v>
      </c>
      <c r="DS12" s="9">
        <v>24.827999999999999</v>
      </c>
      <c r="DT12" s="9">
        <v>12.577</v>
      </c>
      <c r="DU12" s="9">
        <v>12.250999999999999</v>
      </c>
      <c r="DV12" s="9">
        <v>187.78100000000001</v>
      </c>
      <c r="DW12" s="9">
        <v>93.046999999999997</v>
      </c>
      <c r="DX12" s="9">
        <v>94.733999999999995</v>
      </c>
      <c r="DY12" s="9">
        <v>315.14800000000002</v>
      </c>
      <c r="DZ12" s="9">
        <v>152.39099999999999</v>
      </c>
      <c r="EA12" s="9">
        <v>162.75700000000001</v>
      </c>
      <c r="EB12" s="9">
        <v>60.046999999999997</v>
      </c>
      <c r="EC12" s="9">
        <v>28.762</v>
      </c>
      <c r="ED12" s="9">
        <v>31.285</v>
      </c>
      <c r="EE12" s="9">
        <v>45.084000000000003</v>
      </c>
      <c r="EF12" s="9">
        <v>21.739000000000001</v>
      </c>
      <c r="EG12" s="9">
        <v>23.344000000000001</v>
      </c>
      <c r="EH12" s="9">
        <v>32.801000000000002</v>
      </c>
      <c r="EI12" s="9">
        <v>17.387</v>
      </c>
      <c r="EJ12" s="9">
        <v>15.414</v>
      </c>
      <c r="EK12" s="9">
        <v>12.282</v>
      </c>
      <c r="EL12" s="9">
        <v>4.3520000000000003</v>
      </c>
      <c r="EM12" s="9">
        <v>7.93</v>
      </c>
      <c r="EN12" s="9">
        <v>4.1950000000000003</v>
      </c>
      <c r="EO12" s="9">
        <v>1.2649999999999999</v>
      </c>
      <c r="EP12" s="9">
        <v>2.93</v>
      </c>
      <c r="EQ12" s="9">
        <v>4.9050000000000002</v>
      </c>
      <c r="ER12" s="9">
        <v>2.6859999999999999</v>
      </c>
      <c r="ES12" s="9">
        <v>2.2189999999999999</v>
      </c>
      <c r="ET12" s="9">
        <v>10.058999999999999</v>
      </c>
      <c r="EU12" s="9">
        <v>4.3369999999999997</v>
      </c>
      <c r="EV12" s="9">
        <v>5.7220000000000004</v>
      </c>
      <c r="EW12" s="9">
        <v>27.29</v>
      </c>
      <c r="EX12" s="9">
        <v>11.930999999999999</v>
      </c>
      <c r="EY12" s="9">
        <v>15.359</v>
      </c>
      <c r="EZ12" s="9">
        <v>20.558</v>
      </c>
      <c r="FA12" s="9">
        <v>9.2870000000000008</v>
      </c>
      <c r="FB12" s="9">
        <v>11.271000000000001</v>
      </c>
      <c r="FC12" s="9">
        <v>2.4009999999999998</v>
      </c>
      <c r="FD12" s="9">
        <v>0.53400000000000003</v>
      </c>
      <c r="FE12" s="9">
        <v>1.8680000000000001</v>
      </c>
      <c r="FF12" s="9">
        <v>6.7320000000000002</v>
      </c>
      <c r="FG12" s="9">
        <v>2.6440000000000001</v>
      </c>
      <c r="FH12" s="9">
        <v>4.0880000000000001</v>
      </c>
      <c r="FI12" s="9">
        <v>12.31</v>
      </c>
      <c r="FJ12" s="9">
        <v>7.6689999999999996</v>
      </c>
      <c r="FK12" s="9">
        <v>4.6420000000000003</v>
      </c>
      <c r="FL12" s="9">
        <v>6.27</v>
      </c>
      <c r="FM12" s="9">
        <v>4.2850000000000001</v>
      </c>
      <c r="FN12" s="9">
        <v>1.9850000000000001</v>
      </c>
      <c r="FO12" s="9">
        <v>4.2690000000000001</v>
      </c>
      <c r="FP12" s="9">
        <v>3.29</v>
      </c>
      <c r="FQ12" s="9">
        <v>0.98</v>
      </c>
      <c r="FR12" s="9">
        <v>0.21</v>
      </c>
      <c r="FS12" s="9">
        <v>0</v>
      </c>
      <c r="FT12" s="9">
        <v>0.21</v>
      </c>
      <c r="FU12" s="9">
        <v>8.0410000000000004</v>
      </c>
      <c r="FV12" s="9">
        <v>4.3789999999999996</v>
      </c>
      <c r="FW12" s="9">
        <v>3.6619999999999999</v>
      </c>
    </row>
    <row r="13" spans="1:179">
      <c r="A13" s="10">
        <v>42767</v>
      </c>
      <c r="B13" s="9">
        <v>6.1980000000000004</v>
      </c>
      <c r="C13" s="9">
        <v>22.056000000000001</v>
      </c>
      <c r="D13" s="9">
        <v>11.792</v>
      </c>
      <c r="E13" s="9">
        <v>10.265000000000001</v>
      </c>
      <c r="F13" s="9">
        <v>55.36</v>
      </c>
      <c r="G13" s="9">
        <v>30.739000000000001</v>
      </c>
      <c r="H13" s="9">
        <v>24.620999999999999</v>
      </c>
      <c r="I13" s="9">
        <v>25.448</v>
      </c>
      <c r="J13" s="9">
        <v>14.48</v>
      </c>
      <c r="K13" s="9">
        <v>10.968</v>
      </c>
      <c r="L13" s="9">
        <v>29.911999999999999</v>
      </c>
      <c r="M13" s="9">
        <v>16.259</v>
      </c>
      <c r="N13" s="9">
        <v>13.653</v>
      </c>
      <c r="O13" s="9">
        <v>19.571999999999999</v>
      </c>
      <c r="P13" s="9">
        <v>9.7759999999999998</v>
      </c>
      <c r="Q13" s="9">
        <v>9.7949999999999999</v>
      </c>
      <c r="R13" s="9">
        <v>10.34</v>
      </c>
      <c r="S13" s="9">
        <v>6.4820000000000002</v>
      </c>
      <c r="T13" s="9">
        <v>3.8580000000000001</v>
      </c>
      <c r="U13" s="9">
        <v>11.332000000000001</v>
      </c>
      <c r="V13" s="9">
        <v>6.0960000000000001</v>
      </c>
      <c r="W13" s="9">
        <v>5.2359999999999998</v>
      </c>
      <c r="X13" s="9">
        <v>126.614</v>
      </c>
      <c r="Y13" s="9">
        <v>68.814999999999998</v>
      </c>
      <c r="Z13" s="9">
        <v>57.798000000000002</v>
      </c>
      <c r="AA13" s="9">
        <v>179.499</v>
      </c>
      <c r="AB13" s="9">
        <v>92.203000000000003</v>
      </c>
      <c r="AC13" s="9">
        <v>87.296999999999997</v>
      </c>
      <c r="AD13" s="9">
        <v>27.452000000000002</v>
      </c>
      <c r="AE13" s="9">
        <v>13.904999999999999</v>
      </c>
      <c r="AF13" s="9">
        <v>13.547000000000001</v>
      </c>
      <c r="AG13" s="9">
        <v>19.006</v>
      </c>
      <c r="AH13" s="9">
        <v>9.4629999999999992</v>
      </c>
      <c r="AI13" s="9">
        <v>9.5429999999999993</v>
      </c>
      <c r="AJ13" s="9">
        <v>13.236000000000001</v>
      </c>
      <c r="AK13" s="9">
        <v>7.5179999999999998</v>
      </c>
      <c r="AL13" s="9">
        <v>5.7169999999999996</v>
      </c>
      <c r="AM13" s="9">
        <v>5.77</v>
      </c>
      <c r="AN13" s="9">
        <v>1.944</v>
      </c>
      <c r="AO13" s="9">
        <v>3.8260000000000001</v>
      </c>
      <c r="AP13" s="9">
        <v>0.84199999999999997</v>
      </c>
      <c r="AQ13" s="9">
        <v>0.16600000000000001</v>
      </c>
      <c r="AR13" s="9">
        <v>0.67600000000000005</v>
      </c>
      <c r="AS13" s="9">
        <v>2.2610000000000001</v>
      </c>
      <c r="AT13" s="9">
        <v>1.1359999999999999</v>
      </c>
      <c r="AU13" s="9">
        <v>1.125</v>
      </c>
      <c r="AV13" s="9">
        <v>6.1840000000000002</v>
      </c>
      <c r="AW13" s="9">
        <v>3.306</v>
      </c>
      <c r="AX13" s="9">
        <v>2.8780000000000001</v>
      </c>
      <c r="AY13" s="9">
        <v>13.471</v>
      </c>
      <c r="AZ13" s="9">
        <v>6.8140000000000001</v>
      </c>
      <c r="BA13" s="9">
        <v>6.657</v>
      </c>
      <c r="BB13" s="9">
        <v>8.6310000000000002</v>
      </c>
      <c r="BC13" s="9">
        <v>4.5389999999999997</v>
      </c>
      <c r="BD13" s="9">
        <v>4.0919999999999996</v>
      </c>
      <c r="BE13" s="9">
        <v>0.14299999999999999</v>
      </c>
      <c r="BF13" s="9">
        <v>0</v>
      </c>
      <c r="BG13" s="9">
        <v>0.14299999999999999</v>
      </c>
      <c r="BH13" s="9">
        <v>4.84</v>
      </c>
      <c r="BI13" s="9">
        <v>2.2749999999999999</v>
      </c>
      <c r="BJ13" s="9">
        <v>2.5649999999999999</v>
      </c>
      <c r="BK13" s="9">
        <v>6.3070000000000004</v>
      </c>
      <c r="BL13" s="9">
        <v>3.7250000000000001</v>
      </c>
      <c r="BM13" s="9">
        <v>2.5830000000000002</v>
      </c>
      <c r="BN13" s="9">
        <v>2.5979999999999999</v>
      </c>
      <c r="BO13" s="9">
        <v>1.91</v>
      </c>
      <c r="BP13" s="9">
        <v>0.68799999999999994</v>
      </c>
      <c r="BQ13" s="9">
        <v>2.7010000000000001</v>
      </c>
      <c r="BR13" s="9">
        <v>1.5569999999999999</v>
      </c>
      <c r="BS13" s="9">
        <v>1.1439999999999999</v>
      </c>
      <c r="BT13" s="9">
        <v>0.16200000000000001</v>
      </c>
      <c r="BU13" s="9">
        <v>0</v>
      </c>
      <c r="BV13" s="9">
        <v>0.16200000000000001</v>
      </c>
      <c r="BW13" s="9">
        <v>3.6059999999999999</v>
      </c>
      <c r="BX13" s="9">
        <v>2.1680000000000001</v>
      </c>
      <c r="BY13" s="9">
        <v>1.4379999999999999</v>
      </c>
      <c r="BZ13" s="9">
        <v>221.404</v>
      </c>
      <c r="CA13" s="9">
        <v>111.789</v>
      </c>
      <c r="CB13" s="9">
        <v>109.61499999999999</v>
      </c>
      <c r="CC13" s="9">
        <v>42.85</v>
      </c>
      <c r="CD13" s="9">
        <v>19.989999999999998</v>
      </c>
      <c r="CE13" s="9">
        <v>22.859000000000002</v>
      </c>
      <c r="CF13" s="9">
        <v>12.717000000000001</v>
      </c>
      <c r="CG13" s="9">
        <v>6.0460000000000003</v>
      </c>
      <c r="CH13" s="9">
        <v>6.6719999999999997</v>
      </c>
      <c r="CI13" s="9">
        <v>11.778</v>
      </c>
      <c r="CJ13" s="9">
        <v>4.6429999999999998</v>
      </c>
      <c r="CK13" s="9">
        <v>7.1349999999999998</v>
      </c>
      <c r="CL13" s="9">
        <v>18.353999999999999</v>
      </c>
      <c r="CM13" s="9">
        <v>9.3010000000000002</v>
      </c>
      <c r="CN13" s="9">
        <v>9.0530000000000008</v>
      </c>
      <c r="CO13" s="9">
        <v>178.554</v>
      </c>
      <c r="CP13" s="9">
        <v>91.799000000000007</v>
      </c>
      <c r="CQ13" s="9">
        <v>86.754999999999995</v>
      </c>
      <c r="CR13" s="9">
        <v>77.27</v>
      </c>
      <c r="CS13" s="9">
        <v>40.271000000000001</v>
      </c>
      <c r="CT13" s="9">
        <v>36.997999999999998</v>
      </c>
      <c r="CU13" s="9">
        <v>25.021999999999998</v>
      </c>
      <c r="CV13" s="9">
        <v>10.760999999999999</v>
      </c>
      <c r="CW13" s="9">
        <v>14.260999999999999</v>
      </c>
      <c r="CX13" s="9">
        <v>22.225999999999999</v>
      </c>
      <c r="CY13" s="9">
        <v>12.734999999999999</v>
      </c>
      <c r="CZ13" s="9">
        <v>9.4909999999999997</v>
      </c>
      <c r="DA13" s="9">
        <v>30.021999999999998</v>
      </c>
      <c r="DB13" s="9">
        <v>16.776</v>
      </c>
      <c r="DC13" s="9">
        <v>13.246</v>
      </c>
      <c r="DD13" s="9">
        <v>101.285</v>
      </c>
      <c r="DE13" s="9">
        <v>51.527999999999999</v>
      </c>
      <c r="DF13" s="9">
        <v>49.756999999999998</v>
      </c>
      <c r="DG13" s="9">
        <v>47.786000000000001</v>
      </c>
      <c r="DH13" s="9">
        <v>23.754999999999999</v>
      </c>
      <c r="DI13" s="9">
        <v>24.030999999999999</v>
      </c>
      <c r="DJ13" s="9">
        <v>53.499000000000002</v>
      </c>
      <c r="DK13" s="9">
        <v>27.771999999999998</v>
      </c>
      <c r="DL13" s="9">
        <v>25.725999999999999</v>
      </c>
      <c r="DM13" s="9">
        <v>37.433999999999997</v>
      </c>
      <c r="DN13" s="9">
        <v>17.574999999999999</v>
      </c>
      <c r="DO13" s="9">
        <v>19.859000000000002</v>
      </c>
      <c r="DP13" s="9">
        <v>16.065000000000001</v>
      </c>
      <c r="DQ13" s="9">
        <v>10.196999999999999</v>
      </c>
      <c r="DR13" s="9">
        <v>5.867</v>
      </c>
      <c r="DS13" s="9">
        <v>19.513999999999999</v>
      </c>
      <c r="DT13" s="9">
        <v>9.0340000000000007</v>
      </c>
      <c r="DU13" s="9">
        <v>10.481</v>
      </c>
      <c r="DV13" s="9">
        <v>201.89</v>
      </c>
      <c r="DW13" s="9">
        <v>102.755</v>
      </c>
      <c r="DX13" s="9">
        <v>99.134</v>
      </c>
      <c r="DY13" s="9">
        <v>324.63900000000001</v>
      </c>
      <c r="DZ13" s="9">
        <v>157.9</v>
      </c>
      <c r="EA13" s="9">
        <v>166.739</v>
      </c>
      <c r="EB13" s="9">
        <v>57.296999999999997</v>
      </c>
      <c r="EC13" s="9">
        <v>27.137</v>
      </c>
      <c r="ED13" s="9">
        <v>30.16</v>
      </c>
      <c r="EE13" s="9">
        <v>39.395000000000003</v>
      </c>
      <c r="EF13" s="9">
        <v>18.542999999999999</v>
      </c>
      <c r="EG13" s="9">
        <v>20.852</v>
      </c>
      <c r="EH13" s="9">
        <v>26.4</v>
      </c>
      <c r="EI13" s="9">
        <v>12.629</v>
      </c>
      <c r="EJ13" s="9">
        <v>13.771000000000001</v>
      </c>
      <c r="EK13" s="9">
        <v>12.994</v>
      </c>
      <c r="EL13" s="9">
        <v>5.9139999999999997</v>
      </c>
      <c r="EM13" s="9">
        <v>7.0810000000000004</v>
      </c>
      <c r="EN13" s="9">
        <v>5.5960000000000001</v>
      </c>
      <c r="EO13" s="9">
        <v>1.8819999999999999</v>
      </c>
      <c r="EP13" s="9">
        <v>3.7130000000000001</v>
      </c>
      <c r="EQ13" s="9">
        <v>4.0389999999999997</v>
      </c>
      <c r="ER13" s="9">
        <v>1.8260000000000001</v>
      </c>
      <c r="ES13" s="9">
        <v>2.2130000000000001</v>
      </c>
      <c r="ET13" s="9">
        <v>13.863</v>
      </c>
      <c r="EU13" s="9">
        <v>6.7679999999999998</v>
      </c>
      <c r="EV13" s="9">
        <v>7.0949999999999998</v>
      </c>
      <c r="EW13" s="9">
        <v>27.98</v>
      </c>
      <c r="EX13" s="9">
        <v>12.625999999999999</v>
      </c>
      <c r="EY13" s="9">
        <v>15.355</v>
      </c>
      <c r="EZ13" s="9">
        <v>16.640999999999998</v>
      </c>
      <c r="FA13" s="9">
        <v>8.1769999999999996</v>
      </c>
      <c r="FB13" s="9">
        <v>8.4640000000000004</v>
      </c>
      <c r="FC13" s="9">
        <v>2.4140000000000001</v>
      </c>
      <c r="FD13" s="9">
        <v>1.028</v>
      </c>
      <c r="FE13" s="9">
        <v>1.3859999999999999</v>
      </c>
      <c r="FF13" s="9">
        <v>11.339</v>
      </c>
      <c r="FG13" s="9">
        <v>4.4489999999999998</v>
      </c>
      <c r="FH13" s="9">
        <v>6.891</v>
      </c>
      <c r="FI13" s="9">
        <v>9.4359999999999999</v>
      </c>
      <c r="FJ13" s="9">
        <v>5.0030000000000001</v>
      </c>
      <c r="FK13" s="9">
        <v>4.4340000000000002</v>
      </c>
      <c r="FL13" s="9">
        <v>2.056</v>
      </c>
      <c r="FM13" s="9">
        <v>1.0509999999999999</v>
      </c>
      <c r="FN13" s="9">
        <v>1.006</v>
      </c>
      <c r="FO13" s="9">
        <v>2.8730000000000002</v>
      </c>
      <c r="FP13" s="9">
        <v>0.85699999999999998</v>
      </c>
      <c r="FQ13" s="9">
        <v>2.0169999999999999</v>
      </c>
      <c r="FR13" s="9">
        <v>0.45800000000000002</v>
      </c>
      <c r="FS13" s="9">
        <v>0</v>
      </c>
      <c r="FT13" s="9">
        <v>0.45800000000000002</v>
      </c>
      <c r="FU13" s="9">
        <v>6.5629999999999997</v>
      </c>
      <c r="FV13" s="9">
        <v>4.1459999999999999</v>
      </c>
      <c r="FW13" s="9">
        <v>2.4169999999999998</v>
      </c>
    </row>
    <row r="14" spans="1:179">
      <c r="A14" s="10">
        <v>43132</v>
      </c>
      <c r="B14" s="9">
        <v>5.4059999999999997</v>
      </c>
      <c r="C14" s="9">
        <v>19.768999999999998</v>
      </c>
      <c r="D14" s="9">
        <v>10.818</v>
      </c>
      <c r="E14" s="9">
        <v>8.952</v>
      </c>
      <c r="F14" s="9">
        <v>51.945</v>
      </c>
      <c r="G14" s="9">
        <v>28.805</v>
      </c>
      <c r="H14" s="9">
        <v>23.14</v>
      </c>
      <c r="I14" s="9">
        <v>23.751999999999999</v>
      </c>
      <c r="J14" s="9">
        <v>13.525</v>
      </c>
      <c r="K14" s="9">
        <v>10.227</v>
      </c>
      <c r="L14" s="9">
        <v>28.193999999999999</v>
      </c>
      <c r="M14" s="9">
        <v>15.281000000000001</v>
      </c>
      <c r="N14" s="9">
        <v>12.913</v>
      </c>
      <c r="O14" s="9">
        <v>18.63</v>
      </c>
      <c r="P14" s="9">
        <v>10.215999999999999</v>
      </c>
      <c r="Q14" s="9">
        <v>8.4139999999999997</v>
      </c>
      <c r="R14" s="9">
        <v>9.5640000000000001</v>
      </c>
      <c r="S14" s="9">
        <v>5.0650000000000004</v>
      </c>
      <c r="T14" s="9">
        <v>4.4989999999999997</v>
      </c>
      <c r="U14" s="9">
        <v>10.385</v>
      </c>
      <c r="V14" s="9">
        <v>5.3170000000000002</v>
      </c>
      <c r="W14" s="9">
        <v>5.0679999999999996</v>
      </c>
      <c r="X14" s="9">
        <v>116.755</v>
      </c>
      <c r="Y14" s="9">
        <v>63.069000000000003</v>
      </c>
      <c r="Z14" s="9">
        <v>53.686</v>
      </c>
      <c r="AA14" s="9">
        <v>167.16300000000001</v>
      </c>
      <c r="AB14" s="9">
        <v>85.983999999999995</v>
      </c>
      <c r="AC14" s="9">
        <v>81.179000000000002</v>
      </c>
      <c r="AD14" s="9">
        <v>27.074000000000002</v>
      </c>
      <c r="AE14" s="9">
        <v>12.53</v>
      </c>
      <c r="AF14" s="9">
        <v>14.544</v>
      </c>
      <c r="AG14" s="9">
        <v>20.355</v>
      </c>
      <c r="AH14" s="9">
        <v>9.8109999999999999</v>
      </c>
      <c r="AI14" s="9">
        <v>10.544</v>
      </c>
      <c r="AJ14" s="9">
        <v>12.805999999999999</v>
      </c>
      <c r="AK14" s="9">
        <v>6.7359999999999998</v>
      </c>
      <c r="AL14" s="9">
        <v>6.07</v>
      </c>
      <c r="AM14" s="9">
        <v>7.5490000000000004</v>
      </c>
      <c r="AN14" s="9">
        <v>3.0750000000000002</v>
      </c>
      <c r="AO14" s="9">
        <v>4.4740000000000002</v>
      </c>
      <c r="AP14" s="9">
        <v>1.1140000000000001</v>
      </c>
      <c r="AQ14" s="9">
        <v>0.39200000000000002</v>
      </c>
      <c r="AR14" s="9">
        <v>0.72199999999999998</v>
      </c>
      <c r="AS14" s="9">
        <v>1.7010000000000001</v>
      </c>
      <c r="AT14" s="9">
        <v>0.82899999999999996</v>
      </c>
      <c r="AU14" s="9">
        <v>0.872</v>
      </c>
      <c r="AV14" s="9">
        <v>5.0179999999999998</v>
      </c>
      <c r="AW14" s="9">
        <v>1.891</v>
      </c>
      <c r="AX14" s="9">
        <v>3.1269999999999998</v>
      </c>
      <c r="AY14" s="9">
        <v>12.454000000000001</v>
      </c>
      <c r="AZ14" s="9">
        <v>5.5090000000000003</v>
      </c>
      <c r="BA14" s="9">
        <v>6.9450000000000003</v>
      </c>
      <c r="BB14" s="9">
        <v>8.1999999999999993</v>
      </c>
      <c r="BC14" s="9">
        <v>4.2460000000000004</v>
      </c>
      <c r="BD14" s="9">
        <v>3.9540000000000002</v>
      </c>
      <c r="BE14" s="9">
        <v>0.54400000000000004</v>
      </c>
      <c r="BF14" s="9">
        <v>0</v>
      </c>
      <c r="BG14" s="9">
        <v>0.54400000000000004</v>
      </c>
      <c r="BH14" s="9">
        <v>4.2530000000000001</v>
      </c>
      <c r="BI14" s="9">
        <v>1.2629999999999999</v>
      </c>
      <c r="BJ14" s="9">
        <v>2.99</v>
      </c>
      <c r="BK14" s="9">
        <v>4.6509999999999998</v>
      </c>
      <c r="BL14" s="9">
        <v>2.528</v>
      </c>
      <c r="BM14" s="9">
        <v>2.1230000000000002</v>
      </c>
      <c r="BN14" s="9">
        <v>2.081</v>
      </c>
      <c r="BO14" s="9">
        <v>1.302</v>
      </c>
      <c r="BP14" s="9">
        <v>0.78</v>
      </c>
      <c r="BQ14" s="9">
        <v>2.1850000000000001</v>
      </c>
      <c r="BR14" s="9">
        <v>1.071</v>
      </c>
      <c r="BS14" s="9">
        <v>1.1140000000000001</v>
      </c>
      <c r="BT14" s="9">
        <v>0.35199999999999998</v>
      </c>
      <c r="BU14" s="9">
        <v>0.17399999999999999</v>
      </c>
      <c r="BV14" s="9">
        <v>0.17699999999999999</v>
      </c>
      <c r="BW14" s="9">
        <v>2.4660000000000002</v>
      </c>
      <c r="BX14" s="9">
        <v>1.4570000000000001</v>
      </c>
      <c r="BY14" s="9">
        <v>1.0089999999999999</v>
      </c>
      <c r="BZ14" s="9">
        <v>231.089</v>
      </c>
      <c r="CA14" s="9">
        <v>118.12</v>
      </c>
      <c r="CB14" s="9">
        <v>112.96899999999999</v>
      </c>
      <c r="CC14" s="9">
        <v>48.985999999999997</v>
      </c>
      <c r="CD14" s="9">
        <v>26.852</v>
      </c>
      <c r="CE14" s="9">
        <v>22.134</v>
      </c>
      <c r="CF14" s="9">
        <v>12.254</v>
      </c>
      <c r="CG14" s="9">
        <v>5.9720000000000004</v>
      </c>
      <c r="CH14" s="9">
        <v>6.282</v>
      </c>
      <c r="CI14" s="9">
        <v>13.8</v>
      </c>
      <c r="CJ14" s="9">
        <v>6.9219999999999997</v>
      </c>
      <c r="CK14" s="9">
        <v>6.8780000000000001</v>
      </c>
      <c r="CL14" s="9">
        <v>22.931999999999999</v>
      </c>
      <c r="CM14" s="9">
        <v>13.959</v>
      </c>
      <c r="CN14" s="9">
        <v>8.9740000000000002</v>
      </c>
      <c r="CO14" s="9">
        <v>182.10300000000001</v>
      </c>
      <c r="CP14" s="9">
        <v>91.268000000000001</v>
      </c>
      <c r="CQ14" s="9">
        <v>90.834999999999994</v>
      </c>
      <c r="CR14" s="9">
        <v>81.099999999999994</v>
      </c>
      <c r="CS14" s="9">
        <v>39.265000000000001</v>
      </c>
      <c r="CT14" s="9">
        <v>41.835000000000001</v>
      </c>
      <c r="CU14" s="9">
        <v>22.808</v>
      </c>
      <c r="CV14" s="9">
        <v>10.95</v>
      </c>
      <c r="CW14" s="9">
        <v>11.856999999999999</v>
      </c>
      <c r="CX14" s="9">
        <v>29.395</v>
      </c>
      <c r="CY14" s="9">
        <v>14.109</v>
      </c>
      <c r="CZ14" s="9">
        <v>15.286</v>
      </c>
      <c r="DA14" s="9">
        <v>28.898</v>
      </c>
      <c r="DB14" s="9">
        <v>14.205</v>
      </c>
      <c r="DC14" s="9">
        <v>14.692</v>
      </c>
      <c r="DD14" s="9">
        <v>101.003</v>
      </c>
      <c r="DE14" s="9">
        <v>52.003</v>
      </c>
      <c r="DF14" s="9">
        <v>49</v>
      </c>
      <c r="DG14" s="9">
        <v>43.697000000000003</v>
      </c>
      <c r="DH14" s="9">
        <v>19.571000000000002</v>
      </c>
      <c r="DI14" s="9">
        <v>24.126000000000001</v>
      </c>
      <c r="DJ14" s="9">
        <v>57.305999999999997</v>
      </c>
      <c r="DK14" s="9">
        <v>32.432000000000002</v>
      </c>
      <c r="DL14" s="9">
        <v>24.873999999999999</v>
      </c>
      <c r="DM14" s="9">
        <v>37.99</v>
      </c>
      <c r="DN14" s="9">
        <v>19.968</v>
      </c>
      <c r="DO14" s="9">
        <v>18.021999999999998</v>
      </c>
      <c r="DP14" s="9">
        <v>19.315000000000001</v>
      </c>
      <c r="DQ14" s="9">
        <v>12.464</v>
      </c>
      <c r="DR14" s="9">
        <v>6.8520000000000003</v>
      </c>
      <c r="DS14" s="9">
        <v>25.023</v>
      </c>
      <c r="DT14" s="9">
        <v>14.173</v>
      </c>
      <c r="DU14" s="9">
        <v>10.85</v>
      </c>
      <c r="DV14" s="9">
        <v>206.066</v>
      </c>
      <c r="DW14" s="9">
        <v>103.947</v>
      </c>
      <c r="DX14" s="9">
        <v>102.119</v>
      </c>
      <c r="DY14" s="9">
        <v>330.25200000000001</v>
      </c>
      <c r="DZ14" s="9">
        <v>160.815</v>
      </c>
      <c r="EA14" s="9">
        <v>169.43700000000001</v>
      </c>
      <c r="EB14" s="9">
        <v>60.591999999999999</v>
      </c>
      <c r="EC14" s="9">
        <v>28.291</v>
      </c>
      <c r="ED14" s="9">
        <v>32.301000000000002</v>
      </c>
      <c r="EE14" s="9">
        <v>44.953000000000003</v>
      </c>
      <c r="EF14" s="9">
        <v>22.507000000000001</v>
      </c>
      <c r="EG14" s="9">
        <v>22.446000000000002</v>
      </c>
      <c r="EH14" s="9">
        <v>31.486999999999998</v>
      </c>
      <c r="EI14" s="9">
        <v>17.494</v>
      </c>
      <c r="EJ14" s="9">
        <v>13.993</v>
      </c>
      <c r="EK14" s="9">
        <v>13.465</v>
      </c>
      <c r="EL14" s="9">
        <v>5.0129999999999999</v>
      </c>
      <c r="EM14" s="9">
        <v>8.4529999999999994</v>
      </c>
      <c r="EN14" s="9">
        <v>5.4790000000000001</v>
      </c>
      <c r="EO14" s="9">
        <v>1.869</v>
      </c>
      <c r="EP14" s="9">
        <v>3.6110000000000002</v>
      </c>
      <c r="EQ14" s="9">
        <v>3.9569999999999999</v>
      </c>
      <c r="ER14" s="9">
        <v>1.64</v>
      </c>
      <c r="ES14" s="9">
        <v>2.3170000000000002</v>
      </c>
      <c r="ET14" s="9">
        <v>11.682</v>
      </c>
      <c r="EU14" s="9">
        <v>4.1440000000000001</v>
      </c>
      <c r="EV14" s="9">
        <v>7.5380000000000003</v>
      </c>
      <c r="EW14" s="9">
        <v>28.62</v>
      </c>
      <c r="EX14" s="9">
        <v>14.587</v>
      </c>
      <c r="EY14" s="9">
        <v>14.032999999999999</v>
      </c>
      <c r="EZ14" s="9">
        <v>18.797999999999998</v>
      </c>
      <c r="FA14" s="9">
        <v>10.97</v>
      </c>
      <c r="FB14" s="9">
        <v>7.8280000000000003</v>
      </c>
      <c r="FC14" s="9">
        <v>1.8080000000000001</v>
      </c>
      <c r="FD14" s="9">
        <v>0.84899999999999998</v>
      </c>
      <c r="FE14" s="9">
        <v>0.95899999999999996</v>
      </c>
      <c r="FF14" s="9">
        <v>9.8219999999999992</v>
      </c>
      <c r="FG14" s="9">
        <v>3.617</v>
      </c>
      <c r="FH14" s="9">
        <v>6.2039999999999997</v>
      </c>
      <c r="FI14" s="9">
        <v>12.042999999999999</v>
      </c>
      <c r="FJ14" s="9">
        <v>5.37</v>
      </c>
      <c r="FK14" s="9">
        <v>6.673</v>
      </c>
      <c r="FL14" s="9">
        <v>4.9109999999999996</v>
      </c>
      <c r="FM14" s="9">
        <v>1.988</v>
      </c>
      <c r="FN14" s="9">
        <v>2.9239999999999999</v>
      </c>
      <c r="FO14" s="9">
        <v>6.2249999999999996</v>
      </c>
      <c r="FP14" s="9">
        <v>3.2029999999999998</v>
      </c>
      <c r="FQ14" s="9">
        <v>3.0219999999999998</v>
      </c>
      <c r="FR14" s="9">
        <v>0.96099999999999997</v>
      </c>
      <c r="FS14" s="9">
        <v>0.28299999999999997</v>
      </c>
      <c r="FT14" s="9">
        <v>0.67800000000000005</v>
      </c>
      <c r="FU14" s="9">
        <v>5.8179999999999996</v>
      </c>
      <c r="FV14" s="9">
        <v>2.1659999999999999</v>
      </c>
      <c r="FW14" s="9">
        <v>3.6509999999999998</v>
      </c>
    </row>
    <row r="15" spans="1:179">
      <c r="A15" s="10">
        <v>43497</v>
      </c>
      <c r="B15" s="9">
        <v>6.7140000000000004</v>
      </c>
      <c r="C15" s="9">
        <v>18.556999999999999</v>
      </c>
      <c r="D15" s="9">
        <v>8.6379999999999999</v>
      </c>
      <c r="E15" s="9">
        <v>9.9190000000000005</v>
      </c>
      <c r="F15" s="9">
        <v>46.701000000000001</v>
      </c>
      <c r="G15" s="9">
        <v>26.231999999999999</v>
      </c>
      <c r="H15" s="9">
        <v>20.47</v>
      </c>
      <c r="I15" s="9">
        <v>19.593</v>
      </c>
      <c r="J15" s="9">
        <v>10.119</v>
      </c>
      <c r="K15" s="9">
        <v>9.4740000000000002</v>
      </c>
      <c r="L15" s="9">
        <v>27.108000000000001</v>
      </c>
      <c r="M15" s="9">
        <v>16.111999999999998</v>
      </c>
      <c r="N15" s="9">
        <v>10.994999999999999</v>
      </c>
      <c r="O15" s="9">
        <v>17.491</v>
      </c>
      <c r="P15" s="9">
        <v>9.9559999999999995</v>
      </c>
      <c r="Q15" s="9">
        <v>7.5359999999999996</v>
      </c>
      <c r="R15" s="9">
        <v>9.6159999999999997</v>
      </c>
      <c r="S15" s="9">
        <v>6.1559999999999997</v>
      </c>
      <c r="T15" s="9">
        <v>3.46</v>
      </c>
      <c r="U15" s="9">
        <v>10.936999999999999</v>
      </c>
      <c r="V15" s="9">
        <v>6.5890000000000004</v>
      </c>
      <c r="W15" s="9">
        <v>4.3490000000000002</v>
      </c>
      <c r="X15" s="9">
        <v>110.40600000000001</v>
      </c>
      <c r="Y15" s="9">
        <v>57.728000000000002</v>
      </c>
      <c r="Z15" s="9">
        <v>52.677999999999997</v>
      </c>
      <c r="AA15" s="9">
        <v>163.82300000000001</v>
      </c>
      <c r="AB15" s="9">
        <v>82.584000000000003</v>
      </c>
      <c r="AC15" s="9">
        <v>81.239999999999995</v>
      </c>
      <c r="AD15" s="9">
        <v>30.870999999999999</v>
      </c>
      <c r="AE15" s="9">
        <v>16.297999999999998</v>
      </c>
      <c r="AF15" s="9">
        <v>14.573</v>
      </c>
      <c r="AG15" s="9">
        <v>22.044</v>
      </c>
      <c r="AH15" s="9">
        <v>12.33</v>
      </c>
      <c r="AI15" s="9">
        <v>9.7129999999999992</v>
      </c>
      <c r="AJ15" s="9">
        <v>14.067</v>
      </c>
      <c r="AK15" s="9">
        <v>7.8550000000000004</v>
      </c>
      <c r="AL15" s="9">
        <v>6.2110000000000003</v>
      </c>
      <c r="AM15" s="9">
        <v>7.9770000000000003</v>
      </c>
      <c r="AN15" s="9">
        <v>4.4749999999999996</v>
      </c>
      <c r="AO15" s="9">
        <v>3.5019999999999998</v>
      </c>
      <c r="AP15" s="9">
        <v>1.6619999999999999</v>
      </c>
      <c r="AQ15" s="9">
        <v>0.88600000000000001</v>
      </c>
      <c r="AR15" s="9">
        <v>0.77600000000000002</v>
      </c>
      <c r="AS15" s="9">
        <v>3.1760000000000002</v>
      </c>
      <c r="AT15" s="9">
        <v>1.978</v>
      </c>
      <c r="AU15" s="9">
        <v>1.198</v>
      </c>
      <c r="AV15" s="9">
        <v>5.6520000000000001</v>
      </c>
      <c r="AW15" s="9">
        <v>1.99</v>
      </c>
      <c r="AX15" s="9">
        <v>3.6619999999999999</v>
      </c>
      <c r="AY15" s="9">
        <v>12.875</v>
      </c>
      <c r="AZ15" s="9">
        <v>6.2039999999999997</v>
      </c>
      <c r="BA15" s="9">
        <v>6.67</v>
      </c>
      <c r="BB15" s="9">
        <v>8.4339999999999993</v>
      </c>
      <c r="BC15" s="9">
        <v>4.8869999999999996</v>
      </c>
      <c r="BD15" s="9">
        <v>3.5459999999999998</v>
      </c>
      <c r="BE15" s="9">
        <v>0.57899999999999996</v>
      </c>
      <c r="BF15" s="9">
        <v>0.314</v>
      </c>
      <c r="BG15" s="9">
        <v>0.26500000000000001</v>
      </c>
      <c r="BH15" s="9">
        <v>4.4409999999999998</v>
      </c>
      <c r="BI15" s="9">
        <v>1.3169999999999999</v>
      </c>
      <c r="BJ15" s="9">
        <v>3.1240000000000001</v>
      </c>
      <c r="BK15" s="9">
        <v>6.89</v>
      </c>
      <c r="BL15" s="9">
        <v>4.3520000000000003</v>
      </c>
      <c r="BM15" s="9">
        <v>2.5379999999999998</v>
      </c>
      <c r="BN15" s="9">
        <v>3.6419999999999999</v>
      </c>
      <c r="BO15" s="9">
        <v>2.3860000000000001</v>
      </c>
      <c r="BP15" s="9">
        <v>1.256</v>
      </c>
      <c r="BQ15" s="9">
        <v>2.504</v>
      </c>
      <c r="BR15" s="9">
        <v>1.7010000000000001</v>
      </c>
      <c r="BS15" s="9">
        <v>0.80300000000000005</v>
      </c>
      <c r="BT15" s="9">
        <v>7.4999999999999997E-2</v>
      </c>
      <c r="BU15" s="9">
        <v>0</v>
      </c>
      <c r="BV15" s="9">
        <v>7.4999999999999997E-2</v>
      </c>
      <c r="BW15" s="9">
        <v>4.3869999999999996</v>
      </c>
      <c r="BX15" s="9">
        <v>2.6509999999999998</v>
      </c>
      <c r="BY15" s="9">
        <v>1.736</v>
      </c>
      <c r="BZ15" s="9">
        <v>226.18</v>
      </c>
      <c r="CA15" s="9">
        <v>114.542</v>
      </c>
      <c r="CB15" s="9">
        <v>111.63800000000001</v>
      </c>
      <c r="CC15" s="9">
        <v>49.072000000000003</v>
      </c>
      <c r="CD15" s="9">
        <v>24.46</v>
      </c>
      <c r="CE15" s="9">
        <v>24.613</v>
      </c>
      <c r="CF15" s="9">
        <v>14.644</v>
      </c>
      <c r="CG15" s="9">
        <v>6.62</v>
      </c>
      <c r="CH15" s="9">
        <v>8.0239999999999991</v>
      </c>
      <c r="CI15" s="9">
        <v>11.521000000000001</v>
      </c>
      <c r="CJ15" s="9">
        <v>5.8659999999999997</v>
      </c>
      <c r="CK15" s="9">
        <v>5.6550000000000002</v>
      </c>
      <c r="CL15" s="9">
        <v>22.908000000000001</v>
      </c>
      <c r="CM15" s="9">
        <v>11.974</v>
      </c>
      <c r="CN15" s="9">
        <v>10.933999999999999</v>
      </c>
      <c r="CO15" s="9">
        <v>177.108</v>
      </c>
      <c r="CP15" s="9">
        <v>90.081999999999994</v>
      </c>
      <c r="CQ15" s="9">
        <v>87.025999999999996</v>
      </c>
      <c r="CR15" s="9">
        <v>82.65</v>
      </c>
      <c r="CS15" s="9">
        <v>43.856999999999999</v>
      </c>
      <c r="CT15" s="9">
        <v>38.792999999999999</v>
      </c>
      <c r="CU15" s="9">
        <v>23.425999999999998</v>
      </c>
      <c r="CV15" s="9">
        <v>11.903</v>
      </c>
      <c r="CW15" s="9">
        <v>11.523</v>
      </c>
      <c r="CX15" s="9">
        <v>24.218</v>
      </c>
      <c r="CY15" s="9">
        <v>15.135999999999999</v>
      </c>
      <c r="CZ15" s="9">
        <v>9.0809999999999995</v>
      </c>
      <c r="DA15" s="9">
        <v>35.006</v>
      </c>
      <c r="DB15" s="9">
        <v>16.817</v>
      </c>
      <c r="DC15" s="9">
        <v>18.189</v>
      </c>
      <c r="DD15" s="9">
        <v>94.456999999999994</v>
      </c>
      <c r="DE15" s="9">
        <v>46.225000000000001</v>
      </c>
      <c r="DF15" s="9">
        <v>48.231999999999999</v>
      </c>
      <c r="DG15" s="9">
        <v>35.411999999999999</v>
      </c>
      <c r="DH15" s="9">
        <v>18.337</v>
      </c>
      <c r="DI15" s="9">
        <v>17.076000000000001</v>
      </c>
      <c r="DJ15" s="9">
        <v>59.045000000000002</v>
      </c>
      <c r="DK15" s="9">
        <v>27.888000000000002</v>
      </c>
      <c r="DL15" s="9">
        <v>31.157</v>
      </c>
      <c r="DM15" s="9">
        <v>41.765000000000001</v>
      </c>
      <c r="DN15" s="9">
        <v>18.347999999999999</v>
      </c>
      <c r="DO15" s="9">
        <v>23.417999999999999</v>
      </c>
      <c r="DP15" s="9">
        <v>17.28</v>
      </c>
      <c r="DQ15" s="9">
        <v>9.5410000000000004</v>
      </c>
      <c r="DR15" s="9">
        <v>7.7389999999999999</v>
      </c>
      <c r="DS15" s="9">
        <v>24.31</v>
      </c>
      <c r="DT15" s="9">
        <v>11.135999999999999</v>
      </c>
      <c r="DU15" s="9">
        <v>13.173999999999999</v>
      </c>
      <c r="DV15" s="9">
        <v>201.87</v>
      </c>
      <c r="DW15" s="9">
        <v>103.40600000000001</v>
      </c>
      <c r="DX15" s="9">
        <v>98.465000000000003</v>
      </c>
      <c r="DY15" s="9">
        <v>332.97300000000001</v>
      </c>
      <c r="DZ15" s="9">
        <v>162.233</v>
      </c>
      <c r="EA15" s="9">
        <v>170.74</v>
      </c>
      <c r="EB15" s="9">
        <v>62.256999999999998</v>
      </c>
      <c r="EC15" s="9">
        <v>30.588000000000001</v>
      </c>
      <c r="ED15" s="9">
        <v>31.669</v>
      </c>
      <c r="EE15" s="9">
        <v>45.579000000000001</v>
      </c>
      <c r="EF15" s="9">
        <v>22.681000000000001</v>
      </c>
      <c r="EG15" s="9">
        <v>22.898</v>
      </c>
      <c r="EH15" s="9">
        <v>30.774000000000001</v>
      </c>
      <c r="EI15" s="9">
        <v>15.321</v>
      </c>
      <c r="EJ15" s="9">
        <v>15.452999999999999</v>
      </c>
      <c r="EK15" s="9">
        <v>14.804</v>
      </c>
      <c r="EL15" s="9">
        <v>7.36</v>
      </c>
      <c r="EM15" s="9">
        <v>7.4450000000000003</v>
      </c>
      <c r="EN15" s="9">
        <v>5.048</v>
      </c>
      <c r="EO15" s="9">
        <v>2.4780000000000002</v>
      </c>
      <c r="EP15" s="9">
        <v>2.57</v>
      </c>
      <c r="EQ15" s="9">
        <v>3.544</v>
      </c>
      <c r="ER15" s="9">
        <v>1.5309999999999999</v>
      </c>
      <c r="ES15" s="9">
        <v>2.0129999999999999</v>
      </c>
      <c r="ET15" s="9">
        <v>13.134</v>
      </c>
      <c r="EU15" s="9">
        <v>6.3769999999999998</v>
      </c>
      <c r="EV15" s="9">
        <v>6.758</v>
      </c>
      <c r="EW15" s="9">
        <v>29.998999999999999</v>
      </c>
      <c r="EX15" s="9">
        <v>10.945</v>
      </c>
      <c r="EY15" s="9">
        <v>19.053999999999998</v>
      </c>
      <c r="EZ15" s="9">
        <v>20.026</v>
      </c>
      <c r="FA15" s="9">
        <v>8.2439999999999998</v>
      </c>
      <c r="FB15" s="9">
        <v>11.782</v>
      </c>
      <c r="FC15" s="9">
        <v>1.141</v>
      </c>
      <c r="FD15" s="9">
        <v>0.44900000000000001</v>
      </c>
      <c r="FE15" s="9">
        <v>0.69199999999999995</v>
      </c>
      <c r="FF15" s="9">
        <v>9.9730000000000008</v>
      </c>
      <c r="FG15" s="9">
        <v>2.7010000000000001</v>
      </c>
      <c r="FH15" s="9">
        <v>7.2720000000000002</v>
      </c>
      <c r="FI15" s="9">
        <v>10.989000000000001</v>
      </c>
      <c r="FJ15" s="9">
        <v>8.0980000000000008</v>
      </c>
      <c r="FK15" s="9">
        <v>2.891</v>
      </c>
      <c r="FL15" s="9">
        <v>3.2109999999999999</v>
      </c>
      <c r="FM15" s="9">
        <v>2.3149999999999999</v>
      </c>
      <c r="FN15" s="9">
        <v>0.89700000000000002</v>
      </c>
      <c r="FO15" s="9">
        <v>4.2839999999999998</v>
      </c>
      <c r="FP15" s="9">
        <v>2.8919999999999999</v>
      </c>
      <c r="FQ15" s="9">
        <v>1.3919999999999999</v>
      </c>
      <c r="FR15" s="9">
        <v>0.41199999999999998</v>
      </c>
      <c r="FS15" s="9">
        <v>0.41199999999999998</v>
      </c>
      <c r="FT15" s="9">
        <v>0</v>
      </c>
      <c r="FU15" s="9">
        <v>6.7050000000000001</v>
      </c>
      <c r="FV15" s="9">
        <v>5.2069999999999999</v>
      </c>
      <c r="FW15" s="9">
        <v>1.4990000000000001</v>
      </c>
    </row>
    <row r="16" spans="1:179">
      <c r="A16" s="10">
        <v>43862</v>
      </c>
      <c r="B16" s="9">
        <v>7.7859999999999996</v>
      </c>
      <c r="C16" s="9">
        <v>18.372</v>
      </c>
      <c r="D16" s="9">
        <v>10.519</v>
      </c>
      <c r="E16" s="9">
        <v>7.8520000000000003</v>
      </c>
      <c r="F16" s="9">
        <v>52.954999999999998</v>
      </c>
      <c r="G16" s="9">
        <v>28.86</v>
      </c>
      <c r="H16" s="9">
        <v>24.094999999999999</v>
      </c>
      <c r="I16" s="9">
        <v>23.716999999999999</v>
      </c>
      <c r="J16" s="9">
        <v>13.202999999999999</v>
      </c>
      <c r="K16" s="9">
        <v>10.513999999999999</v>
      </c>
      <c r="L16" s="9">
        <v>29.238</v>
      </c>
      <c r="M16" s="9">
        <v>15.657</v>
      </c>
      <c r="N16" s="9">
        <v>13.581</v>
      </c>
      <c r="O16" s="9">
        <v>18.481000000000002</v>
      </c>
      <c r="P16" s="9">
        <v>9.8160000000000007</v>
      </c>
      <c r="Q16" s="9">
        <v>8.6649999999999991</v>
      </c>
      <c r="R16" s="9">
        <v>10.757</v>
      </c>
      <c r="S16" s="9">
        <v>5.8410000000000002</v>
      </c>
      <c r="T16" s="9">
        <v>4.9160000000000004</v>
      </c>
      <c r="U16" s="9">
        <v>9.3889999999999993</v>
      </c>
      <c r="V16" s="9">
        <v>5.0199999999999996</v>
      </c>
      <c r="W16" s="9">
        <v>4.37</v>
      </c>
      <c r="X16" s="9">
        <v>114.15</v>
      </c>
      <c r="Y16" s="9">
        <v>59.279000000000003</v>
      </c>
      <c r="Z16" s="9">
        <v>54.87</v>
      </c>
      <c r="AA16" s="9">
        <v>168.59399999999999</v>
      </c>
      <c r="AB16" s="9">
        <v>85.164000000000001</v>
      </c>
      <c r="AC16" s="9">
        <v>83.43</v>
      </c>
      <c r="AD16" s="9">
        <v>29.986000000000001</v>
      </c>
      <c r="AE16" s="9">
        <v>13.949</v>
      </c>
      <c r="AF16" s="9">
        <v>16.036000000000001</v>
      </c>
      <c r="AG16" s="9">
        <v>20.350999999999999</v>
      </c>
      <c r="AH16" s="9">
        <v>10.083</v>
      </c>
      <c r="AI16" s="9">
        <v>10.268000000000001</v>
      </c>
      <c r="AJ16" s="9">
        <v>13.789</v>
      </c>
      <c r="AK16" s="9">
        <v>7.5510000000000002</v>
      </c>
      <c r="AL16" s="9">
        <v>6.2389999999999999</v>
      </c>
      <c r="AM16" s="9">
        <v>6.5620000000000003</v>
      </c>
      <c r="AN16" s="9">
        <v>2.532</v>
      </c>
      <c r="AO16" s="9">
        <v>4.0289999999999999</v>
      </c>
      <c r="AP16" s="9">
        <v>1.754</v>
      </c>
      <c r="AQ16" s="9">
        <v>0.80200000000000005</v>
      </c>
      <c r="AR16" s="9">
        <v>0.95199999999999996</v>
      </c>
      <c r="AS16" s="9">
        <v>3.9910000000000001</v>
      </c>
      <c r="AT16" s="9">
        <v>1.8720000000000001</v>
      </c>
      <c r="AU16" s="9">
        <v>2.1190000000000002</v>
      </c>
      <c r="AV16" s="9">
        <v>5.6429999999999998</v>
      </c>
      <c r="AW16" s="9">
        <v>1.994</v>
      </c>
      <c r="AX16" s="9">
        <v>3.649</v>
      </c>
      <c r="AY16" s="9">
        <v>13.141999999999999</v>
      </c>
      <c r="AZ16" s="9">
        <v>5.7469999999999999</v>
      </c>
      <c r="BA16" s="9">
        <v>7.3949999999999996</v>
      </c>
      <c r="BB16" s="9">
        <v>7.0739999999999998</v>
      </c>
      <c r="BC16" s="9">
        <v>3.6269999999999998</v>
      </c>
      <c r="BD16" s="9">
        <v>3.4470000000000001</v>
      </c>
      <c r="BE16" s="9">
        <v>0.52200000000000002</v>
      </c>
      <c r="BF16" s="9">
        <v>0.29799999999999999</v>
      </c>
      <c r="BG16" s="9">
        <v>0.224</v>
      </c>
      <c r="BH16" s="9">
        <v>6.0679999999999996</v>
      </c>
      <c r="BI16" s="9">
        <v>2.12</v>
      </c>
      <c r="BJ16" s="9">
        <v>3.948</v>
      </c>
      <c r="BK16" s="9">
        <v>5.8819999999999997</v>
      </c>
      <c r="BL16" s="9">
        <v>3.1389999999999998</v>
      </c>
      <c r="BM16" s="9">
        <v>2.7429999999999999</v>
      </c>
      <c r="BN16" s="9">
        <v>2.726</v>
      </c>
      <c r="BO16" s="9">
        <v>1.4850000000000001</v>
      </c>
      <c r="BP16" s="9">
        <v>1.24</v>
      </c>
      <c r="BQ16" s="9">
        <v>2.3159999999999998</v>
      </c>
      <c r="BR16" s="9">
        <v>1.393</v>
      </c>
      <c r="BS16" s="9">
        <v>0.92200000000000004</v>
      </c>
      <c r="BT16" s="9">
        <v>0.34899999999999998</v>
      </c>
      <c r="BU16" s="9">
        <v>0.10299999999999999</v>
      </c>
      <c r="BV16" s="9">
        <v>0.245</v>
      </c>
      <c r="BW16" s="9">
        <v>3.5659999999999998</v>
      </c>
      <c r="BX16" s="9">
        <v>1.746</v>
      </c>
      <c r="BY16" s="9">
        <v>1.82</v>
      </c>
      <c r="BZ16" s="9">
        <v>237.858</v>
      </c>
      <c r="CA16" s="9">
        <v>119.89400000000001</v>
      </c>
      <c r="CB16" s="9">
        <v>117.965</v>
      </c>
      <c r="CC16" s="9">
        <v>47.497999999999998</v>
      </c>
      <c r="CD16" s="9">
        <v>22.094000000000001</v>
      </c>
      <c r="CE16" s="9">
        <v>25.405000000000001</v>
      </c>
      <c r="CF16" s="9">
        <v>11.816000000000001</v>
      </c>
      <c r="CG16" s="9">
        <v>4.43</v>
      </c>
      <c r="CH16" s="9">
        <v>7.3860000000000001</v>
      </c>
      <c r="CI16" s="9">
        <v>11.335000000000001</v>
      </c>
      <c r="CJ16" s="9">
        <v>5.6059999999999999</v>
      </c>
      <c r="CK16" s="9">
        <v>5.73</v>
      </c>
      <c r="CL16" s="9">
        <v>24.347000000000001</v>
      </c>
      <c r="CM16" s="9">
        <v>12.058</v>
      </c>
      <c r="CN16" s="9">
        <v>12.289</v>
      </c>
      <c r="CO16" s="9">
        <v>190.36</v>
      </c>
      <c r="CP16" s="9">
        <v>97.8</v>
      </c>
      <c r="CQ16" s="9">
        <v>92.56</v>
      </c>
      <c r="CR16" s="9">
        <v>90.944000000000003</v>
      </c>
      <c r="CS16" s="9">
        <v>45.298999999999999</v>
      </c>
      <c r="CT16" s="9">
        <v>45.645000000000003</v>
      </c>
      <c r="CU16" s="9">
        <v>21.66</v>
      </c>
      <c r="CV16" s="9">
        <v>11.121</v>
      </c>
      <c r="CW16" s="9">
        <v>10.539</v>
      </c>
      <c r="CX16" s="9">
        <v>31.603000000000002</v>
      </c>
      <c r="CY16" s="9">
        <v>14.005000000000001</v>
      </c>
      <c r="CZ16" s="9">
        <v>17.597999999999999</v>
      </c>
      <c r="DA16" s="9">
        <v>37.680999999999997</v>
      </c>
      <c r="DB16" s="9">
        <v>20.172999999999998</v>
      </c>
      <c r="DC16" s="9">
        <v>17.507999999999999</v>
      </c>
      <c r="DD16" s="9">
        <v>99.415999999999997</v>
      </c>
      <c r="DE16" s="9">
        <v>52.500999999999998</v>
      </c>
      <c r="DF16" s="9">
        <v>46.914999999999999</v>
      </c>
      <c r="DG16" s="9">
        <v>40.206000000000003</v>
      </c>
      <c r="DH16" s="9">
        <v>19.503</v>
      </c>
      <c r="DI16" s="9">
        <v>20.702999999999999</v>
      </c>
      <c r="DJ16" s="9">
        <v>59.209000000000003</v>
      </c>
      <c r="DK16" s="9">
        <v>32.997999999999998</v>
      </c>
      <c r="DL16" s="9">
        <v>26.210999999999999</v>
      </c>
      <c r="DM16" s="9">
        <v>42.445999999999998</v>
      </c>
      <c r="DN16" s="9">
        <v>23.635999999999999</v>
      </c>
      <c r="DO16" s="9">
        <v>18.809999999999999</v>
      </c>
      <c r="DP16" s="9">
        <v>16.763000000000002</v>
      </c>
      <c r="DQ16" s="9">
        <v>9.3610000000000007</v>
      </c>
      <c r="DR16" s="9">
        <v>7.4020000000000001</v>
      </c>
      <c r="DS16" s="9">
        <v>21.390999999999998</v>
      </c>
      <c r="DT16" s="9">
        <v>10.289</v>
      </c>
      <c r="DU16" s="9">
        <v>11.102</v>
      </c>
      <c r="DV16" s="9">
        <v>216.46799999999999</v>
      </c>
      <c r="DW16" s="9">
        <v>109.605</v>
      </c>
      <c r="DX16" s="9">
        <v>106.863</v>
      </c>
      <c r="DY16" s="9">
        <v>336.60599999999999</v>
      </c>
      <c r="DZ16" s="9">
        <v>163.82599999999999</v>
      </c>
      <c r="EA16" s="9">
        <v>172.78</v>
      </c>
      <c r="EB16" s="9">
        <v>60.335999999999999</v>
      </c>
      <c r="EC16" s="9">
        <v>27.977</v>
      </c>
      <c r="ED16" s="9">
        <v>32.36</v>
      </c>
      <c r="EE16" s="9">
        <v>44.88</v>
      </c>
      <c r="EF16" s="9">
        <v>20.074999999999999</v>
      </c>
      <c r="EG16" s="9">
        <v>24.805</v>
      </c>
      <c r="EH16" s="9">
        <v>31.995999999999999</v>
      </c>
      <c r="EI16" s="9">
        <v>15.544</v>
      </c>
      <c r="EJ16" s="9">
        <v>16.452999999999999</v>
      </c>
      <c r="EK16" s="9">
        <v>12.884</v>
      </c>
      <c r="EL16" s="9">
        <v>4.5309999999999997</v>
      </c>
      <c r="EM16" s="9">
        <v>8.3529999999999998</v>
      </c>
      <c r="EN16" s="9">
        <v>3.399</v>
      </c>
      <c r="EO16" s="9">
        <v>1.494</v>
      </c>
      <c r="EP16" s="9">
        <v>1.905</v>
      </c>
      <c r="EQ16" s="9">
        <v>3.5950000000000002</v>
      </c>
      <c r="ER16" s="9">
        <v>1.3009999999999999</v>
      </c>
      <c r="ES16" s="9">
        <v>2.294</v>
      </c>
      <c r="ET16" s="9">
        <v>11.861000000000001</v>
      </c>
      <c r="EU16" s="9">
        <v>6.6020000000000003</v>
      </c>
      <c r="EV16" s="9">
        <v>5.26</v>
      </c>
      <c r="EW16" s="9">
        <v>27.536999999999999</v>
      </c>
      <c r="EX16" s="9">
        <v>13.113</v>
      </c>
      <c r="EY16" s="9">
        <v>14.423999999999999</v>
      </c>
      <c r="EZ16" s="9">
        <v>17.693000000000001</v>
      </c>
      <c r="FA16" s="9">
        <v>7.8310000000000004</v>
      </c>
      <c r="FB16" s="9">
        <v>9.8620000000000001</v>
      </c>
      <c r="FC16" s="9">
        <v>0.96399999999999997</v>
      </c>
      <c r="FD16" s="9">
        <v>0.96399999999999997</v>
      </c>
      <c r="FE16" s="9">
        <v>0</v>
      </c>
      <c r="FF16" s="9">
        <v>9.8439999999999994</v>
      </c>
      <c r="FG16" s="9">
        <v>5.282</v>
      </c>
      <c r="FH16" s="9">
        <v>4.5620000000000003</v>
      </c>
      <c r="FI16" s="9">
        <v>9.31</v>
      </c>
      <c r="FJ16" s="9">
        <v>5.0780000000000003</v>
      </c>
      <c r="FK16" s="9">
        <v>4.2320000000000002</v>
      </c>
      <c r="FL16" s="9">
        <v>4.3369999999999997</v>
      </c>
      <c r="FM16" s="9">
        <v>2.948</v>
      </c>
      <c r="FN16" s="9">
        <v>1.389</v>
      </c>
      <c r="FO16" s="9">
        <v>3.698</v>
      </c>
      <c r="FP16" s="9">
        <v>2.4580000000000002</v>
      </c>
      <c r="FQ16" s="9">
        <v>1.2390000000000001</v>
      </c>
      <c r="FR16" s="9">
        <v>0.629</v>
      </c>
      <c r="FS16" s="9">
        <v>0</v>
      </c>
      <c r="FT16" s="9">
        <v>0.629</v>
      </c>
      <c r="FU16" s="9">
        <v>5.6120000000000001</v>
      </c>
      <c r="FV16" s="9">
        <v>2.62</v>
      </c>
      <c r="FW16" s="9">
        <v>2.992</v>
      </c>
    </row>
    <row r="17" spans="1:179">
      <c r="A17" s="10">
        <v>44228</v>
      </c>
      <c r="B17" s="9">
        <v>7.9139999999999997</v>
      </c>
      <c r="C17" s="9">
        <v>15.569000000000001</v>
      </c>
      <c r="D17" s="9">
        <v>8.1920000000000002</v>
      </c>
      <c r="E17" s="9">
        <v>7.3760000000000003</v>
      </c>
      <c r="F17" s="9">
        <v>52.207999999999998</v>
      </c>
      <c r="G17" s="9">
        <v>28.547000000000001</v>
      </c>
      <c r="H17" s="9">
        <v>23.661000000000001</v>
      </c>
      <c r="I17" s="9">
        <v>23.933</v>
      </c>
      <c r="J17" s="9">
        <v>13.561999999999999</v>
      </c>
      <c r="K17" s="9">
        <v>10.371</v>
      </c>
      <c r="L17" s="9">
        <v>28.274999999999999</v>
      </c>
      <c r="M17" s="9">
        <v>14.984999999999999</v>
      </c>
      <c r="N17" s="9">
        <v>13.29</v>
      </c>
      <c r="O17" s="9">
        <v>17.829000000000001</v>
      </c>
      <c r="P17" s="9">
        <v>8.8889999999999993</v>
      </c>
      <c r="Q17" s="9">
        <v>8.94</v>
      </c>
      <c r="R17" s="9">
        <v>10.446</v>
      </c>
      <c r="S17" s="9">
        <v>6.0960000000000001</v>
      </c>
      <c r="T17" s="9">
        <v>4.3499999999999996</v>
      </c>
      <c r="U17" s="9">
        <v>9.9079999999999995</v>
      </c>
      <c r="V17" s="9">
        <v>5.3310000000000004</v>
      </c>
      <c r="W17" s="9">
        <v>4.577</v>
      </c>
      <c r="X17" s="9">
        <v>106.554</v>
      </c>
      <c r="Y17" s="9">
        <v>56.030999999999999</v>
      </c>
      <c r="Z17" s="9">
        <v>50.523000000000003</v>
      </c>
      <c r="AA17" s="9">
        <v>156.191</v>
      </c>
      <c r="AB17" s="9">
        <v>77.953999999999994</v>
      </c>
      <c r="AC17" s="9">
        <v>78.236000000000004</v>
      </c>
      <c r="AD17" s="9">
        <v>28.552</v>
      </c>
      <c r="AE17" s="9">
        <v>14.714</v>
      </c>
      <c r="AF17" s="9">
        <v>13.837</v>
      </c>
      <c r="AG17" s="9">
        <v>21.978999999999999</v>
      </c>
      <c r="AH17" s="9">
        <v>12.102</v>
      </c>
      <c r="AI17" s="9">
        <v>9.8770000000000007</v>
      </c>
      <c r="AJ17" s="9">
        <v>13.805999999999999</v>
      </c>
      <c r="AK17" s="9">
        <v>8.1129999999999995</v>
      </c>
      <c r="AL17" s="9">
        <v>5.6929999999999996</v>
      </c>
      <c r="AM17" s="9">
        <v>8.173</v>
      </c>
      <c r="AN17" s="9">
        <v>3.988</v>
      </c>
      <c r="AO17" s="9">
        <v>4.1849999999999996</v>
      </c>
      <c r="AP17" s="9">
        <v>1.4430000000000001</v>
      </c>
      <c r="AQ17" s="9">
        <v>0.56100000000000005</v>
      </c>
      <c r="AR17" s="9">
        <v>0.88200000000000001</v>
      </c>
      <c r="AS17" s="9">
        <v>2.3620000000000001</v>
      </c>
      <c r="AT17" s="9">
        <v>0.83899999999999997</v>
      </c>
      <c r="AU17" s="9">
        <v>1.5229999999999999</v>
      </c>
      <c r="AV17" s="9">
        <v>4.2110000000000003</v>
      </c>
      <c r="AW17" s="9">
        <v>1.774</v>
      </c>
      <c r="AX17" s="9">
        <v>2.4369999999999998</v>
      </c>
      <c r="AY17" s="9">
        <v>10.826000000000001</v>
      </c>
      <c r="AZ17" s="9">
        <v>4.5839999999999996</v>
      </c>
      <c r="BA17" s="9">
        <v>6.242</v>
      </c>
      <c r="BB17" s="9">
        <v>7.6879999999999997</v>
      </c>
      <c r="BC17" s="9">
        <v>3.915</v>
      </c>
      <c r="BD17" s="9">
        <v>3.7719999999999998</v>
      </c>
      <c r="BE17" s="9">
        <v>0.52</v>
      </c>
      <c r="BF17" s="9">
        <v>0.28699999999999998</v>
      </c>
      <c r="BG17" s="9">
        <v>0.23300000000000001</v>
      </c>
      <c r="BH17" s="9">
        <v>3.1389999999999998</v>
      </c>
      <c r="BI17" s="9">
        <v>0.66800000000000004</v>
      </c>
      <c r="BJ17" s="9">
        <v>2.4700000000000002</v>
      </c>
      <c r="BK17" s="9">
        <v>5.6550000000000002</v>
      </c>
      <c r="BL17" s="9">
        <v>3.36</v>
      </c>
      <c r="BM17" s="9">
        <v>2.2949999999999999</v>
      </c>
      <c r="BN17" s="9">
        <v>2.77</v>
      </c>
      <c r="BO17" s="9">
        <v>1.617</v>
      </c>
      <c r="BP17" s="9">
        <v>1.1519999999999999</v>
      </c>
      <c r="BQ17" s="9">
        <v>2.2210000000000001</v>
      </c>
      <c r="BR17" s="9">
        <v>1.4159999999999999</v>
      </c>
      <c r="BS17" s="9">
        <v>0.80500000000000005</v>
      </c>
      <c r="BT17" s="9">
        <v>0.19400000000000001</v>
      </c>
      <c r="BU17" s="9">
        <v>4.9000000000000002E-2</v>
      </c>
      <c r="BV17" s="9">
        <v>0.14499999999999999</v>
      </c>
      <c r="BW17" s="9">
        <v>3.4340000000000002</v>
      </c>
      <c r="BX17" s="9">
        <v>1.9450000000000001</v>
      </c>
      <c r="BY17" s="9">
        <v>1.49</v>
      </c>
      <c r="BZ17" s="9">
        <v>235.60400000000001</v>
      </c>
      <c r="CA17" s="9">
        <v>118.75</v>
      </c>
      <c r="CB17" s="9">
        <v>116.854</v>
      </c>
      <c r="CC17" s="9">
        <v>46.256</v>
      </c>
      <c r="CD17" s="9">
        <v>20.756</v>
      </c>
      <c r="CE17" s="9">
        <v>25.5</v>
      </c>
      <c r="CF17" s="9">
        <v>12.573</v>
      </c>
      <c r="CG17" s="9">
        <v>5.8849999999999998</v>
      </c>
      <c r="CH17" s="9">
        <v>6.6879999999999997</v>
      </c>
      <c r="CI17" s="9">
        <v>14.631</v>
      </c>
      <c r="CJ17" s="9">
        <v>6.6920000000000002</v>
      </c>
      <c r="CK17" s="9">
        <v>7.9390000000000001</v>
      </c>
      <c r="CL17" s="9">
        <v>19.050999999999998</v>
      </c>
      <c r="CM17" s="9">
        <v>8.1790000000000003</v>
      </c>
      <c r="CN17" s="9">
        <v>10.872999999999999</v>
      </c>
      <c r="CO17" s="9">
        <v>189.34899999999999</v>
      </c>
      <c r="CP17" s="9">
        <v>97.994</v>
      </c>
      <c r="CQ17" s="9">
        <v>91.353999999999999</v>
      </c>
      <c r="CR17" s="9">
        <v>86.097999999999999</v>
      </c>
      <c r="CS17" s="9">
        <v>44.405999999999999</v>
      </c>
      <c r="CT17" s="9">
        <v>41.692</v>
      </c>
      <c r="CU17" s="9">
        <v>22.193000000000001</v>
      </c>
      <c r="CV17" s="9">
        <v>11.433999999999999</v>
      </c>
      <c r="CW17" s="9">
        <v>10.759</v>
      </c>
      <c r="CX17" s="9">
        <v>25.925999999999998</v>
      </c>
      <c r="CY17" s="9">
        <v>13.836</v>
      </c>
      <c r="CZ17" s="9">
        <v>12.09</v>
      </c>
      <c r="DA17" s="9">
        <v>37.978999999999999</v>
      </c>
      <c r="DB17" s="9">
        <v>19.135999999999999</v>
      </c>
      <c r="DC17" s="9">
        <v>18.843</v>
      </c>
      <c r="DD17" s="9">
        <v>103.25</v>
      </c>
      <c r="DE17" s="9">
        <v>53.588000000000001</v>
      </c>
      <c r="DF17" s="9">
        <v>49.661999999999999</v>
      </c>
      <c r="DG17" s="9">
        <v>39.939</v>
      </c>
      <c r="DH17" s="9">
        <v>21.085000000000001</v>
      </c>
      <c r="DI17" s="9">
        <v>18.853999999999999</v>
      </c>
      <c r="DJ17" s="9">
        <v>63.311</v>
      </c>
      <c r="DK17" s="9">
        <v>32.503</v>
      </c>
      <c r="DL17" s="9">
        <v>30.808</v>
      </c>
      <c r="DM17" s="9">
        <v>41.863999999999997</v>
      </c>
      <c r="DN17" s="9">
        <v>20.143000000000001</v>
      </c>
      <c r="DO17" s="9">
        <v>21.72</v>
      </c>
      <c r="DP17" s="9">
        <v>21.448</v>
      </c>
      <c r="DQ17" s="9">
        <v>12.36</v>
      </c>
      <c r="DR17" s="9">
        <v>9.0879999999999992</v>
      </c>
      <c r="DS17" s="9">
        <v>23.373000000000001</v>
      </c>
      <c r="DT17" s="9">
        <v>9.5939999999999994</v>
      </c>
      <c r="DU17" s="9">
        <v>13.779</v>
      </c>
      <c r="DV17" s="9">
        <v>212.23099999999999</v>
      </c>
      <c r="DW17" s="9">
        <v>109.15600000000001</v>
      </c>
      <c r="DX17" s="9">
        <v>103.075</v>
      </c>
      <c r="DY17" s="9">
        <v>342.798</v>
      </c>
      <c r="DZ17" s="9">
        <v>165.72</v>
      </c>
      <c r="EA17" s="9">
        <v>177.078</v>
      </c>
      <c r="EB17" s="9">
        <v>64.304000000000002</v>
      </c>
      <c r="EC17" s="9">
        <v>27.45</v>
      </c>
      <c r="ED17" s="9">
        <v>36.853999999999999</v>
      </c>
      <c r="EE17" s="9">
        <v>48.99</v>
      </c>
      <c r="EF17" s="9">
        <v>20.425000000000001</v>
      </c>
      <c r="EG17" s="9">
        <v>28.565000000000001</v>
      </c>
      <c r="EH17" s="9">
        <v>33.932000000000002</v>
      </c>
      <c r="EI17" s="9">
        <v>14.098000000000001</v>
      </c>
      <c r="EJ17" s="9">
        <v>19.834</v>
      </c>
      <c r="EK17" s="9">
        <v>15.058</v>
      </c>
      <c r="EL17" s="9">
        <v>6.327</v>
      </c>
      <c r="EM17" s="9">
        <v>8.7309999999999999</v>
      </c>
      <c r="EN17" s="9">
        <v>5.2720000000000002</v>
      </c>
      <c r="EO17" s="9">
        <v>3.0049999999999999</v>
      </c>
      <c r="EP17" s="9">
        <v>2.2679999999999998</v>
      </c>
      <c r="EQ17" s="9">
        <v>5.5339999999999998</v>
      </c>
      <c r="ER17" s="9">
        <v>2.456</v>
      </c>
      <c r="ES17" s="9">
        <v>3.0779999999999998</v>
      </c>
      <c r="ET17" s="9">
        <v>9.7799999999999994</v>
      </c>
      <c r="EU17" s="9">
        <v>4.57</v>
      </c>
      <c r="EV17" s="9">
        <v>5.2110000000000003</v>
      </c>
      <c r="EW17" s="9">
        <v>27.902000000000001</v>
      </c>
      <c r="EX17" s="9">
        <v>10.835000000000001</v>
      </c>
      <c r="EY17" s="9">
        <v>17.067</v>
      </c>
      <c r="EZ17" s="9">
        <v>18.032</v>
      </c>
      <c r="FA17" s="9">
        <v>7.0270000000000001</v>
      </c>
      <c r="FB17" s="9">
        <v>11.005000000000001</v>
      </c>
      <c r="FC17" s="9">
        <v>1.3260000000000001</v>
      </c>
      <c r="FD17" s="9">
        <v>0.48399999999999999</v>
      </c>
      <c r="FE17" s="9">
        <v>0.84199999999999997</v>
      </c>
      <c r="FF17" s="9">
        <v>9.8699999999999992</v>
      </c>
      <c r="FG17" s="9">
        <v>3.8079999999999998</v>
      </c>
      <c r="FH17" s="9">
        <v>6.0609999999999999</v>
      </c>
      <c r="FI17" s="9">
        <v>10.785</v>
      </c>
      <c r="FJ17" s="9">
        <v>5.7839999999999998</v>
      </c>
      <c r="FK17" s="9">
        <v>5.0010000000000003</v>
      </c>
      <c r="FL17" s="9">
        <v>6.5670000000000002</v>
      </c>
      <c r="FM17" s="9">
        <v>3.8260000000000001</v>
      </c>
      <c r="FN17" s="9">
        <v>2.742</v>
      </c>
      <c r="FO17" s="9">
        <v>5.3410000000000002</v>
      </c>
      <c r="FP17" s="9">
        <v>2.5670000000000002</v>
      </c>
      <c r="FQ17" s="9">
        <v>2.774</v>
      </c>
      <c r="FR17" s="9">
        <v>0.59</v>
      </c>
      <c r="FS17" s="9">
        <v>0.44800000000000001</v>
      </c>
      <c r="FT17" s="9">
        <v>0.14199999999999999</v>
      </c>
      <c r="FU17" s="9">
        <v>5.4450000000000003</v>
      </c>
      <c r="FV17" s="9">
        <v>3.2170000000000001</v>
      </c>
      <c r="FW17" s="9">
        <v>2.2269999999999999</v>
      </c>
    </row>
  </sheetData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A2DCE-C06B-4CF4-AC30-3F51893F353D}">
  <sheetPr>
    <pageSetUpPr fitToPage="1"/>
  </sheetPr>
  <dimension ref="A1:V165"/>
  <sheetViews>
    <sheetView zoomScaleNormal="100" workbookViewId="0">
      <pane ySplit="12" topLeftCell="A13" activePane="bottomLeft" state="frozen"/>
      <selection activeCell="C13" sqref="C13"/>
      <selection pane="bottomLeft" activeCell="C10" sqref="C10:E10"/>
    </sheetView>
  </sheetViews>
  <sheetFormatPr defaultRowHeight="15" customHeight="1"/>
  <cols>
    <col min="1" max="1" width="3" customWidth="1"/>
    <col min="2" max="2" width="77" bestFit="1" customWidth="1"/>
    <col min="3" max="20" width="11" customWidth="1"/>
    <col min="216" max="227" width="9.140625" customWidth="1"/>
    <col min="231" max="231" width="9.140625" customWidth="1"/>
    <col min="472" max="483" width="9.140625" customWidth="1"/>
    <col min="487" max="487" width="9.140625" customWidth="1"/>
    <col min="728" max="739" width="9.140625" customWidth="1"/>
    <col min="743" max="743" width="9.140625" customWidth="1"/>
    <col min="984" max="995" width="9.140625" customWidth="1"/>
    <col min="999" max="999" width="9.140625" customWidth="1"/>
    <col min="1240" max="1251" width="9.140625" customWidth="1"/>
    <col min="1255" max="1255" width="9.140625" customWidth="1"/>
    <col min="1496" max="1507" width="9.140625" customWidth="1"/>
    <col min="1511" max="1511" width="9.140625" customWidth="1"/>
    <col min="1752" max="1763" width="9.140625" customWidth="1"/>
    <col min="1767" max="1767" width="9.140625" customWidth="1"/>
    <col min="2008" max="2019" width="9.140625" customWidth="1"/>
    <col min="2023" max="2023" width="9.140625" customWidth="1"/>
    <col min="2264" max="2275" width="9.140625" customWidth="1"/>
    <col min="2279" max="2279" width="9.140625" customWidth="1"/>
    <col min="2520" max="2531" width="9.140625" customWidth="1"/>
    <col min="2535" max="2535" width="9.140625" customWidth="1"/>
    <col min="2776" max="2787" width="9.140625" customWidth="1"/>
    <col min="2791" max="2791" width="9.140625" customWidth="1"/>
    <col min="3032" max="3043" width="9.140625" customWidth="1"/>
    <col min="3047" max="3047" width="9.140625" customWidth="1"/>
    <col min="3288" max="3299" width="9.140625" customWidth="1"/>
    <col min="3303" max="3303" width="9.140625" customWidth="1"/>
    <col min="3544" max="3555" width="9.140625" customWidth="1"/>
    <col min="3559" max="3559" width="9.140625" customWidth="1"/>
    <col min="3800" max="3811" width="9.140625" customWidth="1"/>
    <col min="3815" max="3815" width="9.140625" customWidth="1"/>
    <col min="4056" max="4067" width="9.140625" customWidth="1"/>
    <col min="4071" max="4071" width="9.140625" customWidth="1"/>
    <col min="4312" max="4323" width="9.140625" customWidth="1"/>
    <col min="4327" max="4327" width="9.140625" customWidth="1"/>
    <col min="4568" max="4579" width="9.140625" customWidth="1"/>
    <col min="4583" max="4583" width="9.140625" customWidth="1"/>
    <col min="4824" max="4835" width="9.140625" customWidth="1"/>
    <col min="4839" max="4839" width="9.140625" customWidth="1"/>
    <col min="5080" max="5091" width="9.140625" customWidth="1"/>
    <col min="5095" max="5095" width="9.140625" customWidth="1"/>
    <col min="5336" max="5347" width="9.140625" customWidth="1"/>
    <col min="5351" max="5351" width="9.140625" customWidth="1"/>
    <col min="5592" max="5603" width="9.140625" customWidth="1"/>
    <col min="5607" max="5607" width="9.140625" customWidth="1"/>
    <col min="5848" max="5859" width="9.140625" customWidth="1"/>
    <col min="5863" max="5863" width="9.140625" customWidth="1"/>
    <col min="6104" max="6115" width="9.140625" customWidth="1"/>
    <col min="6119" max="6119" width="9.140625" customWidth="1"/>
    <col min="6360" max="6371" width="9.140625" customWidth="1"/>
    <col min="6375" max="6375" width="9.140625" customWidth="1"/>
    <col min="6616" max="6627" width="9.140625" customWidth="1"/>
    <col min="6631" max="6631" width="9.140625" customWidth="1"/>
    <col min="6872" max="6883" width="9.140625" customWidth="1"/>
    <col min="6887" max="6887" width="9.140625" customWidth="1"/>
    <col min="7128" max="7139" width="9.140625" customWidth="1"/>
    <col min="7143" max="7143" width="9.140625" customWidth="1"/>
    <col min="7384" max="7395" width="9.140625" customWidth="1"/>
    <col min="7399" max="7399" width="9.140625" customWidth="1"/>
    <col min="7640" max="7651" width="9.140625" customWidth="1"/>
    <col min="7655" max="7655" width="9.140625" customWidth="1"/>
    <col min="7896" max="7907" width="9.140625" customWidth="1"/>
    <col min="7911" max="7911" width="9.140625" customWidth="1"/>
    <col min="8152" max="8163" width="9.140625" customWidth="1"/>
    <col min="8167" max="8167" width="9.140625" customWidth="1"/>
    <col min="8408" max="8419" width="9.140625" customWidth="1"/>
    <col min="8423" max="8423" width="9.140625" customWidth="1"/>
    <col min="8664" max="8675" width="9.140625" customWidth="1"/>
    <col min="8679" max="8679" width="9.140625" customWidth="1"/>
    <col min="8920" max="8931" width="9.140625" customWidth="1"/>
    <col min="8935" max="8935" width="9.140625" customWidth="1"/>
    <col min="9176" max="9187" width="9.140625" customWidth="1"/>
    <col min="9191" max="9191" width="9.140625" customWidth="1"/>
    <col min="9432" max="9443" width="9.140625" customWidth="1"/>
    <col min="9447" max="9447" width="9.140625" customWidth="1"/>
    <col min="9688" max="9699" width="9.140625" customWidth="1"/>
    <col min="9703" max="9703" width="9.140625" customWidth="1"/>
    <col min="9944" max="9955" width="9.140625" customWidth="1"/>
    <col min="9959" max="9959" width="9.140625" customWidth="1"/>
    <col min="10200" max="10211" width="9.140625" customWidth="1"/>
    <col min="10215" max="10215" width="9.140625" customWidth="1"/>
    <col min="10456" max="10467" width="9.140625" customWidth="1"/>
    <col min="10471" max="10471" width="9.140625" customWidth="1"/>
    <col min="10712" max="10723" width="9.140625" customWidth="1"/>
    <col min="10727" max="10727" width="9.140625" customWidth="1"/>
    <col min="10968" max="10979" width="9.140625" customWidth="1"/>
    <col min="10983" max="10983" width="9.140625" customWidth="1"/>
    <col min="11224" max="11235" width="9.140625" customWidth="1"/>
    <col min="11239" max="11239" width="9.140625" customWidth="1"/>
    <col min="11480" max="11491" width="9.140625" customWidth="1"/>
    <col min="11495" max="11495" width="9.140625" customWidth="1"/>
    <col min="11736" max="11747" width="9.140625" customWidth="1"/>
    <col min="11751" max="11751" width="9.140625" customWidth="1"/>
    <col min="11992" max="12003" width="9.140625" customWidth="1"/>
    <col min="12007" max="12007" width="9.140625" customWidth="1"/>
    <col min="12248" max="12259" width="9.140625" customWidth="1"/>
    <col min="12263" max="12263" width="9.140625" customWidth="1"/>
    <col min="12504" max="12515" width="9.140625" customWidth="1"/>
    <col min="12519" max="12519" width="9.140625" customWidth="1"/>
    <col min="12760" max="12771" width="9.140625" customWidth="1"/>
    <col min="12775" max="12775" width="9.140625" customWidth="1"/>
    <col min="13016" max="13027" width="9.140625" customWidth="1"/>
    <col min="13031" max="13031" width="9.140625" customWidth="1"/>
    <col min="13272" max="13283" width="9.140625" customWidth="1"/>
    <col min="13287" max="13287" width="9.140625" customWidth="1"/>
    <col min="13528" max="13539" width="9.140625" customWidth="1"/>
    <col min="13543" max="13543" width="9.140625" customWidth="1"/>
    <col min="13784" max="13795" width="9.140625" customWidth="1"/>
    <col min="13799" max="13799" width="9.140625" customWidth="1"/>
    <col min="14040" max="14051" width="9.140625" customWidth="1"/>
    <col min="14055" max="14055" width="9.140625" customWidth="1"/>
    <col min="14296" max="14307" width="9.140625" customWidth="1"/>
    <col min="14311" max="14311" width="9.140625" customWidth="1"/>
    <col min="14552" max="14563" width="9.140625" customWidth="1"/>
    <col min="14567" max="14567" width="9.140625" customWidth="1"/>
    <col min="14808" max="14819" width="9.140625" customWidth="1"/>
    <col min="14823" max="14823" width="9.140625" customWidth="1"/>
    <col min="15064" max="15075" width="9.140625" customWidth="1"/>
    <col min="15079" max="15079" width="9.140625" customWidth="1"/>
    <col min="15320" max="15331" width="9.140625" customWidth="1"/>
    <col min="15335" max="15335" width="9.140625" customWidth="1"/>
    <col min="15576" max="15587" width="9.140625" customWidth="1"/>
    <col min="15591" max="15591" width="9.140625" customWidth="1"/>
    <col min="15832" max="15843" width="9.140625" customWidth="1"/>
    <col min="15847" max="15847" width="9.140625" customWidth="1"/>
    <col min="16088" max="16099" width="9.140625" customWidth="1"/>
    <col min="16103" max="16103" width="9.140625" customWidth="1"/>
  </cols>
  <sheetData>
    <row r="1" spans="1:20" ht="11.25" customHeight="1">
      <c r="A1" s="31"/>
      <c r="B1" s="31"/>
      <c r="C1" s="31"/>
      <c r="D1" s="31"/>
      <c r="E1" s="31"/>
      <c r="F1" s="31"/>
      <c r="G1" s="31"/>
      <c r="H1" s="31"/>
      <c r="I1" s="31"/>
      <c r="J1" s="31"/>
      <c r="K1" s="31"/>
    </row>
    <row r="2" spans="1:20" ht="15.95" customHeight="1">
      <c r="A2" s="21"/>
      <c r="B2" s="32" t="s">
        <v>2868</v>
      </c>
      <c r="C2" s="12"/>
      <c r="D2" s="12"/>
      <c r="E2" s="12"/>
      <c r="F2" s="12"/>
      <c r="G2" s="12"/>
      <c r="H2" s="12"/>
      <c r="I2" s="12"/>
      <c r="J2" s="12"/>
      <c r="K2" s="12"/>
      <c r="L2" s="32"/>
      <c r="M2" s="12"/>
      <c r="N2" s="12"/>
      <c r="O2" s="12"/>
      <c r="P2" s="12"/>
      <c r="Q2" s="12"/>
      <c r="R2" s="12"/>
      <c r="S2" s="12"/>
      <c r="T2" s="12"/>
    </row>
    <row r="3" spans="1:20" ht="11.25" customHeight="1">
      <c r="A3" s="21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</row>
    <row r="4" spans="1:20" ht="11.25" customHeight="1">
      <c r="A4" s="21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</row>
    <row r="5" spans="1:20" ht="15.95" customHeight="1">
      <c r="A5" s="31"/>
      <c r="B5" s="83" t="str">
        <f>Contents!B5</f>
        <v>6223.0 Job Mobility</v>
      </c>
      <c r="C5" s="83"/>
      <c r="D5" s="83"/>
      <c r="E5" s="83"/>
      <c r="F5" s="83"/>
      <c r="G5" s="83"/>
      <c r="H5" s="83"/>
      <c r="I5" s="83"/>
      <c r="J5" s="83"/>
      <c r="K5" s="83"/>
      <c r="L5" s="33"/>
      <c r="M5" s="31"/>
      <c r="N5" s="31"/>
      <c r="O5" s="31"/>
      <c r="P5" s="31"/>
      <c r="Q5" s="31"/>
      <c r="R5" s="31"/>
      <c r="S5" s="31"/>
      <c r="T5" s="31"/>
    </row>
    <row r="6" spans="1:20" ht="15.95" customHeight="1">
      <c r="A6" s="31"/>
      <c r="B6" s="83" t="str">
        <f>Contents!B6</f>
        <v>Table 1. Labour mobility, retrenchments and duration of employment</v>
      </c>
      <c r="C6" s="83"/>
      <c r="D6" s="83"/>
      <c r="E6" s="83"/>
      <c r="F6" s="83"/>
      <c r="G6" s="83"/>
      <c r="H6" s="83"/>
      <c r="I6" s="83"/>
      <c r="J6" s="83"/>
      <c r="K6" s="83"/>
      <c r="L6" s="83"/>
      <c r="M6" s="83"/>
      <c r="N6" s="83"/>
      <c r="O6" s="83"/>
      <c r="P6" s="83"/>
      <c r="Q6" s="83"/>
      <c r="R6" s="83"/>
      <c r="S6" s="83"/>
      <c r="T6" s="83"/>
    </row>
    <row r="7" spans="1:20" ht="15.95" customHeight="1">
      <c r="A7" s="31"/>
      <c r="B7" s="34" t="str">
        <f>Contents!B7</f>
        <v>Released at 11:30 am (Canberra time) Fri 29 Apr 2022</v>
      </c>
      <c r="C7" s="31"/>
      <c r="D7" s="31"/>
      <c r="E7" s="31"/>
      <c r="F7" s="31"/>
      <c r="G7" s="31"/>
      <c r="H7" s="31"/>
      <c r="I7" s="31"/>
      <c r="J7" s="31"/>
      <c r="K7" s="31"/>
      <c r="L7" s="34"/>
      <c r="M7" s="31"/>
      <c r="N7" s="31"/>
      <c r="O7" s="31"/>
      <c r="P7" s="31"/>
      <c r="Q7" s="31"/>
      <c r="R7" s="31"/>
      <c r="S7" s="31"/>
      <c r="T7" s="31"/>
    </row>
    <row r="8" spans="1:20" ht="15.75" customHeight="1">
      <c r="A8" s="84" t="str">
        <f>Contents!C11</f>
        <v>Table 1.1 - Labour mobility, retrenchments and duration of employment by age, February 2021</v>
      </c>
      <c r="B8" s="84"/>
      <c r="C8" s="84"/>
      <c r="D8" s="84"/>
      <c r="E8" s="84"/>
      <c r="F8" s="84"/>
      <c r="G8" s="84"/>
      <c r="H8" s="84"/>
      <c r="I8" s="35"/>
      <c r="J8" s="36"/>
      <c r="K8" s="36"/>
      <c r="L8" s="84"/>
      <c r="M8" s="84"/>
      <c r="N8" s="84"/>
      <c r="O8" s="84"/>
      <c r="P8" s="84"/>
      <c r="Q8" s="84"/>
      <c r="R8" s="84"/>
      <c r="S8" s="35"/>
      <c r="T8" s="36"/>
    </row>
    <row r="9" spans="1:20" ht="15.75" customHeight="1">
      <c r="A9" s="37"/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</row>
    <row r="10" spans="1:20" ht="15" customHeight="1">
      <c r="A10" s="37"/>
      <c r="B10" s="39" t="s">
        <v>2892</v>
      </c>
      <c r="C10" s="85" t="s">
        <v>2893</v>
      </c>
      <c r="D10" s="85"/>
      <c r="E10" s="85"/>
      <c r="F10" s="40"/>
      <c r="G10" s="86" t="s">
        <v>2894</v>
      </c>
      <c r="H10" s="86"/>
      <c r="I10" s="86"/>
      <c r="J10" s="40"/>
      <c r="K10" s="40"/>
      <c r="L10" s="40"/>
      <c r="M10" s="40"/>
      <c r="N10" s="40"/>
      <c r="O10" s="40"/>
      <c r="P10" s="40"/>
      <c r="Q10" s="40"/>
      <c r="R10" s="40"/>
      <c r="S10" s="40"/>
      <c r="T10" s="40"/>
    </row>
    <row r="11" spans="1:20">
      <c r="A11" s="37"/>
      <c r="B11" s="37"/>
      <c r="C11" s="38" t="s">
        <v>2895</v>
      </c>
      <c r="D11" s="38" t="s">
        <v>2896</v>
      </c>
      <c r="E11" s="38" t="s">
        <v>2897</v>
      </c>
      <c r="F11" s="38"/>
      <c r="G11" s="38" t="s">
        <v>2895</v>
      </c>
      <c r="H11" s="38" t="s">
        <v>2896</v>
      </c>
      <c r="I11" s="38" t="s">
        <v>2897</v>
      </c>
      <c r="J11" s="38"/>
      <c r="K11" s="38"/>
      <c r="L11" s="38"/>
      <c r="M11" s="38"/>
      <c r="N11" s="38"/>
      <c r="O11" s="38"/>
      <c r="P11" s="38"/>
      <c r="Q11" s="38"/>
      <c r="R11" s="38"/>
      <c r="S11" s="38"/>
      <c r="T11" s="38"/>
    </row>
    <row r="12" spans="1:20">
      <c r="A12" s="37"/>
      <c r="B12" s="37"/>
      <c r="C12" s="41" t="s">
        <v>2898</v>
      </c>
      <c r="D12" s="41" t="s">
        <v>2898</v>
      </c>
      <c r="E12" s="41" t="s">
        <v>2898</v>
      </c>
      <c r="F12" s="41"/>
      <c r="G12" s="41" t="s">
        <v>2898</v>
      </c>
      <c r="H12" s="41" t="s">
        <v>2898</v>
      </c>
      <c r="I12" s="41" t="s">
        <v>2898</v>
      </c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</row>
    <row r="13" spans="1:20">
      <c r="A13" s="42" t="s">
        <v>2899</v>
      </c>
      <c r="B13" s="43"/>
      <c r="C13" s="43"/>
      <c r="D13" s="43"/>
      <c r="E13" s="43"/>
      <c r="F13" s="44"/>
      <c r="G13" s="43"/>
      <c r="H13" s="43"/>
      <c r="I13" s="43"/>
    </row>
    <row r="14" spans="1:20">
      <c r="A14" s="45" t="s">
        <v>2900</v>
      </c>
      <c r="B14" s="46"/>
      <c r="C14" s="47"/>
      <c r="D14" s="47"/>
      <c r="E14" s="47"/>
      <c r="F14" s="47"/>
      <c r="G14" s="16"/>
      <c r="H14" s="19"/>
      <c r="I14" s="19"/>
    </row>
    <row r="15" spans="1:20">
      <c r="A15" s="46"/>
      <c r="B15" s="48" t="s">
        <v>2901</v>
      </c>
      <c r="C15" s="47" cm="1">
        <f t="array" ref="C15">INDEX($D$75:$U$105,$C75,C$61)</f>
        <v>2276.9609999999998</v>
      </c>
      <c r="D15" s="47" cm="1">
        <f t="array" ref="D15">INDEX($D$75:$U$105,$C75,D$61)</f>
        <v>1144.857</v>
      </c>
      <c r="E15" s="47" cm="1">
        <f t="array" ref="E15">INDEX($D$75:$U$105,$C75,E$61)</f>
        <v>1132.105</v>
      </c>
      <c r="F15" s="47"/>
      <c r="G15" s="19" t="str" cm="1">
        <f t="array" ref="G15">HYPERLINK(TEXT("#"&amp;INDEX($D$125:$U$160,$C125,C$61),),INDEX($D$125:$U$160,$C125,C$61))</f>
        <v>A126251770C</v>
      </c>
      <c r="H15" s="19" t="str" cm="1">
        <f t="array" ref="H15">HYPERLINK(TEXT("#"&amp;INDEX($D$125:$U$160,$C125,D$61),),INDEX($D$125:$U$160,$C125,D$61))</f>
        <v>A126266458L</v>
      </c>
      <c r="I15" s="19" t="str" cm="1">
        <f t="array" ref="I15">HYPERLINK(TEXT("#"&amp;INDEX($D$125:$U$160,$C125,E$61),),INDEX($D$125:$U$160,$C125,E$61))</f>
        <v>A126259114A</v>
      </c>
    </row>
    <row r="16" spans="1:20">
      <c r="A16" s="46"/>
      <c r="B16" s="49" t="s">
        <v>2902</v>
      </c>
      <c r="C16" s="47" cm="1">
        <f t="array" ref="C16">INDEX($D$75:$U$105,$C76,C$61)</f>
        <v>675.99699999999996</v>
      </c>
      <c r="D16" s="47" cm="1">
        <f t="array" ref="D16">INDEX($D$75:$U$105,$C76,D$61)</f>
        <v>334.536</v>
      </c>
      <c r="E16" s="47" cm="1">
        <f t="array" ref="E16">INDEX($D$75:$U$105,$C76,E$61)</f>
        <v>341.46100000000001</v>
      </c>
      <c r="F16" s="47"/>
      <c r="G16" s="19" t="str" cm="1">
        <f t="array" ref="G16">HYPERLINK(TEXT("#"&amp;INDEX($D$125:$U$160,$C126,C$61),),INDEX($D$125:$U$160,$C126,C$61))</f>
        <v>A126251718V</v>
      </c>
      <c r="H16" s="19" t="str" cm="1">
        <f t="array" ref="H16">HYPERLINK(TEXT("#"&amp;INDEX($D$125:$U$160,$C126,D$61),),INDEX($D$125:$U$160,$C126,D$61))</f>
        <v>A126266406K</v>
      </c>
      <c r="I16" s="19" t="str" cm="1">
        <f t="array" ref="I16">HYPERLINK(TEXT("#"&amp;INDEX($D$125:$U$160,$C126,E$61),),INDEX($D$125:$U$160,$C126,E$61))</f>
        <v>A126259062K</v>
      </c>
    </row>
    <row r="17" spans="1:9">
      <c r="A17" s="46"/>
      <c r="B17" s="49" t="s">
        <v>2903</v>
      </c>
      <c r="C17" s="47" cm="1">
        <f t="array" ref="C17">INDEX($D$75:$U$105,$C77,C$61)</f>
        <v>738.28300000000002</v>
      </c>
      <c r="D17" s="47" cm="1">
        <f t="array" ref="D17">INDEX($D$75:$U$105,$C77,D$61)</f>
        <v>351.23</v>
      </c>
      <c r="E17" s="47" cm="1">
        <f t="array" ref="E17">INDEX($D$75:$U$105,$C77,E$61)</f>
        <v>387.053</v>
      </c>
      <c r="F17" s="47"/>
      <c r="G17" s="19" t="str" cm="1">
        <f t="array" ref="G17">HYPERLINK(TEXT("#"&amp;INDEX($D$125:$U$160,$C127,C$61),),INDEX($D$125:$U$160,$C127,C$61))</f>
        <v>A126251774L</v>
      </c>
      <c r="H17" s="19" t="str" cm="1">
        <f t="array" ref="H17">HYPERLINK(TEXT("#"&amp;INDEX($D$125:$U$160,$C127,D$61),),INDEX($D$125:$U$160,$C127,D$61))</f>
        <v>A126266462C</v>
      </c>
      <c r="I17" s="19" t="str" cm="1">
        <f t="array" ref="I17">HYPERLINK(TEXT("#"&amp;INDEX($D$125:$U$160,$C127,E$61),),INDEX($D$125:$U$160,$C127,E$61))</f>
        <v>A126259118K</v>
      </c>
    </row>
    <row r="18" spans="1:9">
      <c r="A18" s="46"/>
      <c r="B18" s="49" t="s">
        <v>2904</v>
      </c>
      <c r="C18" s="47" cm="1">
        <f t="array" ref="C18">INDEX($D$75:$U$105,$C78,C$61)</f>
        <v>862.68100000000004</v>
      </c>
      <c r="D18" s="47" cm="1">
        <f t="array" ref="D18">INDEX($D$75:$U$105,$C78,D$61)</f>
        <v>459.09100000000001</v>
      </c>
      <c r="E18" s="47" cm="1">
        <f t="array" ref="E18">INDEX($D$75:$U$105,$C78,E$61)</f>
        <v>403.59100000000001</v>
      </c>
      <c r="F18" s="47"/>
      <c r="G18" s="19" t="str" cm="1">
        <f t="array" ref="G18">HYPERLINK(TEXT("#"&amp;INDEX($D$125:$U$160,$C128,C$61),),INDEX($D$125:$U$160,$C128,C$61))</f>
        <v>A126251778W</v>
      </c>
      <c r="H18" s="19" t="str" cm="1">
        <f t="array" ref="H18">HYPERLINK(TEXT("#"&amp;INDEX($D$125:$U$160,$C128,D$61),),INDEX($D$125:$U$160,$C128,D$61))</f>
        <v>A126266466L</v>
      </c>
      <c r="I18" s="19" t="str" cm="1">
        <f t="array" ref="I18">HYPERLINK(TEXT("#"&amp;INDEX($D$125:$U$160,$C128,E$61),),INDEX($D$125:$U$160,$C128,E$61))</f>
        <v>A126259122A</v>
      </c>
    </row>
    <row r="19" spans="1:9">
      <c r="A19" s="46"/>
      <c r="B19" s="50" t="s">
        <v>2905</v>
      </c>
      <c r="C19" s="47" cm="1">
        <f t="array" ref="C19">INDEX($D$75:$U$105,$C79,C$61)</f>
        <v>10670.362999999999</v>
      </c>
      <c r="D19" s="47" cm="1">
        <f t="array" ref="D19">INDEX($D$75:$U$105,$C79,D$61)</f>
        <v>5652.6459999999997</v>
      </c>
      <c r="E19" s="47" cm="1">
        <f t="array" ref="E19">INDEX($D$75:$U$105,$C79,E$61)</f>
        <v>5017.7169999999996</v>
      </c>
      <c r="F19" s="47"/>
      <c r="G19" s="19" t="str" cm="1">
        <f t="array" ref="G19">HYPERLINK(TEXT("#"&amp;INDEX($D$125:$U$160,$C129,C$61),),INDEX($D$125:$U$160,$C129,C$61))</f>
        <v>A126251722K</v>
      </c>
      <c r="H19" s="19" t="str" cm="1">
        <f t="array" ref="H19">HYPERLINK(TEXT("#"&amp;INDEX($D$125:$U$160,$C129,D$61),),INDEX($D$125:$U$160,$C129,D$61))</f>
        <v>A126266410A</v>
      </c>
      <c r="I19" s="19" t="str" cm="1">
        <f t="array" ref="I19">HYPERLINK(TEXT("#"&amp;INDEX($D$125:$U$160,$C129,E$61),),INDEX($D$125:$U$160,$C129,E$61))</f>
        <v>A126259066V</v>
      </c>
    </row>
    <row r="20" spans="1:9">
      <c r="A20" s="46"/>
      <c r="B20" s="51" t="s">
        <v>2906</v>
      </c>
      <c r="C20" s="47" cm="1">
        <f t="array" ref="C20">INDEX($D$75:$U$105,$C80,C$61)</f>
        <v>4661.8509999999997</v>
      </c>
      <c r="D20" s="47" cm="1">
        <f t="array" ref="D20">INDEX($D$75:$U$105,$C80,D$61)</f>
        <v>2396.6320000000001</v>
      </c>
      <c r="E20" s="47" cm="1">
        <f t="array" ref="E20">INDEX($D$75:$U$105,$C80,E$61)</f>
        <v>2265.2190000000001</v>
      </c>
      <c r="F20" s="47"/>
      <c r="G20" s="19" t="str" cm="1">
        <f t="array" ref="G20">HYPERLINK(TEXT("#"&amp;INDEX($D$125:$U$160,$C130,C$61),),INDEX($D$125:$U$160,$C130,C$61))</f>
        <v>A126251726V</v>
      </c>
      <c r="H20" s="19" t="str" cm="1">
        <f t="array" ref="H20">HYPERLINK(TEXT("#"&amp;INDEX($D$125:$U$160,$C130,D$61),),INDEX($D$125:$U$160,$C130,D$61))</f>
        <v>A126266414K</v>
      </c>
      <c r="I20" s="19" t="str" cm="1">
        <f t="array" ref="I20">HYPERLINK(TEXT("#"&amp;INDEX($D$125:$U$160,$C130,E$61),),INDEX($D$125:$U$160,$C130,E$61))</f>
        <v>A126259070K</v>
      </c>
    </row>
    <row r="21" spans="1:9">
      <c r="A21" s="46"/>
      <c r="B21" s="52" t="s">
        <v>2907</v>
      </c>
      <c r="C21" s="47" cm="1">
        <f t="array" ref="C21">INDEX($D$75:$U$105,$C81,C$61)</f>
        <v>1224.2750000000001</v>
      </c>
      <c r="D21" s="47" cm="1">
        <f t="array" ref="D21">INDEX($D$75:$U$105,$C81,D$61)</f>
        <v>605.51</v>
      </c>
      <c r="E21" s="47" cm="1">
        <f t="array" ref="E21">INDEX($D$75:$U$105,$C81,E$61)</f>
        <v>618.76499999999999</v>
      </c>
      <c r="F21" s="47"/>
      <c r="G21" s="19" t="str" cm="1">
        <f t="array" ref="G21">HYPERLINK(TEXT("#"&amp;INDEX($D$125:$U$160,$C131,C$61),),INDEX($D$125:$U$160,$C131,C$61))</f>
        <v>A126251750V</v>
      </c>
      <c r="H21" s="19" t="str" cm="1">
        <f t="array" ref="H21">HYPERLINK(TEXT("#"&amp;INDEX($D$125:$U$160,$C131,D$61),),INDEX($D$125:$U$160,$C131,D$61))</f>
        <v>A126266438C</v>
      </c>
      <c r="I21" s="19" t="str" cm="1">
        <f t="array" ref="I21">HYPERLINK(TEXT("#"&amp;INDEX($D$125:$U$160,$C131,E$61),),INDEX($D$125:$U$160,$C131,E$61))</f>
        <v>A126259094C</v>
      </c>
    </row>
    <row r="22" spans="1:9">
      <c r="A22" s="46"/>
      <c r="B22" s="53" t="s">
        <v>2908</v>
      </c>
      <c r="C22" s="47" cm="1">
        <f t="array" ref="C22">INDEX($D$75:$U$105,$C82,C$61)</f>
        <v>1414.0340000000001</v>
      </c>
      <c r="D22" s="47" cm="1">
        <f t="array" ref="D22">INDEX($D$75:$U$105,$C82,D$61)</f>
        <v>720.83399999999995</v>
      </c>
      <c r="E22" s="47" cm="1">
        <f t="array" ref="E22">INDEX($D$75:$U$105,$C82,E$61)</f>
        <v>693.2</v>
      </c>
      <c r="F22" s="47"/>
      <c r="G22" s="19" t="str" cm="1">
        <f t="array" ref="G22">HYPERLINK(TEXT("#"&amp;INDEX($D$125:$U$160,$C132,C$61),),INDEX($D$125:$U$160,$C132,C$61))</f>
        <v>A126251694L</v>
      </c>
      <c r="H22" s="19" t="str" cm="1">
        <f t="array" ref="H22">HYPERLINK(TEXT("#"&amp;INDEX($D$125:$U$160,$C132,D$61),),INDEX($D$125:$U$160,$C132,D$61))</f>
        <v>A126266382C</v>
      </c>
      <c r="I22" s="19" t="str" cm="1">
        <f t="array" ref="I22">HYPERLINK(TEXT("#"&amp;INDEX($D$125:$U$160,$C132,E$61),),INDEX($D$125:$U$160,$C132,E$61))</f>
        <v>A126259038K</v>
      </c>
    </row>
    <row r="23" spans="1:9">
      <c r="A23" s="46"/>
      <c r="B23" s="52" t="s">
        <v>2909</v>
      </c>
      <c r="C23" s="47" cm="1">
        <f t="array" ref="C23">INDEX($D$75:$U$105,$C83,C$61)</f>
        <v>2023.5419999999999</v>
      </c>
      <c r="D23" s="47" cm="1">
        <f t="array" ref="D23">INDEX($D$75:$U$105,$C83,D$61)</f>
        <v>1070.287</v>
      </c>
      <c r="E23" s="47" cm="1">
        <f t="array" ref="E23">INDEX($D$75:$U$105,$C83,E$61)</f>
        <v>953.25400000000002</v>
      </c>
      <c r="F23" s="47"/>
      <c r="G23" s="19" t="str" cm="1">
        <f t="array" ref="G23">HYPERLINK(TEXT("#"&amp;INDEX($D$125:$U$160,$C133,C$61),),INDEX($D$125:$U$160,$C133,C$61))</f>
        <v>A126251782L</v>
      </c>
      <c r="H23" s="19" t="str" cm="1">
        <f t="array" ref="H23">HYPERLINK(TEXT("#"&amp;INDEX($D$125:$U$160,$C133,D$61),),INDEX($D$125:$U$160,$C133,D$61))</f>
        <v>A126266470C</v>
      </c>
      <c r="I23" s="19" t="str" cm="1">
        <f t="array" ref="I23">HYPERLINK(TEXT("#"&amp;INDEX($D$125:$U$160,$C133,E$61),),INDEX($D$125:$U$160,$C133,E$61))</f>
        <v>A126259126K</v>
      </c>
    </row>
    <row r="24" spans="1:9">
      <c r="A24" s="46"/>
      <c r="B24" s="51" t="s">
        <v>2910</v>
      </c>
      <c r="C24" s="47" cm="1">
        <f t="array" ref="C24">INDEX($D$75:$U$105,$C84,C$61)</f>
        <v>6008.5119999999997</v>
      </c>
      <c r="D24" s="47" cm="1">
        <f t="array" ref="D24">INDEX($D$75:$U$105,$C84,D$61)</f>
        <v>3256.0149999999999</v>
      </c>
      <c r="E24" s="47" cm="1">
        <f t="array" ref="E24">INDEX($D$75:$U$105,$C84,E$61)</f>
        <v>2752.498</v>
      </c>
      <c r="F24" s="47"/>
      <c r="G24" s="19" t="str" cm="1">
        <f t="array" ref="G24">HYPERLINK(TEXT("#"&amp;INDEX($D$125:$U$160,$C134,C$61),),INDEX($D$125:$U$160,$C134,C$61))</f>
        <v>A126251754C</v>
      </c>
      <c r="H24" s="19" t="str" cm="1">
        <f t="array" ref="H24">HYPERLINK(TEXT("#"&amp;INDEX($D$125:$U$160,$C134,D$61),),INDEX($D$125:$U$160,$C134,D$61))</f>
        <v>A126266442V</v>
      </c>
      <c r="I24" s="19" t="str" cm="1">
        <f t="array" ref="I24">HYPERLINK(TEXT("#"&amp;INDEX($D$125:$U$160,$C134,E$61),),INDEX($D$125:$U$160,$C134,E$61))</f>
        <v>A126259098L</v>
      </c>
    </row>
    <row r="25" spans="1:9">
      <c r="A25" s="46"/>
      <c r="B25" s="52" t="s">
        <v>2911</v>
      </c>
      <c r="C25" s="47" cm="1">
        <f t="array" ref="C25">INDEX($D$75:$U$105,$C85,C$61)</f>
        <v>2447.81</v>
      </c>
      <c r="D25" s="47" cm="1">
        <f t="array" ref="D25">INDEX($D$75:$U$105,$C85,D$61)</f>
        <v>1300.5409999999999</v>
      </c>
      <c r="E25" s="47" cm="1">
        <f t="array" ref="E25">INDEX($D$75:$U$105,$C85,E$61)</f>
        <v>1147.268</v>
      </c>
      <c r="F25" s="47"/>
      <c r="G25" s="19" t="str" cm="1">
        <f t="array" ref="G25">HYPERLINK(TEXT("#"&amp;INDEX($D$125:$U$160,$C135,C$61),),INDEX($D$125:$U$160,$C135,C$61))</f>
        <v>A126251786W</v>
      </c>
      <c r="H25" s="19" t="str" cm="1">
        <f t="array" ref="H25">HYPERLINK(TEXT("#"&amp;INDEX($D$125:$U$160,$C135,D$61),),INDEX($D$125:$U$160,$C135,D$61))</f>
        <v>A126266474L</v>
      </c>
      <c r="I25" s="19" t="str" cm="1">
        <f t="array" ref="I25">HYPERLINK(TEXT("#"&amp;INDEX($D$125:$U$160,$C135,E$61),),INDEX($D$125:$U$160,$C135,E$61))</f>
        <v>A126259130A</v>
      </c>
    </row>
    <row r="26" spans="1:9">
      <c r="A26" s="46"/>
      <c r="B26" s="52" t="s">
        <v>2912</v>
      </c>
      <c r="C26" s="47" cm="1">
        <f t="array" ref="C26">INDEX($D$75:$U$105,$C86,C$61)</f>
        <v>3560.703</v>
      </c>
      <c r="D26" s="47" cm="1">
        <f t="array" ref="D26">INDEX($D$75:$U$105,$C86,D$61)</f>
        <v>1955.473</v>
      </c>
      <c r="E26" s="47" cm="1">
        <f t="array" ref="E26">INDEX($D$75:$U$105,$C86,E$61)</f>
        <v>1605.229</v>
      </c>
      <c r="F26" s="47"/>
      <c r="G26" s="19" t="str" cm="1">
        <f t="array" ref="G26">HYPERLINK(TEXT("#"&amp;INDEX($D$125:$U$160,$C136,C$61),),INDEX($D$125:$U$160,$C136,C$61))</f>
        <v>A126251698W</v>
      </c>
      <c r="H26" s="19" t="str" cm="1">
        <f t="array" ref="H26">HYPERLINK(TEXT("#"&amp;INDEX($D$125:$U$160,$C136,D$61),),INDEX($D$125:$U$160,$C136,D$61))</f>
        <v>A126266386L</v>
      </c>
      <c r="I26" s="19" t="str" cm="1">
        <f t="array" ref="I26">HYPERLINK(TEXT("#"&amp;INDEX($D$125:$U$160,$C136,E$61),),INDEX($D$125:$U$160,$C136,E$61))</f>
        <v>A126259042A</v>
      </c>
    </row>
    <row r="27" spans="1:9">
      <c r="A27" s="46"/>
      <c r="B27" s="53" t="s">
        <v>2913</v>
      </c>
      <c r="C27" s="47" cm="1">
        <f t="array" ref="C27">INDEX($D$75:$U$105,$C87,C$61)</f>
        <v>2173.9670000000001</v>
      </c>
      <c r="D27" s="47" cm="1">
        <f t="array" ref="D27">INDEX($D$75:$U$105,$C87,D$61)</f>
        <v>1146.318</v>
      </c>
      <c r="E27" s="47" cm="1">
        <f t="array" ref="E27">INDEX($D$75:$U$105,$C87,E$61)</f>
        <v>1027.6500000000001</v>
      </c>
      <c r="F27" s="47"/>
      <c r="G27" s="19" t="str" cm="1">
        <f t="array" ref="G27">HYPERLINK(TEXT("#"&amp;INDEX($D$125:$U$160,$C137,C$61),),INDEX($D$125:$U$160,$C137,C$61))</f>
        <v>A126251658C</v>
      </c>
      <c r="H27" s="19" t="str" cm="1">
        <f t="array" ref="H27">HYPERLINK(TEXT("#"&amp;INDEX($D$125:$U$160,$C137,D$61),),INDEX($D$125:$U$160,$C137,D$61))</f>
        <v>A126266346V</v>
      </c>
      <c r="I27" s="19" t="str" cm="1">
        <f t="array" ref="I27">HYPERLINK(TEXT("#"&amp;INDEX($D$125:$U$160,$C137,E$61),),INDEX($D$125:$U$160,$C137,E$61))</f>
        <v>A126259002J</v>
      </c>
    </row>
    <row r="28" spans="1:9">
      <c r="A28" s="46"/>
      <c r="B28" s="52" t="s">
        <v>2914</v>
      </c>
      <c r="C28" s="47" cm="1">
        <f t="array" ref="C28">INDEX($D$75:$U$105,$C88,C$61)</f>
        <v>1386.7349999999999</v>
      </c>
      <c r="D28" s="47" cm="1">
        <f t="array" ref="D28">INDEX($D$75:$U$105,$C88,D$61)</f>
        <v>809.15499999999997</v>
      </c>
      <c r="E28" s="47" cm="1">
        <f t="array" ref="E28">INDEX($D$75:$U$105,$C88,E$61)</f>
        <v>577.58000000000004</v>
      </c>
      <c r="F28" s="47"/>
      <c r="G28" s="19" t="str" cm="1">
        <f t="array" ref="G28">HYPERLINK(TEXT("#"&amp;INDEX($D$125:$U$160,$C138,C$61),),INDEX($D$125:$U$160,$C138,C$61))</f>
        <v>A126251670V</v>
      </c>
      <c r="H28" s="19" t="str" cm="1">
        <f t="array" ref="H28">HYPERLINK(TEXT("#"&amp;INDEX($D$125:$U$160,$C138,D$61),),INDEX($D$125:$U$160,$C138,D$61))</f>
        <v>A126266358C</v>
      </c>
      <c r="I28" s="19" t="str" cm="1">
        <f t="array" ref="I28">HYPERLINK(TEXT("#"&amp;INDEX($D$125:$U$160,$C138,E$61),),INDEX($D$125:$U$160,$C138,E$61))</f>
        <v>A126259014T</v>
      </c>
    </row>
    <row r="29" spans="1:9">
      <c r="A29" s="54" t="s">
        <v>2915</v>
      </c>
      <c r="B29" s="55"/>
      <c r="C29" s="47"/>
      <c r="D29" s="47"/>
      <c r="E29" s="47"/>
      <c r="F29" s="47"/>
      <c r="G29" s="19"/>
      <c r="H29" s="19"/>
      <c r="I29" s="19"/>
    </row>
    <row r="30" spans="1:9">
      <c r="A30" s="46"/>
      <c r="B30" s="50" t="s">
        <v>2916</v>
      </c>
      <c r="C30" s="47" cm="1">
        <f t="array" ref="C30">INDEX($D$75:$U$105,$C90,C$61)</f>
        <v>973.84900000000005</v>
      </c>
      <c r="D30" s="47" cm="1">
        <f t="array" ref="D30">INDEX($D$75:$U$105,$C90,D$61)</f>
        <v>508.43099999999998</v>
      </c>
      <c r="E30" s="47" cm="1">
        <f t="array" ref="E30">INDEX($D$75:$U$105,$C90,E$61)</f>
        <v>465.41800000000001</v>
      </c>
      <c r="F30" s="47"/>
      <c r="G30" s="19" t="str" cm="1">
        <f t="array" ref="G30">HYPERLINK(TEXT("#"&amp;INDEX($D$125:$U$160,$C140,C$61),),INDEX($D$125:$U$160,$C140,C$61))</f>
        <v>A126251730K</v>
      </c>
      <c r="H30" s="19" t="str" cm="1">
        <f t="array" ref="H30">HYPERLINK(TEXT("#"&amp;INDEX($D$125:$U$160,$C140,D$61),),INDEX($D$125:$U$160,$C140,D$61))</f>
        <v>A126266418V</v>
      </c>
      <c r="I30" s="19" t="str" cm="1">
        <f t="array" ref="I30">HYPERLINK(TEXT("#"&amp;INDEX($D$125:$U$160,$C140,E$61),),INDEX($D$125:$U$160,$C140,E$61))</f>
        <v>A126259074V</v>
      </c>
    </row>
    <row r="31" spans="1:9">
      <c r="A31" s="46"/>
      <c r="B31" s="50" t="s">
        <v>2917</v>
      </c>
      <c r="C31" s="47" cm="1">
        <f t="array" ref="C31">INDEX($D$75:$U$105,$C91,C$61)</f>
        <v>11973.475</v>
      </c>
      <c r="D31" s="47" cm="1">
        <f t="array" ref="D31">INDEX($D$75:$U$105,$C91,D$61)</f>
        <v>6289.0720000000001</v>
      </c>
      <c r="E31" s="47" cm="1">
        <f t="array" ref="E31">INDEX($D$75:$U$105,$C91,E$61)</f>
        <v>5684.4030000000002</v>
      </c>
      <c r="F31" s="47"/>
      <c r="G31" s="19" t="str" cm="1">
        <f t="array" ref="G31">HYPERLINK(TEXT("#"&amp;INDEX($D$125:$U$160,$C141,C$61),),INDEX($D$125:$U$160,$C141,C$61))</f>
        <v>A126251674C</v>
      </c>
      <c r="H31" s="19" t="str" cm="1">
        <f t="array" ref="H31">HYPERLINK(TEXT("#"&amp;INDEX($D$125:$U$160,$C141,D$61),),INDEX($D$125:$U$160,$C141,D$61))</f>
        <v>A126266362V</v>
      </c>
      <c r="I31" s="19" t="str" cm="1">
        <f t="array" ref="I31">HYPERLINK(TEXT("#"&amp;INDEX($D$125:$U$160,$C141,E$61),),INDEX($D$125:$U$160,$C141,E$61))</f>
        <v>A126259018A</v>
      </c>
    </row>
    <row r="32" spans="1:9">
      <c r="A32" s="54" t="s">
        <v>2918</v>
      </c>
      <c r="B32" s="56"/>
      <c r="C32" s="57" cm="1">
        <f t="array" ref="C32">INDEX($D$75:$U$105,$C92,C$61)</f>
        <v>12947.324000000001</v>
      </c>
      <c r="D32" s="57" cm="1">
        <f t="array" ref="D32">INDEX($D$75:$U$105,$C92,D$61)</f>
        <v>6797.5029999999997</v>
      </c>
      <c r="E32" s="57" cm="1">
        <f t="array" ref="E32">INDEX($D$75:$U$105,$C92,E$61)</f>
        <v>6149.8209999999999</v>
      </c>
      <c r="F32" s="47"/>
      <c r="G32" s="19" t="str" cm="1">
        <f t="array" ref="G32">HYPERLINK(TEXT("#"&amp;INDEX($D$125:$U$160,$C142,C$61),),INDEX($D$125:$U$160,$C142,C$61))</f>
        <v>A126251734V</v>
      </c>
      <c r="H32" s="19" t="str" cm="1">
        <f t="array" ref="H32">HYPERLINK(TEXT("#"&amp;INDEX($D$125:$U$160,$C142,D$61),),INDEX($D$125:$U$160,$C142,D$61))</f>
        <v>A126266422K</v>
      </c>
      <c r="I32" s="19" t="str" cm="1">
        <f t="array" ref="I32">HYPERLINK(TEXT("#"&amp;INDEX($D$125:$U$160,$C142,E$61),),INDEX($D$125:$U$160,$C142,E$61))</f>
        <v>A126259078C</v>
      </c>
    </row>
    <row r="33" spans="1:9">
      <c r="A33" s="42" t="s">
        <v>2919</v>
      </c>
      <c r="B33" s="43"/>
      <c r="C33" s="43"/>
      <c r="D33" s="43"/>
      <c r="E33" s="43"/>
      <c r="F33" s="47"/>
      <c r="G33" s="43"/>
      <c r="H33" s="43"/>
      <c r="I33" s="43"/>
    </row>
    <row r="34" spans="1:9">
      <c r="A34" s="58" t="s">
        <v>2920</v>
      </c>
      <c r="B34" s="59"/>
      <c r="C34" s="57" cm="1">
        <f t="array" ref="C34">INDEX($D$75:$U$110,$C94,C$61)</f>
        <v>3088.3180000000002</v>
      </c>
      <c r="D34" s="57" cm="1">
        <f t="array" ref="D34">INDEX($D$75:$U$110,$C94,D$61)</f>
        <v>1475.8009999999999</v>
      </c>
      <c r="E34" s="57" cm="1">
        <f t="array" ref="E34">INDEX($D$75:$U$110,$C94,E$61)</f>
        <v>1612.5170000000001</v>
      </c>
      <c r="F34" s="47"/>
      <c r="G34" s="19" t="str" cm="1">
        <f t="array" ref="G34">HYPERLINK(TEXT("#"&amp;INDEX($D$125:$U$160,$C144,C$61),),INDEX($D$125:$U$160,$C144,C$61))</f>
        <v>A126251758L</v>
      </c>
      <c r="H34" s="19" t="str" cm="1">
        <f t="array" ref="H34">HYPERLINK(TEXT("#"&amp;INDEX($D$125:$U$160,$C144,D$61),),INDEX($D$125:$U$160,$C144,D$61))</f>
        <v>A126266446C</v>
      </c>
      <c r="I34" s="19" t="str" cm="1">
        <f t="array" ref="I34">HYPERLINK(TEXT("#"&amp;INDEX($D$125:$U$160,$C144,E$61),),INDEX($D$125:$U$160,$C144,E$61))</f>
        <v>A126259102T</v>
      </c>
    </row>
    <row r="35" spans="1:9">
      <c r="A35" s="60"/>
      <c r="B35" s="59" t="s">
        <v>2921</v>
      </c>
      <c r="C35" s="47" cm="1">
        <f t="array" ref="C35">INDEX($D$75:$U$110,$C95,C$61)</f>
        <v>2251.902</v>
      </c>
      <c r="D35" s="47" cm="1">
        <f t="array" ref="D35">INDEX($D$75:$U$110,$C95,D$61)</f>
        <v>1099.9639999999999</v>
      </c>
      <c r="E35" s="47" cm="1">
        <f t="array" ref="E35">INDEX($D$75:$U$110,$C95,E$61)</f>
        <v>1151.9390000000001</v>
      </c>
      <c r="F35" s="47"/>
      <c r="G35" s="19" t="str" cm="1">
        <f t="array" ref="G35">HYPERLINK(TEXT("#"&amp;INDEX($D$125:$U$160,$C145,C$61),),INDEX($D$125:$U$160,$C145,C$61))</f>
        <v>A126251762C</v>
      </c>
      <c r="H35" s="19" t="str" cm="1">
        <f t="array" ref="H35">HYPERLINK(TEXT("#"&amp;INDEX($D$125:$U$160,$C145,D$61),),INDEX($D$125:$U$160,$C145,D$61))</f>
        <v>A126266450V</v>
      </c>
      <c r="I35" s="19" t="str" cm="1">
        <f t="array" ref="I35">HYPERLINK(TEXT("#"&amp;INDEX($D$125:$U$160,$C145,E$61),),INDEX($D$125:$U$160,$C145,E$61))</f>
        <v>A126259106A</v>
      </c>
    </row>
    <row r="36" spans="1:9">
      <c r="A36" s="60"/>
      <c r="B36" s="61" t="s">
        <v>2922</v>
      </c>
      <c r="C36" s="47" cm="1">
        <f t="array" ref="C36">INDEX($D$75:$U$110,$C96,C$61)</f>
        <v>1458.2159999999999</v>
      </c>
      <c r="D36" s="47" cm="1">
        <f t="array" ref="D36">INDEX($D$75:$U$110,$C96,D$61)</f>
        <v>751.05499999999995</v>
      </c>
      <c r="E36" s="47" cm="1">
        <f t="array" ref="E36">INDEX($D$75:$U$110,$C96,E$61)</f>
        <v>707.16099999999994</v>
      </c>
      <c r="F36" s="47"/>
      <c r="G36" s="19" t="str" cm="1">
        <f t="array" ref="G36">HYPERLINK(TEXT("#"&amp;INDEX($D$125:$U$160,$C146,C$61),),INDEX($D$125:$U$160,$C146,C$61))</f>
        <v>A126251682C</v>
      </c>
      <c r="H36" s="19" t="str" cm="1">
        <f t="array" ref="H36">HYPERLINK(TEXT("#"&amp;INDEX($D$125:$U$160,$C146,D$61),),INDEX($D$125:$U$160,$C146,D$61))</f>
        <v>A126266370V</v>
      </c>
      <c r="I36" s="19" t="str" cm="1">
        <f t="array" ref="I36">HYPERLINK(TEXT("#"&amp;INDEX($D$125:$U$160,$C146,E$61),),INDEX($D$125:$U$160,$C146,E$61))</f>
        <v>A126259026A</v>
      </c>
    </row>
    <row r="37" spans="1:9">
      <c r="A37" s="60"/>
      <c r="B37" s="61" t="s">
        <v>2923</v>
      </c>
      <c r="C37" s="47" cm="1">
        <f t="array" ref="C37">INDEX($D$75:$U$110,$C97,C$61)</f>
        <v>793.68600000000004</v>
      </c>
      <c r="D37" s="47" cm="1">
        <f t="array" ref="D37">INDEX($D$75:$U$110,$C97,D$61)</f>
        <v>348.90899999999999</v>
      </c>
      <c r="E37" s="47" cm="1">
        <f t="array" ref="E37">INDEX($D$75:$U$110,$C97,E$61)</f>
        <v>444.77699999999999</v>
      </c>
      <c r="F37" s="47"/>
      <c r="G37" s="19" t="str" cm="1">
        <f t="array" ref="G37">HYPERLINK(TEXT("#"&amp;INDEX($D$125:$U$160,$C147,C$61),),INDEX($D$125:$U$160,$C147,C$61))</f>
        <v>A126251662V</v>
      </c>
      <c r="H37" s="19" t="str" cm="1">
        <f t="array" ref="H37">HYPERLINK(TEXT("#"&amp;INDEX($D$125:$U$160,$C147,D$61),),INDEX($D$125:$U$160,$C147,D$61))</f>
        <v>A126266350K</v>
      </c>
      <c r="I37" s="19" t="str" cm="1">
        <f t="array" ref="I37">HYPERLINK(TEXT("#"&amp;INDEX($D$125:$U$160,$C147,E$61),),INDEX($D$125:$U$160,$C147,E$61))</f>
        <v>A126259006T</v>
      </c>
    </row>
    <row r="38" spans="1:9">
      <c r="A38" s="60"/>
      <c r="B38" s="61" t="s">
        <v>2924</v>
      </c>
      <c r="C38" s="47" cm="1">
        <f t="array" ref="C38">INDEX($D$75:$U$110,$C98,C$61)</f>
        <v>298.85199999999998</v>
      </c>
      <c r="D38" s="47" cm="1">
        <f t="array" ref="D38">INDEX($D$75:$U$110,$C98,D$61)</f>
        <v>136.91200000000001</v>
      </c>
      <c r="E38" s="47" cm="1">
        <f t="array" ref="E38">INDEX($D$75:$U$110,$C98,E$61)</f>
        <v>161.94</v>
      </c>
      <c r="F38" s="47"/>
      <c r="G38" s="19" t="str" cm="1">
        <f t="array" ref="G38">HYPERLINK(TEXT("#"&amp;INDEX($D$125:$U$160,$C148,C$61),),INDEX($D$125:$U$160,$C148,C$61))</f>
        <v>A126251702A</v>
      </c>
      <c r="H38" s="19" t="str" cm="1">
        <f t="array" ref="H38">HYPERLINK(TEXT("#"&amp;INDEX($D$125:$U$160,$C148,D$61),),INDEX($D$125:$U$160,$C148,D$61))</f>
        <v>A126266390C</v>
      </c>
      <c r="I38" s="19" t="str" cm="1">
        <f t="array" ref="I38">HYPERLINK(TEXT("#"&amp;INDEX($D$125:$U$160,$C148,E$61),),INDEX($D$125:$U$160,$C148,E$61))</f>
        <v>A126259046K</v>
      </c>
    </row>
    <row r="39" spans="1:9">
      <c r="A39" s="60"/>
      <c r="B39" s="59" t="s">
        <v>2925</v>
      </c>
      <c r="C39" s="47" cm="1">
        <f t="array" ref="C39">INDEX($D$75:$U$110,$C99,C$61)</f>
        <v>294.36</v>
      </c>
      <c r="D39" s="47" cm="1">
        <f t="array" ref="D39">INDEX($D$75:$U$110,$C99,D$61)</f>
        <v>164.72800000000001</v>
      </c>
      <c r="E39" s="47" cm="1">
        <f t="array" ref="E39">INDEX($D$75:$U$110,$C99,E$61)</f>
        <v>129.63200000000001</v>
      </c>
      <c r="F39" s="47"/>
      <c r="G39" s="19" t="str" cm="1">
        <f t="array" ref="G39">HYPERLINK(TEXT("#"&amp;INDEX($D$125:$U$160,$C149,C$61),),INDEX($D$125:$U$160,$C149,C$61))</f>
        <v>A126251678L</v>
      </c>
      <c r="H39" s="19" t="str" cm="1">
        <f t="array" ref="H39">HYPERLINK(TEXT("#"&amp;INDEX($D$125:$U$160,$C149,D$61),),INDEX($D$125:$U$160,$C149,D$61))</f>
        <v>A126266366C</v>
      </c>
      <c r="I39" s="19" t="str" cm="1">
        <f t="array" ref="I39">HYPERLINK(TEXT("#"&amp;INDEX($D$125:$U$160,$C149,E$61),),INDEX($D$125:$U$160,$C149,E$61))</f>
        <v>A126259022T</v>
      </c>
    </row>
    <row r="40" spans="1:9">
      <c r="A40" s="60"/>
      <c r="B40" s="59" t="s">
        <v>2926</v>
      </c>
      <c r="C40" s="47" cm="1">
        <f t="array" ref="C40">INDEX($D$75:$U$110,$C100,C$61)</f>
        <v>542.05499999999995</v>
      </c>
      <c r="D40" s="47" cm="1">
        <f t="array" ref="D40">INDEX($D$75:$U$110,$C100,D$61)</f>
        <v>211.10900000000001</v>
      </c>
      <c r="E40" s="47" cm="1">
        <f t="array" ref="E40">INDEX($D$75:$U$110,$C100,E$61)</f>
        <v>330.94600000000003</v>
      </c>
      <c r="F40" s="47"/>
      <c r="G40" s="19" t="str" cm="1">
        <f t="array" ref="G40">HYPERLINK(TEXT("#"&amp;INDEX($D$125:$U$160,$C150,C$61),),INDEX($D$125:$U$160,$C150,C$61))</f>
        <v>A126251706K</v>
      </c>
      <c r="H40" s="19" t="str" cm="1">
        <f t="array" ref="H40">HYPERLINK(TEXT("#"&amp;INDEX($D$125:$U$160,$C150,D$61),),INDEX($D$125:$U$160,$C150,D$61))</f>
        <v>A126266394L</v>
      </c>
      <c r="I40" s="19" t="str" cm="1">
        <f t="array" ref="I40">HYPERLINK(TEXT("#"&amp;INDEX($D$125:$U$160,$C150,E$61),),INDEX($D$125:$U$160,$C150,E$61))</f>
        <v>A126259050A</v>
      </c>
    </row>
    <row r="41" spans="1:9">
      <c r="A41" s="62" t="s">
        <v>2927</v>
      </c>
      <c r="B41" s="46"/>
      <c r="C41" s="57" cm="1">
        <f t="array" ref="C41">INDEX($D$75:$U$110,$C101,C$61)</f>
        <v>1091.989</v>
      </c>
      <c r="D41" s="57" cm="1">
        <f t="array" ref="D41">INDEX($D$75:$U$110,$C101,D$61)</f>
        <v>497.78899999999999</v>
      </c>
      <c r="E41" s="57" cm="1">
        <f t="array" ref="E41">INDEX($D$75:$U$110,$C101,E$61)</f>
        <v>594.20000000000005</v>
      </c>
      <c r="F41" s="47"/>
      <c r="G41" s="19" t="str" cm="1">
        <f t="array" ref="G41">HYPERLINK(TEXT("#"&amp;INDEX($D$125:$U$160,$C151,C$61),),INDEX($D$125:$U$160,$C151,C$61))</f>
        <v>A126251686L</v>
      </c>
      <c r="H41" s="19" t="str" cm="1">
        <f t="array" ref="H41">HYPERLINK(TEXT("#"&amp;INDEX($D$125:$U$160,$C151,D$61),),INDEX($D$125:$U$160,$C151,D$61))</f>
        <v>A126266374C</v>
      </c>
      <c r="I41" s="19" t="str" cm="1">
        <f t="array" ref="I41">HYPERLINK(TEXT("#"&amp;INDEX($D$125:$U$160,$C151,E$61),),INDEX($D$125:$U$160,$C151,E$61))</f>
        <v>A126259030T</v>
      </c>
    </row>
    <row r="42" spans="1:9">
      <c r="A42" s="60"/>
      <c r="B42" s="59" t="s">
        <v>2928</v>
      </c>
      <c r="C42" s="47" cm="1">
        <f t="array" ref="C42">INDEX($D$75:$U$110,$C102,C$61)</f>
        <v>646.00800000000004</v>
      </c>
      <c r="D42" s="47" cm="1">
        <f t="array" ref="D42">INDEX($D$75:$U$110,$C102,D$61)</f>
        <v>329.61</v>
      </c>
      <c r="E42" s="47" cm="1">
        <f t="array" ref="E42">INDEX($D$75:$U$110,$C102,E$61)</f>
        <v>316.39800000000002</v>
      </c>
      <c r="F42" s="47"/>
      <c r="G42" s="19" t="str" cm="1">
        <f t="array" ref="G42">HYPERLINK(TEXT("#"&amp;INDEX($D$125:$U$160,$C152,C$61),),INDEX($D$125:$U$160,$C152,C$61))</f>
        <v>A126251710A</v>
      </c>
      <c r="H42" s="19" t="str" cm="1">
        <f t="array" ref="H42">HYPERLINK(TEXT("#"&amp;INDEX($D$125:$U$160,$C152,D$61),),INDEX($D$125:$U$160,$C152,D$61))</f>
        <v>A126266398W</v>
      </c>
      <c r="I42" s="19" t="str" cm="1">
        <f t="array" ref="I42">HYPERLINK(TEXT("#"&amp;INDEX($D$125:$U$160,$C152,E$61),),INDEX($D$125:$U$160,$C152,E$61))</f>
        <v>A126259054K</v>
      </c>
    </row>
    <row r="43" spans="1:9">
      <c r="A43" s="60"/>
      <c r="B43" s="61" t="s">
        <v>2929</v>
      </c>
      <c r="C43" s="47" cm="1">
        <f t="array" ref="C43">INDEX($D$75:$U$110,$C103,C$61)</f>
        <v>73.66</v>
      </c>
      <c r="D43" s="47" cm="1">
        <f t="array" ref="D43">INDEX($D$75:$U$110,$C103,D$61)</f>
        <v>34.353000000000002</v>
      </c>
      <c r="E43" s="47" cm="1">
        <f t="array" ref="E43">INDEX($D$75:$U$110,$C103,E$61)</f>
        <v>39.308</v>
      </c>
      <c r="F43" s="47"/>
      <c r="G43" s="19" t="str" cm="1">
        <f t="array" ref="G43">HYPERLINK(TEXT("#"&amp;INDEX($D$125:$U$160,$C153,C$61),),INDEX($D$125:$U$160,$C153,C$61))</f>
        <v>A126251738C</v>
      </c>
      <c r="H43" s="19" t="str" cm="1">
        <f t="array" ref="H43">HYPERLINK(TEXT("#"&amp;INDEX($D$125:$U$160,$C153,D$61),),INDEX($D$125:$U$160,$C153,D$61))</f>
        <v>A126266426V</v>
      </c>
      <c r="I43" s="19" t="str" cm="1">
        <f t="array" ref="I43">HYPERLINK(TEXT("#"&amp;INDEX($D$125:$U$160,$C153,E$61),),INDEX($D$125:$U$160,$C153,E$61))</f>
        <v>A126259082V</v>
      </c>
    </row>
    <row r="44" spans="1:9">
      <c r="A44" s="60"/>
      <c r="B44" s="59" t="s">
        <v>2930</v>
      </c>
      <c r="C44" s="47" cm="1">
        <f t="array" ref="C44">INDEX($D$75:$U$110,$C104,C$61)</f>
        <v>445.98099999999999</v>
      </c>
      <c r="D44" s="47" cm="1">
        <f t="array" ref="D44">INDEX($D$75:$U$110,$C104,D$61)</f>
        <v>168.179</v>
      </c>
      <c r="E44" s="47" cm="1">
        <f t="array" ref="E44">INDEX($D$75:$U$110,$C104,E$61)</f>
        <v>277.80200000000002</v>
      </c>
      <c r="F44" s="47"/>
      <c r="G44" s="19" t="str" cm="1">
        <f t="array" ref="G44">HYPERLINK(TEXT("#"&amp;INDEX($D$125:$U$160,$C154,C$61),),INDEX($D$125:$U$160,$C154,C$61))</f>
        <v>A126251714K</v>
      </c>
      <c r="H44" s="19" t="str" cm="1">
        <f t="array" ref="H44">HYPERLINK(TEXT("#"&amp;INDEX($D$125:$U$160,$C154,D$61),),INDEX($D$125:$U$160,$C154,D$61))</f>
        <v>A126266402A</v>
      </c>
      <c r="I44" s="19" t="str" cm="1">
        <f t="array" ref="I44">HYPERLINK(TEXT("#"&amp;INDEX($D$125:$U$160,$C154,E$61),),INDEX($D$125:$U$160,$C154,E$61))</f>
        <v>A126259058V</v>
      </c>
    </row>
    <row r="45" spans="1:9">
      <c r="A45" s="62" t="s">
        <v>2931</v>
      </c>
      <c r="B45" s="46"/>
      <c r="C45" s="57" cm="1">
        <f t="array" ref="C45">INDEX($D$75:$U$110,$C105,C$61)</f>
        <v>718.27599999999995</v>
      </c>
      <c r="D45" s="57" cm="1">
        <f t="array" ref="D45">INDEX($D$75:$U$110,$C105,D$61)</f>
        <v>386.48</v>
      </c>
      <c r="E45" s="57" cm="1">
        <f t="array" ref="E45">INDEX($D$75:$U$110,$C105,E$61)</f>
        <v>331.79599999999999</v>
      </c>
      <c r="F45" s="47"/>
      <c r="G45" s="19" t="str" cm="1">
        <f t="array" ref="G45">HYPERLINK(TEXT("#"&amp;INDEX($D$125:$U$160,$C155,C$61),),INDEX($D$125:$U$160,$C155,C$61))</f>
        <v>A126251690C</v>
      </c>
      <c r="H45" s="19" t="str" cm="1">
        <f t="array" ref="H45">HYPERLINK(TEXT("#"&amp;INDEX($D$125:$U$160,$C155,D$61),),INDEX($D$125:$U$160,$C155,D$61))</f>
        <v>A126266378L</v>
      </c>
      <c r="I45" s="19" t="str" cm="1">
        <f t="array" ref="I45">HYPERLINK(TEXT("#"&amp;INDEX($D$125:$U$160,$C155,E$61),),INDEX($D$125:$U$160,$C155,E$61))</f>
        <v>A126259034A</v>
      </c>
    </row>
    <row r="46" spans="1:9">
      <c r="A46" s="60"/>
      <c r="B46" s="59" t="s">
        <v>2932</v>
      </c>
      <c r="C46" s="47" cm="1">
        <f t="array" ref="C46">INDEX($D$75:$U$110,$C106,C$61)</f>
        <v>392.28100000000001</v>
      </c>
      <c r="D46" s="47" cm="1">
        <f t="array" ref="D46">INDEX($D$75:$U$110,$C106,D$61)</f>
        <v>217.16</v>
      </c>
      <c r="E46" s="47" cm="1">
        <f t="array" ref="E46">INDEX($D$75:$U$110,$C106,E$61)</f>
        <v>175.12100000000001</v>
      </c>
      <c r="F46" s="47"/>
      <c r="G46" s="19" t="str" cm="1">
        <f t="array" ref="G46">HYPERLINK(TEXT("#"&amp;INDEX($D$125:$U$160,$C156,C$61),),INDEX($D$125:$U$160,$C156,C$61))</f>
        <v>A126251766L</v>
      </c>
      <c r="H46" s="19" t="str" cm="1">
        <f t="array" ref="H46">HYPERLINK(TEXT("#"&amp;INDEX($D$125:$U$160,$C156,D$61),),INDEX($D$125:$U$160,$C156,D$61))</f>
        <v>A126266454C</v>
      </c>
      <c r="I46" s="19" t="str" cm="1">
        <f t="array" ref="I46">HYPERLINK(TEXT("#"&amp;INDEX($D$125:$U$160,$C156,E$61),),INDEX($D$125:$U$160,$C156,E$61))</f>
        <v>A126259110T</v>
      </c>
    </row>
    <row r="47" spans="1:9">
      <c r="A47" s="60"/>
      <c r="B47" s="59" t="s">
        <v>2933</v>
      </c>
      <c r="C47" s="47" cm="1">
        <f t="array" ref="C47">INDEX($D$75:$U$110,$C107,C$61)</f>
        <v>327.84100000000001</v>
      </c>
      <c r="D47" s="47" cm="1">
        <f t="array" ref="D47">INDEX($D$75:$U$110,$C107,D$61)</f>
        <v>178.821</v>
      </c>
      <c r="E47" s="47" cm="1">
        <f t="array" ref="E47">INDEX($D$75:$U$110,$C107,E$61)</f>
        <v>149.02000000000001</v>
      </c>
      <c r="F47" s="47"/>
      <c r="G47" s="19" t="str" cm="1">
        <f t="array" ref="G47">HYPERLINK(TEXT("#"&amp;INDEX($D$125:$U$160,$C157,C$61),),INDEX($D$125:$U$160,$C157,C$61))</f>
        <v>A126251742V</v>
      </c>
      <c r="H47" s="19" t="str" cm="1">
        <f t="array" ref="H47">HYPERLINK(TEXT("#"&amp;INDEX($D$125:$U$160,$C157,D$61),),INDEX($D$125:$U$160,$C157,D$61))</f>
        <v>A126266430K</v>
      </c>
      <c r="I47" s="19" t="str" cm="1">
        <f t="array" ref="I47">HYPERLINK(TEXT("#"&amp;INDEX($D$125:$U$160,$C157,E$61),),INDEX($D$125:$U$160,$C157,E$61))</f>
        <v>A126259086C</v>
      </c>
    </row>
    <row r="48" spans="1:9">
      <c r="A48" s="60"/>
      <c r="B48" s="61" t="s">
        <v>2934</v>
      </c>
      <c r="C48" s="47" cm="1">
        <f t="array" ref="C48">INDEX($D$75:$U$110,$C108,C$61)</f>
        <v>59.484999999999999</v>
      </c>
      <c r="D48" s="47" cm="1">
        <f t="array" ref="D48">INDEX($D$75:$U$110,$C108,D$61)</f>
        <v>32.555999999999997</v>
      </c>
      <c r="E48" s="47" cm="1">
        <f t="array" ref="E48">INDEX($D$75:$U$110,$C108,E$61)</f>
        <v>26.928999999999998</v>
      </c>
      <c r="F48" s="47"/>
      <c r="G48" s="19" t="str" cm="1">
        <f t="array" ref="G48">HYPERLINK(TEXT("#"&amp;INDEX($D$125:$U$160,$C158,C$61),),INDEX($D$125:$U$160,$C158,C$61))</f>
        <v>A126251746C</v>
      </c>
      <c r="H48" s="19" t="str" cm="1">
        <f t="array" ref="H48">HYPERLINK(TEXT("#"&amp;INDEX($D$125:$U$160,$C158,D$61),),INDEX($D$125:$U$160,$C158,D$61))</f>
        <v>A126266434V</v>
      </c>
      <c r="I48" s="19" t="str" cm="1">
        <f t="array" ref="I48">HYPERLINK(TEXT("#"&amp;INDEX($D$125:$U$160,$C158,E$61),),INDEX($D$125:$U$160,$C158,E$61))</f>
        <v>A126259090V</v>
      </c>
    </row>
    <row r="49" spans="1:21">
      <c r="A49" s="60"/>
      <c r="B49" s="59" t="s">
        <v>2935</v>
      </c>
      <c r="C49" s="47" cm="1">
        <f t="array" ref="C49">INDEX($D$75:$U$110,$C109,C$61)</f>
        <v>390.435</v>
      </c>
      <c r="D49" s="47" cm="1">
        <f t="array" ref="D49">INDEX($D$75:$U$110,$C109,D$61)</f>
        <v>207.65899999999999</v>
      </c>
      <c r="E49" s="47" cm="1">
        <f t="array" ref="E49">INDEX($D$75:$U$110,$C109,E$61)</f>
        <v>182.77600000000001</v>
      </c>
      <c r="F49" s="47"/>
      <c r="G49" s="19" t="str" cm="1">
        <f t="array" ref="G49">HYPERLINK(TEXT("#"&amp;INDEX($D$125:$U$160,$C159,C$61),),INDEX($D$125:$U$160,$C159,C$61))</f>
        <v>A126251790L</v>
      </c>
      <c r="H49" s="19" t="str" cm="1">
        <f t="array" ref="H49">HYPERLINK(TEXT("#"&amp;INDEX($D$125:$U$160,$C159,D$61),),INDEX($D$125:$U$160,$C159,D$61))</f>
        <v>A126266478W</v>
      </c>
      <c r="I49" s="19" t="str" cm="1">
        <f t="array" ref="I49">HYPERLINK(TEXT("#"&amp;INDEX($D$125:$U$160,$C159,E$61),),INDEX($D$125:$U$160,$C159,E$61))</f>
        <v>A126259134K</v>
      </c>
    </row>
    <row r="50" spans="1:21">
      <c r="A50" s="58" t="s">
        <v>2918</v>
      </c>
      <c r="B50" s="63"/>
      <c r="C50" s="57" cm="1">
        <f t="array" ref="C50">INDEX($D$75:$U$110,$C110,C$61)</f>
        <v>20632.147000000001</v>
      </c>
      <c r="D50" s="57" cm="1">
        <f t="array" ref="D50">INDEX($D$75:$U$110,$C110,D$61)</f>
        <v>10122.019</v>
      </c>
      <c r="E50" s="57" cm="1">
        <f t="array" ref="E50">INDEX($D$75:$U$110,$C110,E$61)</f>
        <v>10510.128000000001</v>
      </c>
      <c r="F50" s="47"/>
      <c r="G50" s="19" t="str" cm="1">
        <f t="array" ref="G50">HYPERLINK(TEXT("#"&amp;INDEX($D$125:$U$160,$C160,C$61),),INDEX($D$125:$U$160,$C160,C$61))</f>
        <v>A126251666C</v>
      </c>
      <c r="H50" s="19" t="str" cm="1">
        <f t="array" ref="H50">HYPERLINK(TEXT("#"&amp;INDEX($D$125:$U$160,$C160,D$61),),INDEX($D$125:$U$160,$C160,D$61))</f>
        <v>A126266354V</v>
      </c>
      <c r="I50" s="19" t="str" cm="1">
        <f t="array" ref="I50">HYPERLINK(TEXT("#"&amp;INDEX($D$125:$U$160,$C160,E$61),),INDEX($D$125:$U$160,$C160,E$61))</f>
        <v>A126259010J</v>
      </c>
    </row>
    <row r="51" spans="1:21">
      <c r="A51" s="64"/>
      <c r="B51" s="48"/>
      <c r="C51" s="47"/>
      <c r="D51" s="47"/>
      <c r="E51" s="47"/>
      <c r="F51" s="47"/>
      <c r="G51" s="19"/>
      <c r="H51" s="19"/>
      <c r="I51" s="19"/>
    </row>
    <row r="52" spans="1:21">
      <c r="A52" s="64"/>
      <c r="B52" s="49"/>
      <c r="C52" s="47"/>
      <c r="D52" s="47"/>
      <c r="E52" s="47"/>
      <c r="F52" s="47"/>
      <c r="G52" s="47"/>
      <c r="H52" s="47"/>
      <c r="I52" s="47"/>
      <c r="J52" s="47"/>
      <c r="K52" s="47"/>
      <c r="L52" s="47"/>
      <c r="M52" s="47"/>
      <c r="N52" s="47"/>
      <c r="O52" s="47"/>
      <c r="P52" s="47"/>
      <c r="Q52" s="47"/>
      <c r="R52" s="47"/>
      <c r="S52" s="47"/>
      <c r="T52" s="47"/>
    </row>
    <row r="53" spans="1:21">
      <c r="A53" s="65" t="str">
        <f ca="1">Contents!B27</f>
        <v>© Commonwealth of Australia 2022</v>
      </c>
      <c r="B53" s="66"/>
      <c r="C53" s="47"/>
      <c r="D53" s="47"/>
      <c r="E53" s="47"/>
      <c r="F53" s="47"/>
      <c r="G53" s="47"/>
      <c r="H53" s="47"/>
      <c r="I53" s="47"/>
      <c r="J53" s="47"/>
      <c r="K53" s="47"/>
      <c r="L53" s="47"/>
      <c r="M53" s="47"/>
      <c r="N53" s="47"/>
      <c r="O53" s="47"/>
      <c r="P53" s="47"/>
      <c r="Q53" s="47"/>
      <c r="R53" s="47"/>
      <c r="S53" s="47"/>
      <c r="T53" s="47"/>
    </row>
    <row r="54" spans="1:21" hidden="1">
      <c r="A54" s="67"/>
      <c r="B54" s="68" t="s">
        <v>2893</v>
      </c>
      <c r="C54" s="69">
        <v>1</v>
      </c>
      <c r="D54" s="70"/>
      <c r="E54" s="70"/>
      <c r="F54" s="47"/>
      <c r="G54" s="47"/>
      <c r="H54" s="47"/>
      <c r="I54" s="47"/>
      <c r="J54" s="47"/>
      <c r="K54" s="47"/>
      <c r="L54" s="47"/>
      <c r="M54" s="47"/>
      <c r="N54" s="47"/>
      <c r="O54" s="47"/>
      <c r="P54" s="47"/>
      <c r="Q54" s="47"/>
      <c r="R54" s="47"/>
      <c r="S54" s="47"/>
      <c r="T54" s="47"/>
    </row>
    <row r="55" spans="1:21" hidden="1">
      <c r="A55" s="67"/>
      <c r="B55" s="68" t="s">
        <v>2936</v>
      </c>
      <c r="C55" s="69">
        <v>4</v>
      </c>
      <c r="D55" s="70"/>
      <c r="E55" s="70"/>
      <c r="F55" s="47"/>
      <c r="G55" s="47"/>
      <c r="H55" s="47"/>
      <c r="I55" s="47"/>
      <c r="J55" s="47"/>
      <c r="K55" s="47"/>
      <c r="L55" s="47"/>
      <c r="M55" s="47"/>
      <c r="N55" s="47"/>
      <c r="O55" s="47"/>
      <c r="P55" s="47"/>
      <c r="Q55" s="47"/>
      <c r="R55" s="47"/>
      <c r="S55" s="47"/>
      <c r="T55" s="47"/>
    </row>
    <row r="56" spans="1:21" hidden="1">
      <c r="A56" s="67"/>
      <c r="B56" s="68" t="s">
        <v>2937</v>
      </c>
      <c r="C56" s="69">
        <v>7</v>
      </c>
      <c r="D56" s="70"/>
      <c r="E56" s="70"/>
      <c r="F56" s="47"/>
      <c r="G56" s="47"/>
      <c r="H56" s="47"/>
      <c r="I56" s="47"/>
      <c r="J56" s="47"/>
      <c r="K56" s="47"/>
      <c r="L56" s="47"/>
      <c r="M56" s="47"/>
      <c r="N56" s="47"/>
      <c r="O56" s="47"/>
      <c r="P56" s="47"/>
      <c r="Q56" s="47"/>
      <c r="R56" s="47"/>
      <c r="S56" s="47"/>
      <c r="T56" s="47"/>
    </row>
    <row r="57" spans="1:21" hidden="1">
      <c r="A57" s="67"/>
      <c r="B57" s="68" t="s">
        <v>2938</v>
      </c>
      <c r="C57" s="69">
        <v>10</v>
      </c>
      <c r="D57" s="70"/>
      <c r="E57" s="70"/>
      <c r="F57" s="47"/>
      <c r="G57" s="47"/>
      <c r="H57" s="47"/>
      <c r="I57" s="47"/>
      <c r="J57" s="47"/>
      <c r="K57" s="47"/>
      <c r="L57" s="47"/>
      <c r="M57" s="47"/>
      <c r="N57" s="47"/>
      <c r="O57" s="47"/>
      <c r="P57" s="47"/>
      <c r="Q57" s="47"/>
      <c r="R57" s="47"/>
      <c r="S57" s="47"/>
      <c r="T57" s="47"/>
    </row>
    <row r="58" spans="1:21" hidden="1">
      <c r="A58" s="67"/>
      <c r="B58" s="68" t="s">
        <v>2939</v>
      </c>
      <c r="C58" s="69">
        <v>13</v>
      </c>
      <c r="D58" s="70"/>
      <c r="E58" s="70"/>
      <c r="F58" s="47"/>
      <c r="G58" s="47"/>
      <c r="H58" s="47"/>
      <c r="I58" s="47"/>
      <c r="J58" s="47"/>
      <c r="K58" s="47"/>
      <c r="L58" s="47"/>
      <c r="M58" s="47"/>
      <c r="N58" s="47"/>
      <c r="O58" s="47"/>
      <c r="P58" s="47"/>
      <c r="Q58" s="47"/>
      <c r="R58" s="47"/>
      <c r="S58" s="47"/>
      <c r="T58" s="47"/>
    </row>
    <row r="59" spans="1:21" hidden="1">
      <c r="A59" s="67"/>
      <c r="B59" s="68" t="s">
        <v>2940</v>
      </c>
      <c r="C59" s="69">
        <v>16</v>
      </c>
      <c r="D59" s="70"/>
      <c r="E59" s="70"/>
      <c r="F59" s="47"/>
      <c r="G59" s="47"/>
      <c r="H59" s="47"/>
      <c r="I59" s="47"/>
      <c r="J59" s="47"/>
      <c r="K59" s="47"/>
      <c r="L59" s="47"/>
      <c r="M59" s="47"/>
      <c r="N59" s="47"/>
      <c r="O59" s="47"/>
      <c r="P59" s="47"/>
      <c r="Q59" s="47"/>
      <c r="R59" s="47"/>
      <c r="S59" s="47"/>
      <c r="T59" s="47"/>
    </row>
    <row r="60" spans="1:21" hidden="1">
      <c r="A60" s="67"/>
      <c r="B60" s="71"/>
      <c r="C60" s="70"/>
      <c r="D60" s="70"/>
      <c r="E60" s="70"/>
      <c r="F60" s="47"/>
      <c r="G60" s="47"/>
      <c r="H60" s="47"/>
      <c r="I60" s="47"/>
      <c r="J60" s="47"/>
      <c r="K60" s="47"/>
      <c r="L60" s="47"/>
      <c r="M60" s="47"/>
      <c r="N60" s="47"/>
      <c r="O60" s="47"/>
      <c r="P60" s="47"/>
      <c r="Q60" s="47"/>
      <c r="R60" s="47"/>
      <c r="S60" s="47"/>
      <c r="T60" s="47"/>
    </row>
    <row r="61" spans="1:21" hidden="1">
      <c r="A61" s="67"/>
      <c r="B61" s="72"/>
      <c r="C61" s="69">
        <f>VLOOKUP(C10,B54:C59,2,FALSE)</f>
        <v>1</v>
      </c>
      <c r="D61" s="69">
        <f>C61+1</f>
        <v>2</v>
      </c>
      <c r="E61" s="69">
        <f>D61+1</f>
        <v>3</v>
      </c>
      <c r="F61" s="47"/>
      <c r="G61" s="47"/>
      <c r="H61" s="47"/>
      <c r="I61" s="47"/>
      <c r="J61" s="47"/>
      <c r="K61" s="47"/>
      <c r="L61" s="47"/>
      <c r="M61" s="47"/>
      <c r="N61" s="47"/>
      <c r="O61" s="47"/>
      <c r="P61" s="47"/>
      <c r="Q61" s="47"/>
      <c r="R61" s="47"/>
      <c r="S61" s="47"/>
      <c r="T61" s="47"/>
      <c r="U61" s="47"/>
    </row>
    <row r="62" spans="1:21" hidden="1">
      <c r="A62" s="67"/>
      <c r="B62" s="66"/>
      <c r="C62" s="47"/>
      <c r="D62" s="47"/>
      <c r="E62" s="47"/>
      <c r="F62" s="47"/>
      <c r="G62" s="47"/>
      <c r="H62" s="47"/>
      <c r="I62" s="47"/>
      <c r="J62" s="47"/>
      <c r="K62" s="47"/>
      <c r="L62" s="47"/>
      <c r="M62" s="47"/>
      <c r="N62" s="47"/>
      <c r="O62" s="47"/>
      <c r="P62" s="47"/>
      <c r="Q62" s="47"/>
      <c r="R62" s="47"/>
      <c r="S62" s="47"/>
      <c r="T62" s="47"/>
    </row>
    <row r="63" spans="1:21" hidden="1">
      <c r="A63" s="67"/>
      <c r="B63" s="66"/>
      <c r="C63" s="47"/>
      <c r="D63" s="47"/>
      <c r="E63" s="47"/>
      <c r="F63" s="47"/>
      <c r="G63" s="47"/>
      <c r="H63" s="47"/>
      <c r="I63" s="47"/>
      <c r="J63" s="47"/>
      <c r="K63" s="47"/>
      <c r="L63" s="47"/>
      <c r="M63" s="47"/>
      <c r="N63" s="47"/>
      <c r="O63" s="47"/>
      <c r="P63" s="47"/>
      <c r="Q63" s="47"/>
      <c r="R63" s="47"/>
      <c r="S63" s="47"/>
      <c r="T63" s="47"/>
    </row>
    <row r="64" spans="1:21" hidden="1">
      <c r="A64" s="67"/>
      <c r="B64" s="66"/>
      <c r="C64" s="47"/>
      <c r="D64" s="47"/>
      <c r="E64" s="47"/>
      <c r="F64" s="47"/>
      <c r="G64" s="47"/>
      <c r="H64" s="47"/>
      <c r="I64" s="47"/>
      <c r="J64" s="47"/>
      <c r="K64" s="47"/>
      <c r="L64" s="47"/>
      <c r="M64" s="47"/>
      <c r="N64" s="47"/>
      <c r="O64" s="47"/>
      <c r="P64" s="47"/>
      <c r="Q64" s="47"/>
      <c r="R64" s="47"/>
      <c r="S64" s="47"/>
      <c r="T64" s="47"/>
    </row>
    <row r="65" spans="1:22" hidden="1">
      <c r="A65" s="67"/>
      <c r="B65" s="66"/>
      <c r="C65" s="47"/>
      <c r="D65" s="47"/>
      <c r="E65" s="47"/>
      <c r="F65" s="47"/>
      <c r="G65" s="47"/>
      <c r="H65" s="47"/>
      <c r="I65" s="47"/>
      <c r="J65" s="47"/>
      <c r="K65" s="47"/>
      <c r="L65" s="47"/>
      <c r="M65" s="47"/>
      <c r="N65" s="47"/>
      <c r="O65" s="47"/>
      <c r="P65" s="47"/>
      <c r="Q65" s="47"/>
      <c r="R65" s="47"/>
      <c r="S65" s="47"/>
      <c r="T65" s="47"/>
    </row>
    <row r="66" spans="1:22" hidden="1">
      <c r="A66" s="67"/>
      <c r="B66" s="66"/>
      <c r="C66" s="47"/>
      <c r="D66" s="47"/>
      <c r="E66" s="47"/>
      <c r="F66" s="47"/>
      <c r="G66" s="47"/>
      <c r="H66" s="47"/>
      <c r="I66" s="47"/>
      <c r="J66" s="47"/>
      <c r="K66" s="47"/>
      <c r="L66" s="47"/>
      <c r="M66" s="47"/>
      <c r="N66" s="47"/>
      <c r="O66" s="47"/>
      <c r="P66" s="47"/>
      <c r="Q66" s="47"/>
      <c r="R66" s="47"/>
      <c r="S66" s="47"/>
      <c r="T66" s="47"/>
    </row>
    <row r="67" spans="1:22" hidden="1">
      <c r="A67" s="67"/>
      <c r="B67" s="66"/>
      <c r="C67" s="47"/>
      <c r="D67" s="47"/>
      <c r="E67" s="47"/>
      <c r="F67" s="47"/>
      <c r="G67" s="47"/>
      <c r="H67" s="47"/>
      <c r="I67" s="47"/>
      <c r="J67" s="47"/>
      <c r="K67" s="47"/>
      <c r="L67" s="47"/>
      <c r="M67" s="47"/>
      <c r="N67" s="47"/>
      <c r="O67" s="47"/>
      <c r="P67" s="47"/>
      <c r="Q67" s="47"/>
      <c r="R67" s="47"/>
      <c r="S67" s="47"/>
      <c r="T67" s="47"/>
    </row>
    <row r="68" spans="1:22" hidden="1">
      <c r="A68" s="67"/>
      <c r="B68" s="66"/>
      <c r="C68" s="47"/>
      <c r="D68" s="47"/>
      <c r="E68" s="47"/>
      <c r="F68" s="47"/>
      <c r="G68" s="47"/>
      <c r="H68" s="47"/>
      <c r="I68" s="47"/>
      <c r="J68" s="47"/>
      <c r="K68" s="47"/>
      <c r="L68" s="47"/>
      <c r="M68" s="47"/>
      <c r="N68" s="47"/>
      <c r="O68" s="47"/>
      <c r="P68" s="47"/>
      <c r="Q68" s="47"/>
      <c r="R68" s="47"/>
      <c r="S68" s="47"/>
      <c r="T68" s="47"/>
    </row>
    <row r="69" spans="1:22" hidden="1">
      <c r="A69" s="67"/>
      <c r="B69" s="66"/>
      <c r="C69" s="66"/>
      <c r="D69" s="47"/>
      <c r="E69" s="47"/>
      <c r="F69" s="47"/>
      <c r="G69" s="47"/>
      <c r="H69" s="47"/>
      <c r="I69" s="47"/>
      <c r="J69" s="47"/>
      <c r="K69" s="47"/>
      <c r="L69" s="47"/>
      <c r="M69" s="47"/>
      <c r="N69" s="47"/>
      <c r="O69" s="47"/>
      <c r="P69" s="47"/>
      <c r="Q69" s="47"/>
      <c r="R69" s="47"/>
      <c r="S69" s="47"/>
      <c r="T69" s="47"/>
      <c r="U69" s="47"/>
    </row>
    <row r="70" spans="1:22" hidden="1">
      <c r="A70" s="67"/>
      <c r="B70" s="66"/>
      <c r="C70" s="66"/>
      <c r="D70" s="69">
        <v>1</v>
      </c>
      <c r="E70" s="69">
        <v>2</v>
      </c>
      <c r="F70" s="69">
        <v>3</v>
      </c>
      <c r="G70" s="69">
        <v>4</v>
      </c>
      <c r="H70" s="69">
        <v>5</v>
      </c>
      <c r="I70" s="69">
        <v>6</v>
      </c>
      <c r="J70" s="69">
        <v>7</v>
      </c>
      <c r="K70" s="69">
        <v>8</v>
      </c>
      <c r="L70" s="69">
        <v>9</v>
      </c>
      <c r="M70" s="69">
        <v>10</v>
      </c>
      <c r="N70" s="69">
        <v>11</v>
      </c>
      <c r="O70" s="69">
        <v>12</v>
      </c>
      <c r="P70" s="69">
        <v>13</v>
      </c>
      <c r="Q70" s="69">
        <v>14</v>
      </c>
      <c r="R70" s="69">
        <v>15</v>
      </c>
      <c r="S70" s="69">
        <v>16</v>
      </c>
      <c r="T70" s="69">
        <v>17</v>
      </c>
      <c r="U70" s="69">
        <v>18</v>
      </c>
    </row>
    <row r="71" spans="1:22" ht="15" hidden="1" customHeight="1">
      <c r="A71" s="37"/>
      <c r="B71" s="37"/>
      <c r="C71" s="37"/>
      <c r="D71" s="82" t="s">
        <v>2893</v>
      </c>
      <c r="E71" s="82"/>
      <c r="F71" s="82"/>
      <c r="G71" s="82" t="s">
        <v>2936</v>
      </c>
      <c r="H71" s="82"/>
      <c r="I71" s="82"/>
      <c r="J71" s="82" t="s">
        <v>2937</v>
      </c>
      <c r="K71" s="82"/>
      <c r="L71" s="82"/>
      <c r="M71" s="82" t="s">
        <v>2938</v>
      </c>
      <c r="N71" s="82"/>
      <c r="O71" s="82"/>
      <c r="P71" s="82" t="s">
        <v>2939</v>
      </c>
      <c r="Q71" s="82"/>
      <c r="R71" s="82"/>
      <c r="S71" s="82" t="s">
        <v>2940</v>
      </c>
      <c r="T71" s="82"/>
      <c r="U71" s="82"/>
    </row>
    <row r="72" spans="1:22" hidden="1">
      <c r="A72" s="37"/>
      <c r="B72" s="37"/>
      <c r="C72" s="37"/>
      <c r="D72" s="38" t="s">
        <v>2895</v>
      </c>
      <c r="E72" s="38" t="s">
        <v>2896</v>
      </c>
      <c r="F72" s="38" t="s">
        <v>2897</v>
      </c>
      <c r="G72" s="38" t="s">
        <v>2895</v>
      </c>
      <c r="H72" s="38" t="s">
        <v>2896</v>
      </c>
      <c r="I72" s="38" t="s">
        <v>2897</v>
      </c>
      <c r="J72" s="38" t="s">
        <v>2895</v>
      </c>
      <c r="K72" s="38" t="s">
        <v>2896</v>
      </c>
      <c r="L72" s="38" t="s">
        <v>2897</v>
      </c>
      <c r="M72" s="38" t="s">
        <v>2895</v>
      </c>
      <c r="N72" s="38" t="s">
        <v>2896</v>
      </c>
      <c r="O72" s="38" t="s">
        <v>2897</v>
      </c>
      <c r="P72" s="38" t="s">
        <v>2895</v>
      </c>
      <c r="Q72" s="38" t="s">
        <v>2896</v>
      </c>
      <c r="R72" s="38" t="s">
        <v>2897</v>
      </c>
      <c r="S72" s="38" t="s">
        <v>2895</v>
      </c>
      <c r="T72" s="38" t="s">
        <v>2896</v>
      </c>
      <c r="U72" s="38" t="s">
        <v>2897</v>
      </c>
    </row>
    <row r="73" spans="1:22" hidden="1">
      <c r="A73" s="37"/>
      <c r="B73" s="37"/>
      <c r="C73" s="37"/>
      <c r="D73" s="41" t="s">
        <v>2898</v>
      </c>
      <c r="E73" s="41" t="s">
        <v>2898</v>
      </c>
      <c r="F73" s="41" t="s">
        <v>2898</v>
      </c>
      <c r="G73" s="41" t="s">
        <v>2898</v>
      </c>
      <c r="H73" s="41" t="s">
        <v>2898</v>
      </c>
      <c r="I73" s="41" t="s">
        <v>2898</v>
      </c>
      <c r="J73" s="41" t="s">
        <v>2898</v>
      </c>
      <c r="K73" s="41" t="s">
        <v>2898</v>
      </c>
      <c r="L73" s="41" t="s">
        <v>2898</v>
      </c>
      <c r="M73" s="41" t="s">
        <v>2898</v>
      </c>
      <c r="N73" s="41" t="s">
        <v>2898</v>
      </c>
      <c r="O73" s="41" t="s">
        <v>2898</v>
      </c>
      <c r="P73" s="41" t="s">
        <v>2898</v>
      </c>
      <c r="Q73" s="41" t="s">
        <v>2898</v>
      </c>
      <c r="R73" s="41" t="s">
        <v>2898</v>
      </c>
      <c r="S73" s="41" t="s">
        <v>2898</v>
      </c>
      <c r="T73" s="41" t="s">
        <v>2898</v>
      </c>
      <c r="U73" s="41" t="s">
        <v>2898</v>
      </c>
    </row>
    <row r="74" spans="1:22" hidden="1">
      <c r="A74" s="45" t="s">
        <v>2900</v>
      </c>
      <c r="B74" s="46"/>
      <c r="C74" s="46"/>
      <c r="D74" s="41"/>
      <c r="E74" s="41"/>
      <c r="F74" s="41"/>
      <c r="G74" s="44"/>
      <c r="H74" s="73"/>
      <c r="I74" s="73"/>
    </row>
    <row r="75" spans="1:22" hidden="1">
      <c r="A75" s="46"/>
      <c r="B75" s="48" t="s">
        <v>2901</v>
      </c>
      <c r="C75" s="69">
        <v>1</v>
      </c>
      <c r="D75" s="47">
        <f>A126251770C_Latest</f>
        <v>2276.9609999999998</v>
      </c>
      <c r="E75" s="47">
        <f>A126266458L_Latest</f>
        <v>1144.857</v>
      </c>
      <c r="F75" s="47">
        <f>A126259114A_Latest</f>
        <v>1132.105</v>
      </c>
      <c r="G75" s="47">
        <f>A126255442R_Latest</f>
        <v>2255.3789999999999</v>
      </c>
      <c r="H75" s="47">
        <f>A126270130K_Latest</f>
        <v>1131.239</v>
      </c>
      <c r="I75" s="47">
        <f>A126262786A_Latest</f>
        <v>1124.1410000000001</v>
      </c>
      <c r="J75" s="47">
        <f>A126252994J_Latest</f>
        <v>742.04100000000005</v>
      </c>
      <c r="K75" s="47">
        <f>A126267682X_Latest</f>
        <v>363.79700000000003</v>
      </c>
      <c r="L75" s="47">
        <f>A126260338K_Latest</f>
        <v>378.24400000000003</v>
      </c>
      <c r="M75" s="47">
        <f>A126256666V_Latest</f>
        <v>1058.98</v>
      </c>
      <c r="N75" s="47">
        <f>A126271354R_Latest</f>
        <v>535.75400000000002</v>
      </c>
      <c r="O75" s="47">
        <f>A126264010C_Latest</f>
        <v>523.226</v>
      </c>
      <c r="P75" s="47">
        <f>A126257890F_Latest</f>
        <v>454.35899999999998</v>
      </c>
      <c r="Q75" s="47">
        <f>A126272578V_Latest</f>
        <v>231.68799999999999</v>
      </c>
      <c r="R75" s="47">
        <f>A126265234J_Latest</f>
        <v>222.67</v>
      </c>
      <c r="S75" s="47">
        <f>A126254218C_Latest</f>
        <v>21.582000000000001</v>
      </c>
      <c r="T75" s="47">
        <f>A126268906T_Latest</f>
        <v>13.618</v>
      </c>
      <c r="U75" s="47">
        <f>A126261562W_Latest</f>
        <v>7.9640000000000004</v>
      </c>
      <c r="V75" s="47"/>
    </row>
    <row r="76" spans="1:22" hidden="1">
      <c r="A76" s="46"/>
      <c r="B76" s="49" t="s">
        <v>2902</v>
      </c>
      <c r="C76" s="69">
        <v>2</v>
      </c>
      <c r="D76" s="47">
        <f>A126251718V_Latest</f>
        <v>675.99699999999996</v>
      </c>
      <c r="E76" s="47">
        <f>A126266406K_Latest</f>
        <v>334.536</v>
      </c>
      <c r="F76" s="47">
        <f>A126259062K_Latest</f>
        <v>341.46100000000001</v>
      </c>
      <c r="G76" s="47">
        <f>A126255390X_Latest</f>
        <v>671.35900000000004</v>
      </c>
      <c r="H76" s="47">
        <f>A126270078L_Latest</f>
        <v>331.00299999999999</v>
      </c>
      <c r="I76" s="47">
        <f>A126262734X_Latest</f>
        <v>340.35599999999999</v>
      </c>
      <c r="J76" s="47">
        <f>A126252942F_Latest</f>
        <v>239.738</v>
      </c>
      <c r="K76" s="47">
        <f>A126267630W_Latest</f>
        <v>119.172</v>
      </c>
      <c r="L76" s="47">
        <f>A126260286V_Latest</f>
        <v>120.56699999999999</v>
      </c>
      <c r="M76" s="47">
        <f>A126256614T_Latest</f>
        <v>306.43599999999998</v>
      </c>
      <c r="N76" s="47">
        <f>A126271302L_Latest</f>
        <v>145.886</v>
      </c>
      <c r="O76" s="47">
        <f>A126263958C_Latest</f>
        <v>160.54900000000001</v>
      </c>
      <c r="P76" s="47">
        <f>A126257838W_Latest</f>
        <v>125.185</v>
      </c>
      <c r="Q76" s="47">
        <f>A126272526T_Latest</f>
        <v>65.944999999999993</v>
      </c>
      <c r="R76" s="47">
        <f>A126265182T_Latest</f>
        <v>59.24</v>
      </c>
      <c r="S76" s="47">
        <f>A126254166L_Latest</f>
        <v>4.6379999999999999</v>
      </c>
      <c r="T76" s="47">
        <f>A126268854A_Latest</f>
        <v>3.5329999999999999</v>
      </c>
      <c r="U76" s="47">
        <f>A126261510V_Latest</f>
        <v>1.105</v>
      </c>
      <c r="V76" s="68"/>
    </row>
    <row r="77" spans="1:22" hidden="1">
      <c r="A77" s="46"/>
      <c r="B77" s="49" t="s">
        <v>2903</v>
      </c>
      <c r="C77" s="69">
        <v>3</v>
      </c>
      <c r="D77" s="47">
        <f>A126251774L_Latest</f>
        <v>738.28300000000002</v>
      </c>
      <c r="E77" s="47">
        <f>A126266462C_Latest</f>
        <v>351.23</v>
      </c>
      <c r="F77" s="47">
        <f>A126259118K_Latest</f>
        <v>387.053</v>
      </c>
      <c r="G77" s="47">
        <f>A126255446X_Latest</f>
        <v>730.66800000000001</v>
      </c>
      <c r="H77" s="47">
        <f>A126270134V_Latest</f>
        <v>345.99099999999999</v>
      </c>
      <c r="I77" s="47">
        <f>A126262790T_Latest</f>
        <v>384.67700000000002</v>
      </c>
      <c r="J77" s="47">
        <f>A126252998T_Latest</f>
        <v>274.233</v>
      </c>
      <c r="K77" s="47">
        <f>A126267686J_Latest</f>
        <v>127.991</v>
      </c>
      <c r="L77" s="47">
        <f>A126260342A_Latest</f>
        <v>146.24100000000001</v>
      </c>
      <c r="M77" s="47">
        <f>A126256670K_Latest</f>
        <v>320.00599999999997</v>
      </c>
      <c r="N77" s="47">
        <f>A126271358X_Latest</f>
        <v>151.75299999999999</v>
      </c>
      <c r="O77" s="47">
        <f>A126264014L_Latest</f>
        <v>168.25299999999999</v>
      </c>
      <c r="P77" s="47">
        <f>A126257894R_Latest</f>
        <v>136.429</v>
      </c>
      <c r="Q77" s="47">
        <f>A126272582K_Latest</f>
        <v>66.247</v>
      </c>
      <c r="R77" s="47">
        <f>A126265238T_Latest</f>
        <v>70.182000000000002</v>
      </c>
      <c r="S77" s="47">
        <f>A126254222V_Latest</f>
        <v>7.6150000000000002</v>
      </c>
      <c r="T77" s="47">
        <f>A126268910J_Latest</f>
        <v>5.2389999999999999</v>
      </c>
      <c r="U77" s="47">
        <f>A126261566F_Latest</f>
        <v>2.3759999999999999</v>
      </c>
      <c r="V77" s="68"/>
    </row>
    <row r="78" spans="1:22" hidden="1">
      <c r="A78" s="46"/>
      <c r="B78" s="49" t="s">
        <v>2904</v>
      </c>
      <c r="C78" s="69">
        <v>4</v>
      </c>
      <c r="D78" s="47">
        <f>A126251778W_Latest</f>
        <v>862.68100000000004</v>
      </c>
      <c r="E78" s="47">
        <f>A126266466L_Latest</f>
        <v>459.09100000000001</v>
      </c>
      <c r="F78" s="47">
        <f>A126259122A_Latest</f>
        <v>403.59100000000001</v>
      </c>
      <c r="G78" s="47">
        <f>A126255450R_Latest</f>
        <v>853.35299999999995</v>
      </c>
      <c r="H78" s="47">
        <f>A126270138C_Latest</f>
        <v>454.245</v>
      </c>
      <c r="I78" s="47">
        <f>A126262794A_Latest</f>
        <v>399.108</v>
      </c>
      <c r="J78" s="47">
        <f>A126253002X_Latest</f>
        <v>228.07</v>
      </c>
      <c r="K78" s="47">
        <f>A126267690X_Latest</f>
        <v>116.634</v>
      </c>
      <c r="L78" s="47">
        <f>A126260346K_Latest</f>
        <v>111.43600000000001</v>
      </c>
      <c r="M78" s="47">
        <f>A126256674V_Latest</f>
        <v>432.53800000000001</v>
      </c>
      <c r="N78" s="47">
        <f>A126271362R_Latest</f>
        <v>238.11500000000001</v>
      </c>
      <c r="O78" s="47">
        <f>A126264018W_Latest</f>
        <v>194.42400000000001</v>
      </c>
      <c r="P78" s="47">
        <f>A126257898X_Latest</f>
        <v>192.744</v>
      </c>
      <c r="Q78" s="47">
        <f>A126272586V_Latest</f>
        <v>99.495999999999995</v>
      </c>
      <c r="R78" s="47">
        <f>A126265242J_Latest</f>
        <v>93.248000000000005</v>
      </c>
      <c r="S78" s="47">
        <f>A126254226C_Latest</f>
        <v>9.3290000000000006</v>
      </c>
      <c r="T78" s="47">
        <f>A126268914T_Latest</f>
        <v>4.8460000000000001</v>
      </c>
      <c r="U78" s="47">
        <f>A126261570W_Latest</f>
        <v>4.4829999999999997</v>
      </c>
      <c r="V78" s="68"/>
    </row>
    <row r="79" spans="1:22" hidden="1">
      <c r="A79" s="46"/>
      <c r="B79" s="50" t="s">
        <v>2905</v>
      </c>
      <c r="C79" s="69">
        <v>5</v>
      </c>
      <c r="D79" s="47">
        <f>A126251722K_Latest</f>
        <v>10670.362999999999</v>
      </c>
      <c r="E79" s="47">
        <f>A126266410A_Latest</f>
        <v>5652.6459999999997</v>
      </c>
      <c r="F79" s="47">
        <f>A126259066V_Latest</f>
        <v>5017.7169999999996</v>
      </c>
      <c r="G79" s="47">
        <f>A126255394J_Latest</f>
        <v>10041.853999999999</v>
      </c>
      <c r="H79" s="47">
        <f>A126270082C_Latest</f>
        <v>5270.9629999999997</v>
      </c>
      <c r="I79" s="47">
        <f>A126262738J_Latest</f>
        <v>4770.8909999999996</v>
      </c>
      <c r="J79" s="47">
        <f>A126252946R_Latest</f>
        <v>1125.306</v>
      </c>
      <c r="K79" s="47">
        <f>A126267634F_Latest</f>
        <v>568.95399999999995</v>
      </c>
      <c r="L79" s="47">
        <f>A126260290K_Latest</f>
        <v>556.35199999999998</v>
      </c>
      <c r="M79" s="47">
        <f>A126256618A_Latest</f>
        <v>4825.7089999999998</v>
      </c>
      <c r="N79" s="47">
        <f>A126271306W_Latest</f>
        <v>2576.8670000000002</v>
      </c>
      <c r="O79" s="47">
        <f>A126263962V_Latest</f>
        <v>2248.8420000000001</v>
      </c>
      <c r="P79" s="47">
        <f>A126257842L_Latest</f>
        <v>4090.8389999999999</v>
      </c>
      <c r="Q79" s="47">
        <f>A126272530J_Latest</f>
        <v>2125.1419999999998</v>
      </c>
      <c r="R79" s="47">
        <f>A126265186A_Latest</f>
        <v>1965.6969999999999</v>
      </c>
      <c r="S79" s="47">
        <f>A126254170C_Latest</f>
        <v>628.51</v>
      </c>
      <c r="T79" s="47">
        <f>A126268858K_Latest</f>
        <v>381.68400000000003</v>
      </c>
      <c r="U79" s="47">
        <f>A126261514C_Latest</f>
        <v>246.82599999999999</v>
      </c>
      <c r="V79" s="68"/>
    </row>
    <row r="80" spans="1:22" hidden="1">
      <c r="A80" s="46"/>
      <c r="B80" s="51" t="s">
        <v>2906</v>
      </c>
      <c r="C80" s="69">
        <v>6</v>
      </c>
      <c r="D80" s="47">
        <f>A126251726V_Latest</f>
        <v>4661.8509999999997</v>
      </c>
      <c r="E80" s="47">
        <f>A126266414K_Latest</f>
        <v>2396.6320000000001</v>
      </c>
      <c r="F80" s="47">
        <f>A126259070K_Latest</f>
        <v>2265.2190000000001</v>
      </c>
      <c r="G80" s="47">
        <f>A126255398T_Latest</f>
        <v>4582.9930000000004</v>
      </c>
      <c r="H80" s="47">
        <f>A126270086L_Latest</f>
        <v>2346.7130000000002</v>
      </c>
      <c r="I80" s="47">
        <f>A126262742X_Latest</f>
        <v>2236.2809999999999</v>
      </c>
      <c r="J80" s="47">
        <f>A126252950F_Latest</f>
        <v>998.69399999999996</v>
      </c>
      <c r="K80" s="47">
        <f>A126267638R_Latest</f>
        <v>499.54399999999998</v>
      </c>
      <c r="L80" s="47">
        <f>A126260294V_Latest</f>
        <v>499.15</v>
      </c>
      <c r="M80" s="47">
        <f>A126256622T_Latest</f>
        <v>2478.5520000000001</v>
      </c>
      <c r="N80" s="47">
        <f>A126271310L_Latest</f>
        <v>1296.1369999999999</v>
      </c>
      <c r="O80" s="47">
        <f>A126263966C_Latest</f>
        <v>1182.414</v>
      </c>
      <c r="P80" s="47">
        <f>A126257846W_Latest</f>
        <v>1105.748</v>
      </c>
      <c r="Q80" s="47">
        <f>A126272534T_Latest</f>
        <v>551.03099999999995</v>
      </c>
      <c r="R80" s="47">
        <f>A126265190T_Latest</f>
        <v>554.71699999999998</v>
      </c>
      <c r="S80" s="47">
        <f>A126254174L_Latest</f>
        <v>78.856999999999999</v>
      </c>
      <c r="T80" s="47">
        <f>A126268862A_Latest</f>
        <v>49.918999999999997</v>
      </c>
      <c r="U80" s="47">
        <f>A126261518L_Latest</f>
        <v>28.937999999999999</v>
      </c>
      <c r="V80" s="68"/>
    </row>
    <row r="81" spans="1:22" hidden="1">
      <c r="A81" s="46"/>
      <c r="B81" s="52" t="s">
        <v>2907</v>
      </c>
      <c r="C81" s="69">
        <v>7</v>
      </c>
      <c r="D81" s="47">
        <f>A126251750V_Latest</f>
        <v>1224.2750000000001</v>
      </c>
      <c r="E81" s="47">
        <f>A126266438C_Latest</f>
        <v>605.51</v>
      </c>
      <c r="F81" s="47">
        <f>A126259094C_Latest</f>
        <v>618.76499999999999</v>
      </c>
      <c r="G81" s="47">
        <f>A126255422F_Latest</f>
        <v>1210.586</v>
      </c>
      <c r="H81" s="47">
        <f>A126270110A_Latest</f>
        <v>596.18799999999999</v>
      </c>
      <c r="I81" s="47">
        <f>A126262766T_Latest</f>
        <v>614.39700000000005</v>
      </c>
      <c r="J81" s="47">
        <f>A126252974X_Latest</f>
        <v>331.702</v>
      </c>
      <c r="K81" s="47">
        <f>A126267662R_Latest</f>
        <v>157.376</v>
      </c>
      <c r="L81" s="47">
        <f>A126260318A_Latest</f>
        <v>174.32499999999999</v>
      </c>
      <c r="M81" s="47">
        <f>A126256646K_Latest</f>
        <v>625.60900000000004</v>
      </c>
      <c r="N81" s="47">
        <f>A126271334F_Latest</f>
        <v>316.75</v>
      </c>
      <c r="O81" s="47">
        <f>A126263990C_Latest</f>
        <v>308.858</v>
      </c>
      <c r="P81" s="47">
        <f>A126257870W_Latest</f>
        <v>253.27600000000001</v>
      </c>
      <c r="Q81" s="47">
        <f>A126272558K_Latest</f>
        <v>122.062</v>
      </c>
      <c r="R81" s="47">
        <f>A126265214X_Latest</f>
        <v>131.214</v>
      </c>
      <c r="S81" s="47">
        <f>A126254198F_Latest</f>
        <v>13.689</v>
      </c>
      <c r="T81" s="47">
        <f>A126268886V_Latest</f>
        <v>9.3219999999999992</v>
      </c>
      <c r="U81" s="47">
        <f>A126261542L_Latest</f>
        <v>4.3680000000000003</v>
      </c>
      <c r="V81" s="68"/>
    </row>
    <row r="82" spans="1:22" hidden="1">
      <c r="A82" s="46"/>
      <c r="B82" s="53" t="s">
        <v>2908</v>
      </c>
      <c r="C82" s="69">
        <v>8</v>
      </c>
      <c r="D82" s="47">
        <f>A126251694L_Latest</f>
        <v>1414.0340000000001</v>
      </c>
      <c r="E82" s="47">
        <f>A126266382C_Latest</f>
        <v>720.83399999999995</v>
      </c>
      <c r="F82" s="47">
        <f>A126259038K_Latest</f>
        <v>693.2</v>
      </c>
      <c r="G82" s="47">
        <f>A126255366X_Latest</f>
        <v>1384.412</v>
      </c>
      <c r="H82" s="47">
        <f>A126270054V_Latest</f>
        <v>701.19399999999996</v>
      </c>
      <c r="I82" s="47">
        <f>A126262710F_Latest</f>
        <v>683.21799999999996</v>
      </c>
      <c r="J82" s="47">
        <f>A126252918F_Latest</f>
        <v>319.452</v>
      </c>
      <c r="K82" s="47">
        <f>A126267606W_Latest</f>
        <v>152.66300000000001</v>
      </c>
      <c r="L82" s="47">
        <f>A126260262A_Latest</f>
        <v>166.79</v>
      </c>
      <c r="M82" s="47">
        <f>A126256590K_Latest</f>
        <v>740.71699999999998</v>
      </c>
      <c r="N82" s="47">
        <f>A126271278X_Latest</f>
        <v>396.91199999999998</v>
      </c>
      <c r="O82" s="47">
        <f>A126263934K_Latest</f>
        <v>343.80500000000001</v>
      </c>
      <c r="P82" s="47">
        <f>A126257814C_Latest</f>
        <v>324.24299999999999</v>
      </c>
      <c r="Q82" s="47">
        <f>A126272502X_Latest</f>
        <v>151.619</v>
      </c>
      <c r="R82" s="47">
        <f>A126265158T_Latest</f>
        <v>172.624</v>
      </c>
      <c r="S82" s="47">
        <f>A126254142V_Latest</f>
        <v>29.622</v>
      </c>
      <c r="T82" s="47">
        <f>A126268830J_Latest</f>
        <v>19.64</v>
      </c>
      <c r="U82" s="47">
        <f>A126261486F_Latest</f>
        <v>9.9819999999999993</v>
      </c>
      <c r="V82" s="68"/>
    </row>
    <row r="83" spans="1:22" hidden="1">
      <c r="A83" s="46"/>
      <c r="B83" s="52" t="s">
        <v>2909</v>
      </c>
      <c r="C83" s="69">
        <v>9</v>
      </c>
      <c r="D83" s="47">
        <f>A126251782L_Latest</f>
        <v>2023.5419999999999</v>
      </c>
      <c r="E83" s="47">
        <f>A126266470C_Latest</f>
        <v>1070.287</v>
      </c>
      <c r="F83" s="47">
        <f>A126259126K_Latest</f>
        <v>953.25400000000002</v>
      </c>
      <c r="G83" s="47">
        <f>A126255454X_Latest</f>
        <v>1987.9949999999999</v>
      </c>
      <c r="H83" s="47">
        <f>A126270142V_Latest</f>
        <v>1049.33</v>
      </c>
      <c r="I83" s="47">
        <f>A126262798K_Latest</f>
        <v>938.66499999999996</v>
      </c>
      <c r="J83" s="47">
        <f>A126253006J_Latest</f>
        <v>347.54</v>
      </c>
      <c r="K83" s="47">
        <f>A126267694J_Latest</f>
        <v>189.506</v>
      </c>
      <c r="L83" s="47">
        <f>A126260350A_Latest</f>
        <v>158.035</v>
      </c>
      <c r="M83" s="47">
        <f>A126256678C_Latest</f>
        <v>1112.2260000000001</v>
      </c>
      <c r="N83" s="47">
        <f>A126271366X_Latest</f>
        <v>582.47500000000002</v>
      </c>
      <c r="O83" s="47">
        <f>A126264022L_Latest</f>
        <v>529.75099999999998</v>
      </c>
      <c r="P83" s="47">
        <f>A126257902C_Latest</f>
        <v>528.22900000000004</v>
      </c>
      <c r="Q83" s="47">
        <f>A126272590K_Latest</f>
        <v>277.34899999999999</v>
      </c>
      <c r="R83" s="47">
        <f>A126265246T_Latest</f>
        <v>250.88</v>
      </c>
      <c r="S83" s="47">
        <f>A126254230V_Latest</f>
        <v>35.545999999999999</v>
      </c>
      <c r="T83" s="47">
        <f>A126268918A_Latest</f>
        <v>20.957000000000001</v>
      </c>
      <c r="U83" s="47">
        <f>A126261574F_Latest</f>
        <v>14.589</v>
      </c>
      <c r="V83" s="68"/>
    </row>
    <row r="84" spans="1:22" hidden="1">
      <c r="A84" s="46"/>
      <c r="B84" s="51" t="s">
        <v>2910</v>
      </c>
      <c r="C84" s="69">
        <v>10</v>
      </c>
      <c r="D84" s="47">
        <f>A126251754C_Latest</f>
        <v>6008.5119999999997</v>
      </c>
      <c r="E84" s="47">
        <f>A126266442V_Latest</f>
        <v>3256.0149999999999</v>
      </c>
      <c r="F84" s="47">
        <f>A126259098L_Latest</f>
        <v>2752.498</v>
      </c>
      <c r="G84" s="47">
        <f>A126255426R_Latest</f>
        <v>5458.86</v>
      </c>
      <c r="H84" s="47">
        <f>A126270114K_Latest</f>
        <v>2924.25</v>
      </c>
      <c r="I84" s="47">
        <f>A126262770J_Latest</f>
        <v>2534.61</v>
      </c>
      <c r="J84" s="47">
        <f>A126252978J_Latest</f>
        <v>126.61199999999999</v>
      </c>
      <c r="K84" s="47">
        <f>A126267666X_Latest</f>
        <v>69.409000000000006</v>
      </c>
      <c r="L84" s="47">
        <f>A126260322T_Latest</f>
        <v>57.203000000000003</v>
      </c>
      <c r="M84" s="47">
        <f>A126256650A_Latest</f>
        <v>2347.1579999999999</v>
      </c>
      <c r="N84" s="47">
        <f>A126271338R_Latest</f>
        <v>1280.73</v>
      </c>
      <c r="O84" s="47">
        <f>A126263994L_Latest</f>
        <v>1066.4280000000001</v>
      </c>
      <c r="P84" s="47">
        <f>A126257874F_Latest</f>
        <v>2985.0909999999999</v>
      </c>
      <c r="Q84" s="47">
        <f>A126272562A_Latest</f>
        <v>1574.1110000000001</v>
      </c>
      <c r="R84" s="47">
        <f>A126265218J_Latest</f>
        <v>1410.979</v>
      </c>
      <c r="S84" s="47">
        <f>A126254202K_Latest</f>
        <v>549.65200000000004</v>
      </c>
      <c r="T84" s="47">
        <f>A126268890K_Latest</f>
        <v>331.76400000000001</v>
      </c>
      <c r="U84" s="47">
        <f>A126261546W_Latest</f>
        <v>217.88800000000001</v>
      </c>
      <c r="V84" s="68"/>
    </row>
    <row r="85" spans="1:22" hidden="1">
      <c r="A85" s="46"/>
      <c r="B85" s="52" t="s">
        <v>2911</v>
      </c>
      <c r="C85" s="69">
        <v>11</v>
      </c>
      <c r="D85" s="47">
        <f>A126251786W_Latest</f>
        <v>2447.81</v>
      </c>
      <c r="E85" s="47">
        <f>A126266474L_Latest</f>
        <v>1300.5409999999999</v>
      </c>
      <c r="F85" s="47">
        <f>A126259130A_Latest</f>
        <v>1147.268</v>
      </c>
      <c r="G85" s="47">
        <f>A126255458J_Latest</f>
        <v>2353.96</v>
      </c>
      <c r="H85" s="47">
        <f>A126270146C_Latest</f>
        <v>1243.296</v>
      </c>
      <c r="I85" s="47">
        <f>A126262802R_Latest</f>
        <v>1110.664</v>
      </c>
      <c r="J85" s="47">
        <f>A126253010X_Latest</f>
        <v>123.514</v>
      </c>
      <c r="K85" s="47">
        <f>A126267698T_Latest</f>
        <v>67.02</v>
      </c>
      <c r="L85" s="47">
        <f>A126260354K_Latest</f>
        <v>56.494</v>
      </c>
      <c r="M85" s="47">
        <f>A126256682V_Latest</f>
        <v>1353.4259999999999</v>
      </c>
      <c r="N85" s="47">
        <f>A126271370R_Latest</f>
        <v>733.39400000000001</v>
      </c>
      <c r="O85" s="47">
        <f>A126264026W_Latest</f>
        <v>620.03099999999995</v>
      </c>
      <c r="P85" s="47">
        <f>A126257906L_Latest</f>
        <v>877.02</v>
      </c>
      <c r="Q85" s="47">
        <f>A126272594V_Latest</f>
        <v>442.88200000000001</v>
      </c>
      <c r="R85" s="47">
        <f>A126265250J_Latest</f>
        <v>434.13799999999998</v>
      </c>
      <c r="S85" s="47">
        <f>A126254234C_Latest</f>
        <v>93.85</v>
      </c>
      <c r="T85" s="47">
        <f>A126268922T_Latest</f>
        <v>57.244999999999997</v>
      </c>
      <c r="U85" s="47">
        <f>A126261578R_Latest</f>
        <v>36.604999999999997</v>
      </c>
      <c r="V85" s="68"/>
    </row>
    <row r="86" spans="1:22" hidden="1">
      <c r="A86" s="46"/>
      <c r="B86" s="52" t="s">
        <v>2912</v>
      </c>
      <c r="C86" s="69">
        <v>12</v>
      </c>
      <c r="D86" s="47">
        <f>A126251698W_Latest</f>
        <v>3560.703</v>
      </c>
      <c r="E86" s="47">
        <f>A126266386L_Latest</f>
        <v>1955.473</v>
      </c>
      <c r="F86" s="47">
        <f>A126259042A_Latest</f>
        <v>1605.229</v>
      </c>
      <c r="G86" s="47">
        <f>A126255370R_Latest</f>
        <v>3104.9</v>
      </c>
      <c r="H86" s="47">
        <f>A126270058C_Latest</f>
        <v>1680.954</v>
      </c>
      <c r="I86" s="47">
        <f>A126262714R_Latest</f>
        <v>1423.9459999999999</v>
      </c>
      <c r="J86" s="47">
        <f>A126252922W_Latest</f>
        <v>3.097</v>
      </c>
      <c r="K86" s="47">
        <f>A126267610L_Latest</f>
        <v>2.3889999999999998</v>
      </c>
      <c r="L86" s="47">
        <f>A126260266K_Latest</f>
        <v>0.70799999999999996</v>
      </c>
      <c r="M86" s="47">
        <f>A126256594V_Latest</f>
        <v>993.73199999999997</v>
      </c>
      <c r="N86" s="47">
        <f>A126271282R_Latest</f>
        <v>547.33500000000004</v>
      </c>
      <c r="O86" s="47">
        <f>A126263938V_Latest</f>
        <v>446.39600000000002</v>
      </c>
      <c r="P86" s="47">
        <f>A126257818L_Latest</f>
        <v>2108.0709999999999</v>
      </c>
      <c r="Q86" s="47">
        <f>A126272506J_Latest</f>
        <v>1131.23</v>
      </c>
      <c r="R86" s="47">
        <f>A126265162J_Latest</f>
        <v>976.84100000000001</v>
      </c>
      <c r="S86" s="47">
        <f>A126254146C_Latest</f>
        <v>455.80200000000002</v>
      </c>
      <c r="T86" s="47">
        <f>A126268834T_Latest</f>
        <v>274.51900000000001</v>
      </c>
      <c r="U86" s="47">
        <f>A126261490W_Latest</f>
        <v>181.28299999999999</v>
      </c>
      <c r="V86" s="68"/>
    </row>
    <row r="87" spans="1:22" hidden="1">
      <c r="A87" s="46"/>
      <c r="B87" s="53" t="s">
        <v>2913</v>
      </c>
      <c r="C87" s="69">
        <v>13</v>
      </c>
      <c r="D87" s="47">
        <f>A126251658C_Latest</f>
        <v>2173.9670000000001</v>
      </c>
      <c r="E87" s="47">
        <f>A126266346V_Latest</f>
        <v>1146.318</v>
      </c>
      <c r="F87" s="47">
        <f>A126259002J_Latest</f>
        <v>1027.6500000000001</v>
      </c>
      <c r="G87" s="47">
        <f>A126255330W_Latest</f>
        <v>2033.01</v>
      </c>
      <c r="H87" s="47">
        <f>A126270018K_Latest</f>
        <v>1063.546</v>
      </c>
      <c r="I87" s="47">
        <f>A126262674J_Latest</f>
        <v>969.46400000000006</v>
      </c>
      <c r="J87" s="47">
        <f>A126252882R_Latest</f>
        <v>3.097</v>
      </c>
      <c r="K87" s="47">
        <f>A126267570F_Latest</f>
        <v>2.3889999999999998</v>
      </c>
      <c r="L87" s="47">
        <f>A126260226T_Latest</f>
        <v>0.70799999999999996</v>
      </c>
      <c r="M87" s="47">
        <f>A126256554A_Latest</f>
        <v>870.31700000000001</v>
      </c>
      <c r="N87" s="47">
        <f>A126271242W_Latest</f>
        <v>474.96100000000001</v>
      </c>
      <c r="O87" s="47">
        <f>A126263898L_Latest</f>
        <v>395.35599999999999</v>
      </c>
      <c r="P87" s="47">
        <f>A126257778F_Latest</f>
        <v>1159.595</v>
      </c>
      <c r="Q87" s="47">
        <f>A126272466A_Latest</f>
        <v>586.19600000000003</v>
      </c>
      <c r="R87" s="47">
        <f>A126265122R_Latest</f>
        <v>573.399</v>
      </c>
      <c r="S87" s="47">
        <f>A126254106K_Latest</f>
        <v>140.95699999999999</v>
      </c>
      <c r="T87" s="47">
        <f>A126268794K_Latest</f>
        <v>82.771000000000001</v>
      </c>
      <c r="U87" s="47">
        <f>A126261450C_Latest</f>
        <v>58.186</v>
      </c>
      <c r="V87" s="68"/>
    </row>
    <row r="88" spans="1:22" hidden="1">
      <c r="A88" s="46"/>
      <c r="B88" s="52" t="s">
        <v>2914</v>
      </c>
      <c r="C88" s="69">
        <v>14</v>
      </c>
      <c r="D88" s="47">
        <f>A126251670V_Latest</f>
        <v>1386.7349999999999</v>
      </c>
      <c r="E88" s="47">
        <f>A126266358C_Latest</f>
        <v>809.15499999999997</v>
      </c>
      <c r="F88" s="47">
        <f>A126259014T_Latest</f>
        <v>577.58000000000004</v>
      </c>
      <c r="G88" s="47">
        <f>A126255342F_Latest</f>
        <v>1071.8900000000001</v>
      </c>
      <c r="H88" s="47">
        <f>A126270030A_Latest</f>
        <v>617.40800000000002</v>
      </c>
      <c r="I88" s="47">
        <f>A126262686T_Latest</f>
        <v>454.483</v>
      </c>
      <c r="J88" s="47">
        <f>A126252894X_Latest</f>
        <v>0</v>
      </c>
      <c r="K88" s="47">
        <f>A126267582R_Latest</f>
        <v>0</v>
      </c>
      <c r="L88" s="47">
        <f>A126260238A_Latest</f>
        <v>0</v>
      </c>
      <c r="M88" s="47">
        <f>A126256566K_Latest</f>
        <v>123.414</v>
      </c>
      <c r="N88" s="47">
        <f>A126271254F_Latest</f>
        <v>72.373999999999995</v>
      </c>
      <c r="O88" s="47">
        <f>A126263910T_Latest</f>
        <v>51.04</v>
      </c>
      <c r="P88" s="47">
        <f>A126257790W_Latest</f>
        <v>948.476</v>
      </c>
      <c r="Q88" s="47">
        <f>A126272478K_Latest</f>
        <v>545.03399999999999</v>
      </c>
      <c r="R88" s="47">
        <f>A126265134X_Latest</f>
        <v>403.44200000000001</v>
      </c>
      <c r="S88" s="47">
        <f>A126254118V_Latest</f>
        <v>314.84500000000003</v>
      </c>
      <c r="T88" s="47">
        <f>A126268806J_Latest</f>
        <v>191.74799999999999</v>
      </c>
      <c r="U88" s="47">
        <f>A126261462L_Latest</f>
        <v>123.09699999999999</v>
      </c>
      <c r="V88" s="68"/>
    </row>
    <row r="89" spans="1:22" hidden="1">
      <c r="A89" s="54" t="s">
        <v>2915</v>
      </c>
      <c r="B89" s="55"/>
      <c r="C89" s="69">
        <v>15</v>
      </c>
      <c r="D89" s="47"/>
      <c r="E89" s="47"/>
      <c r="F89" s="47"/>
      <c r="G89" s="47"/>
      <c r="H89" s="47"/>
      <c r="I89" s="47"/>
      <c r="J89" s="47"/>
      <c r="K89" s="47"/>
      <c r="L89" s="47"/>
      <c r="M89" s="47"/>
      <c r="N89" s="47"/>
      <c r="O89" s="47"/>
      <c r="P89" s="47"/>
      <c r="Q89" s="47"/>
      <c r="R89" s="47"/>
      <c r="S89" s="47"/>
      <c r="T89" s="47"/>
      <c r="U89" s="47"/>
      <c r="V89" s="68"/>
    </row>
    <row r="90" spans="1:22" hidden="1">
      <c r="A90" s="46"/>
      <c r="B90" s="50" t="s">
        <v>2916</v>
      </c>
      <c r="C90" s="69">
        <v>16</v>
      </c>
      <c r="D90" s="47">
        <f>A126251730K_Latest</f>
        <v>973.84900000000005</v>
      </c>
      <c r="E90" s="47">
        <f>A126266418V_Latest</f>
        <v>508.43099999999998</v>
      </c>
      <c r="F90" s="47">
        <f>A126259074V_Latest</f>
        <v>465.41800000000001</v>
      </c>
      <c r="G90" s="47">
        <f>A126255402W_Latest</f>
        <v>968.24699999999996</v>
      </c>
      <c r="H90" s="47">
        <f>A126270090C_Latest</f>
        <v>504.678</v>
      </c>
      <c r="I90" s="47">
        <f>A126262746J_Latest</f>
        <v>463.56799999999998</v>
      </c>
      <c r="J90" s="47">
        <f>A126252954R_Latest</f>
        <v>246.08600000000001</v>
      </c>
      <c r="K90" s="47">
        <f>A126267642F_Latest</f>
        <v>122.78100000000001</v>
      </c>
      <c r="L90" s="47">
        <f>A126260298C_Latest</f>
        <v>123.30500000000001</v>
      </c>
      <c r="M90" s="47">
        <f>A126256626A_Latest</f>
        <v>499.48500000000001</v>
      </c>
      <c r="N90" s="47">
        <f>A126271314W_Latest</f>
        <v>268.00599999999997</v>
      </c>
      <c r="O90" s="47">
        <f>A126263970V_Latest</f>
        <v>231.47900000000001</v>
      </c>
      <c r="P90" s="47">
        <f>A126257850L_Latest</f>
        <v>222.67599999999999</v>
      </c>
      <c r="Q90" s="47">
        <f>A126272538A_Latest</f>
        <v>113.89100000000001</v>
      </c>
      <c r="R90" s="47">
        <f>A126265194A_Latest</f>
        <v>108.785</v>
      </c>
      <c r="S90" s="47">
        <f>A126254178W_Latest</f>
        <v>5.6020000000000003</v>
      </c>
      <c r="T90" s="47">
        <f>A126268866K_Latest</f>
        <v>3.7530000000000001</v>
      </c>
      <c r="U90" s="47">
        <f>A126261522C_Latest</f>
        <v>1.85</v>
      </c>
      <c r="V90" s="68"/>
    </row>
    <row r="91" spans="1:22" hidden="1">
      <c r="A91" s="46"/>
      <c r="B91" s="50" t="s">
        <v>2917</v>
      </c>
      <c r="C91" s="69">
        <v>17</v>
      </c>
      <c r="D91" s="47">
        <f>A126251674C_Latest</f>
        <v>11973.475</v>
      </c>
      <c r="E91" s="47">
        <f>A126266362V_Latest</f>
        <v>6289.0720000000001</v>
      </c>
      <c r="F91" s="47">
        <f>A126259018A_Latest</f>
        <v>5684.4030000000002</v>
      </c>
      <c r="G91" s="47">
        <f>A126255346R_Latest</f>
        <v>11328.986000000001</v>
      </c>
      <c r="H91" s="47">
        <f>A126270034K_Latest</f>
        <v>5897.5230000000001</v>
      </c>
      <c r="I91" s="47">
        <f>A126262690J_Latest</f>
        <v>5431.4629999999997</v>
      </c>
      <c r="J91" s="47">
        <f>A126252898J_Latest</f>
        <v>1621.261</v>
      </c>
      <c r="K91" s="47">
        <f>A126267586X_Latest</f>
        <v>809.96900000000005</v>
      </c>
      <c r="L91" s="47">
        <f>A126260242T_Latest</f>
        <v>811.29200000000003</v>
      </c>
      <c r="M91" s="47">
        <f>A126256570A_Latest</f>
        <v>5385.2039999999997</v>
      </c>
      <c r="N91" s="47">
        <f>A126271258R_Latest</f>
        <v>2844.6149999999998</v>
      </c>
      <c r="O91" s="47">
        <f>A126263914A_Latest</f>
        <v>2540.5889999999999</v>
      </c>
      <c r="P91" s="47">
        <f>A126257794F_Latest</f>
        <v>4322.5209999999997</v>
      </c>
      <c r="Q91" s="47">
        <f>A126272482A_Latest</f>
        <v>2242.9389999999999</v>
      </c>
      <c r="R91" s="47">
        <f>A126265138J_Latest</f>
        <v>2079.5819999999999</v>
      </c>
      <c r="S91" s="47">
        <f>A126254122K_Latest</f>
        <v>644.48900000000003</v>
      </c>
      <c r="T91" s="47">
        <f>A126268810X_Latest</f>
        <v>391.54899999999998</v>
      </c>
      <c r="U91" s="47">
        <f>A126261466W_Latest</f>
        <v>252.94</v>
      </c>
      <c r="V91" s="68"/>
    </row>
    <row r="92" spans="1:22" hidden="1">
      <c r="A92" s="54" t="s">
        <v>2918</v>
      </c>
      <c r="B92" s="56"/>
      <c r="C92" s="69">
        <v>18</v>
      </c>
      <c r="D92" s="47">
        <f>A126251734V_Latest</f>
        <v>12947.324000000001</v>
      </c>
      <c r="E92" s="47">
        <f>A126266422K_Latest</f>
        <v>6797.5029999999997</v>
      </c>
      <c r="F92" s="47">
        <f>A126259078C_Latest</f>
        <v>6149.8209999999999</v>
      </c>
      <c r="G92" s="47">
        <f>A126255406F_Latest</f>
        <v>12297.233</v>
      </c>
      <c r="H92" s="47">
        <f>A126270094L_Latest</f>
        <v>6402.2020000000002</v>
      </c>
      <c r="I92" s="47">
        <f>A126262750X_Latest</f>
        <v>5895.0309999999999</v>
      </c>
      <c r="J92" s="47">
        <f>A126252958X_Latest</f>
        <v>1867.347</v>
      </c>
      <c r="K92" s="47">
        <f>A126267646R_Latest</f>
        <v>932.75</v>
      </c>
      <c r="L92" s="47">
        <f>A126260302J_Latest</f>
        <v>934.59699999999998</v>
      </c>
      <c r="M92" s="47">
        <f>A126256630T_Latest</f>
        <v>5884.6890000000003</v>
      </c>
      <c r="N92" s="47">
        <f>A126271318F_Latest</f>
        <v>3112.6210000000001</v>
      </c>
      <c r="O92" s="47">
        <f>A126263974C_Latest</f>
        <v>2772.0680000000002</v>
      </c>
      <c r="P92" s="47">
        <f>A126257854W_Latest</f>
        <v>4545.1970000000001</v>
      </c>
      <c r="Q92" s="47">
        <f>A126272542T_Latest</f>
        <v>2356.83</v>
      </c>
      <c r="R92" s="47">
        <f>A126265198K_Latest</f>
        <v>2188.3670000000002</v>
      </c>
      <c r="S92" s="47">
        <f>A126254182L_Latest</f>
        <v>650.09100000000001</v>
      </c>
      <c r="T92" s="47">
        <f>A126268870A_Latest</f>
        <v>395.30200000000002</v>
      </c>
      <c r="U92" s="47">
        <f>A126261526L_Latest</f>
        <v>254.79</v>
      </c>
      <c r="V92" s="68"/>
    </row>
    <row r="93" spans="1:22" hidden="1">
      <c r="A93" s="74" t="s">
        <v>2919</v>
      </c>
      <c r="B93" s="75"/>
      <c r="C93" s="69">
        <v>19</v>
      </c>
      <c r="D93" s="47"/>
      <c r="E93" s="47"/>
      <c r="F93" s="47"/>
      <c r="G93" s="47"/>
      <c r="H93" s="47"/>
      <c r="I93" s="47"/>
      <c r="J93" s="47"/>
      <c r="K93" s="47"/>
      <c r="L93" s="47"/>
      <c r="M93" s="47"/>
      <c r="N93" s="47"/>
      <c r="O93" s="47"/>
      <c r="P93" s="47"/>
      <c r="Q93" s="47"/>
      <c r="R93" s="47"/>
      <c r="S93" s="47"/>
      <c r="T93" s="47"/>
      <c r="U93" s="47"/>
      <c r="V93" s="68"/>
    </row>
    <row r="94" spans="1:22" hidden="1">
      <c r="A94" s="58" t="s">
        <v>2920</v>
      </c>
      <c r="B94" s="59"/>
      <c r="C94" s="69">
        <v>20</v>
      </c>
      <c r="D94" s="47">
        <f>A126251758L_Latest</f>
        <v>3088.3180000000002</v>
      </c>
      <c r="E94" s="47">
        <f>A126266446C_Latest</f>
        <v>1475.8009999999999</v>
      </c>
      <c r="F94" s="47">
        <f>A126259102T_Latest</f>
        <v>1612.5170000000001</v>
      </c>
      <c r="G94" s="47">
        <f>A126255430F_Latest</f>
        <v>2933.145</v>
      </c>
      <c r="H94" s="47">
        <f>A126270118V_Latest</f>
        <v>1381.5170000000001</v>
      </c>
      <c r="I94" s="47">
        <f>A126262774T_Latest</f>
        <v>1551.6289999999999</v>
      </c>
      <c r="J94" s="47">
        <f>A126252982X_Latest</f>
        <v>664.48500000000001</v>
      </c>
      <c r="K94" s="47">
        <f>A126267670R_Latest</f>
        <v>312.76499999999999</v>
      </c>
      <c r="L94" s="47">
        <f>A126260326A_Latest</f>
        <v>351.72</v>
      </c>
      <c r="M94" s="47">
        <f>A126256654K_Latest</f>
        <v>1368.3309999999999</v>
      </c>
      <c r="N94" s="47">
        <f>A126271342F_Latest</f>
        <v>650.50099999999998</v>
      </c>
      <c r="O94" s="47">
        <f>A126263998W_Latest</f>
        <v>717.83100000000002</v>
      </c>
      <c r="P94" s="47">
        <f>A126257878R_Latest</f>
        <v>900.32899999999995</v>
      </c>
      <c r="Q94" s="47">
        <f>A126272566K_Latest</f>
        <v>418.25099999999998</v>
      </c>
      <c r="R94" s="47">
        <f>A126265222X_Latest</f>
        <v>482.07799999999997</v>
      </c>
      <c r="S94" s="47">
        <f>A126254206V_Latest</f>
        <v>155.172</v>
      </c>
      <c r="T94" s="47">
        <f>A126268894V_Latest</f>
        <v>94.284000000000006</v>
      </c>
      <c r="U94" s="47">
        <f>A126261550L_Latest</f>
        <v>60.887999999999998</v>
      </c>
      <c r="V94" s="68"/>
    </row>
    <row r="95" spans="1:22" hidden="1">
      <c r="A95" s="60"/>
      <c r="B95" s="59" t="s">
        <v>2921</v>
      </c>
      <c r="C95" s="69">
        <v>21</v>
      </c>
      <c r="D95" s="47">
        <f>A126251762C_Latest</f>
        <v>2251.902</v>
      </c>
      <c r="E95" s="47">
        <f>A126266450V_Latest</f>
        <v>1099.9639999999999</v>
      </c>
      <c r="F95" s="47">
        <f>A126259106A_Latest</f>
        <v>1151.9390000000001</v>
      </c>
      <c r="G95" s="47">
        <f>A126255434R_Latest</f>
        <v>2186.7939999999999</v>
      </c>
      <c r="H95" s="47">
        <f>A126270122K_Latest</f>
        <v>1058.2239999999999</v>
      </c>
      <c r="I95" s="47">
        <f>A126262778A_Latest</f>
        <v>1128.57</v>
      </c>
      <c r="J95" s="47">
        <f>A126252986J_Latest</f>
        <v>461.78899999999999</v>
      </c>
      <c r="K95" s="47">
        <f>A126267674X_Latest</f>
        <v>209.684</v>
      </c>
      <c r="L95" s="47">
        <f>A126260330T_Latest</f>
        <v>252.10499999999999</v>
      </c>
      <c r="M95" s="47">
        <f>A126256658V_Latest</f>
        <v>1052.7719999999999</v>
      </c>
      <c r="N95" s="47">
        <f>A126271346R_Latest</f>
        <v>532.60699999999997</v>
      </c>
      <c r="O95" s="47">
        <f>A126264002C_Latest</f>
        <v>520.16499999999996</v>
      </c>
      <c r="P95" s="47">
        <f>A126257882F_Latest</f>
        <v>672.23299999999995</v>
      </c>
      <c r="Q95" s="47">
        <f>A126272570A_Latest</f>
        <v>315.93299999999999</v>
      </c>
      <c r="R95" s="47">
        <f>A126265226J_Latest</f>
        <v>356.3</v>
      </c>
      <c r="S95" s="47">
        <f>A126254210K_Latest</f>
        <v>65.108000000000004</v>
      </c>
      <c r="T95" s="47">
        <f>A126268898C_Latest</f>
        <v>41.738999999999997</v>
      </c>
      <c r="U95" s="47">
        <f>A126261554W_Latest</f>
        <v>23.367999999999999</v>
      </c>
      <c r="V95" s="68"/>
    </row>
    <row r="96" spans="1:22" hidden="1">
      <c r="A96" s="60"/>
      <c r="B96" s="61" t="s">
        <v>2922</v>
      </c>
      <c r="C96" s="69">
        <v>22</v>
      </c>
      <c r="D96" s="47">
        <f>A126251682C_Latest</f>
        <v>1458.2159999999999</v>
      </c>
      <c r="E96" s="47">
        <f>A126266370V_Latest</f>
        <v>751.05499999999995</v>
      </c>
      <c r="F96" s="47">
        <f>A126259026A_Latest</f>
        <v>707.16099999999994</v>
      </c>
      <c r="G96" s="47">
        <f>A126255354R_Latest</f>
        <v>1427.2629999999999</v>
      </c>
      <c r="H96" s="47">
        <f>A126270042K_Latest</f>
        <v>732.00900000000001</v>
      </c>
      <c r="I96" s="47">
        <f>A126262698A_Latest</f>
        <v>695.25400000000002</v>
      </c>
      <c r="J96" s="47">
        <f>A126252906W_Latest</f>
        <v>318.38900000000001</v>
      </c>
      <c r="K96" s="47">
        <f>A126267594X_Latest</f>
        <v>158.92400000000001</v>
      </c>
      <c r="L96" s="47">
        <f>A126260250T_Latest</f>
        <v>159.46600000000001</v>
      </c>
      <c r="M96" s="47">
        <f>A126256578V_Latest</f>
        <v>715.04200000000003</v>
      </c>
      <c r="N96" s="47">
        <f>A126271266R_Latest</f>
        <v>372.88900000000001</v>
      </c>
      <c r="O96" s="47">
        <f>A126263922A_Latest</f>
        <v>342.15300000000002</v>
      </c>
      <c r="P96" s="47">
        <f>A126257802V_Latest</f>
        <v>393.83300000000003</v>
      </c>
      <c r="Q96" s="47">
        <f>A126272490A_Latest</f>
        <v>200.197</v>
      </c>
      <c r="R96" s="47">
        <f>A126265146J_Latest</f>
        <v>193.636</v>
      </c>
      <c r="S96" s="47">
        <f>A126254130K_Latest</f>
        <v>30.952999999999999</v>
      </c>
      <c r="T96" s="47">
        <f>A126268818T_Latest</f>
        <v>19.045999999999999</v>
      </c>
      <c r="U96" s="47">
        <f>A126261474W_Latest</f>
        <v>11.907</v>
      </c>
      <c r="V96" s="68"/>
    </row>
    <row r="97" spans="1:22" hidden="1">
      <c r="A97" s="60"/>
      <c r="B97" s="61" t="s">
        <v>2923</v>
      </c>
      <c r="C97" s="69">
        <v>23</v>
      </c>
      <c r="D97" s="47">
        <f>A126251662V_Latest</f>
        <v>793.68600000000004</v>
      </c>
      <c r="E97" s="47">
        <f>A126266350K_Latest</f>
        <v>348.90899999999999</v>
      </c>
      <c r="F97" s="47">
        <f>A126259006T_Latest</f>
        <v>444.77699999999999</v>
      </c>
      <c r="G97" s="47">
        <f>A126255334F_Latest</f>
        <v>759.53099999999995</v>
      </c>
      <c r="H97" s="47">
        <f>A126270022A_Latest</f>
        <v>326.21499999999997</v>
      </c>
      <c r="I97" s="47">
        <f>A126262678T_Latest</f>
        <v>433.31599999999997</v>
      </c>
      <c r="J97" s="47">
        <f>A126252886X_Latest</f>
        <v>143.4</v>
      </c>
      <c r="K97" s="47">
        <f>A126267574R_Latest</f>
        <v>50.76</v>
      </c>
      <c r="L97" s="47">
        <f>A126260230J_Latest</f>
        <v>92.638999999999996</v>
      </c>
      <c r="M97" s="47">
        <f>A126256558K_Latest</f>
        <v>337.73099999999999</v>
      </c>
      <c r="N97" s="47">
        <f>A126271246F_Latest</f>
        <v>159.71799999999999</v>
      </c>
      <c r="O97" s="47">
        <f>A126263902T_Latest</f>
        <v>178.01300000000001</v>
      </c>
      <c r="P97" s="47">
        <f>A126257782W_Latest</f>
        <v>278.39999999999998</v>
      </c>
      <c r="Q97" s="47">
        <f>A126272470T_Latest</f>
        <v>115.73699999999999</v>
      </c>
      <c r="R97" s="47">
        <f>A126265126X_Latest</f>
        <v>162.66399999999999</v>
      </c>
      <c r="S97" s="47">
        <f>A126254110A_Latest</f>
        <v>34.155000000000001</v>
      </c>
      <c r="T97" s="47">
        <f>A126268798V_Latest</f>
        <v>22.693000000000001</v>
      </c>
      <c r="U97" s="47">
        <f>A126261454L_Latest</f>
        <v>11.461</v>
      </c>
      <c r="V97" s="68"/>
    </row>
    <row r="98" spans="1:22" hidden="1">
      <c r="A98" s="60"/>
      <c r="B98" s="61" t="s">
        <v>2924</v>
      </c>
      <c r="C98" s="69">
        <v>24</v>
      </c>
      <c r="D98" s="47">
        <f>A126251702A_Latest</f>
        <v>298.85199999999998</v>
      </c>
      <c r="E98" s="47">
        <f>A126266390C_Latest</f>
        <v>136.91200000000001</v>
      </c>
      <c r="F98" s="47">
        <f>A126259046K_Latest</f>
        <v>161.94</v>
      </c>
      <c r="G98" s="47">
        <f>A126255374X_Latest</f>
        <v>290.46600000000001</v>
      </c>
      <c r="H98" s="47">
        <f>A126270062V_Latest</f>
        <v>131.96700000000001</v>
      </c>
      <c r="I98" s="47">
        <f>A126262718X_Latest</f>
        <v>158.499</v>
      </c>
      <c r="J98" s="47">
        <f>A126252926F_Latest</f>
        <v>102.44499999999999</v>
      </c>
      <c r="K98" s="47">
        <f>A126267614W_Latest</f>
        <v>46.875999999999998</v>
      </c>
      <c r="L98" s="47">
        <f>A126260270A_Latest</f>
        <v>55.569000000000003</v>
      </c>
      <c r="M98" s="47">
        <f>A126256598C_Latest</f>
        <v>109.51</v>
      </c>
      <c r="N98" s="47">
        <f>A126271286X_Latest</f>
        <v>45.63</v>
      </c>
      <c r="O98" s="47">
        <f>A126263942K_Latest</f>
        <v>63.878999999999998</v>
      </c>
      <c r="P98" s="47">
        <f>A126257822C_Latest</f>
        <v>78.510999999999996</v>
      </c>
      <c r="Q98" s="47">
        <f>A126272510X_Latest</f>
        <v>39.460999999999999</v>
      </c>
      <c r="R98" s="47">
        <f>A126265166T_Latest</f>
        <v>39.051000000000002</v>
      </c>
      <c r="S98" s="47">
        <f>A126254150V_Latest</f>
        <v>8.3870000000000005</v>
      </c>
      <c r="T98" s="47">
        <f>A126268838A_Latest</f>
        <v>4.9450000000000003</v>
      </c>
      <c r="U98" s="47">
        <f>A126261494F_Latest</f>
        <v>3.4409999999999998</v>
      </c>
      <c r="V98" s="68"/>
    </row>
    <row r="99" spans="1:22" hidden="1">
      <c r="A99" s="60"/>
      <c r="B99" s="59" t="s">
        <v>2925</v>
      </c>
      <c r="C99" s="69">
        <v>25</v>
      </c>
      <c r="D99" s="47">
        <f>A126251678L_Latest</f>
        <v>294.36</v>
      </c>
      <c r="E99" s="47">
        <f>A126266366C_Latest</f>
        <v>164.72800000000001</v>
      </c>
      <c r="F99" s="47">
        <f>A126259022T_Latest</f>
        <v>129.63200000000001</v>
      </c>
      <c r="G99" s="47">
        <f>A126255350F_Latest</f>
        <v>286.96300000000002</v>
      </c>
      <c r="H99" s="47">
        <f>A126270038V_Latest</f>
        <v>160.9</v>
      </c>
      <c r="I99" s="47">
        <f>A126262694T_Latest</f>
        <v>126.063</v>
      </c>
      <c r="J99" s="47">
        <f>A126252902L_Latest</f>
        <v>95.447000000000003</v>
      </c>
      <c r="K99" s="47">
        <f>A126267590R_Latest</f>
        <v>51.524000000000001</v>
      </c>
      <c r="L99" s="47">
        <f>A126260246A_Latest</f>
        <v>43.923000000000002</v>
      </c>
      <c r="M99" s="47">
        <f>A126256574K_Latest</f>
        <v>121.02</v>
      </c>
      <c r="N99" s="47">
        <f>A126271262F_Latest</f>
        <v>71.236000000000004</v>
      </c>
      <c r="O99" s="47">
        <f>A126263918K_Latest</f>
        <v>49.783999999999999</v>
      </c>
      <c r="P99" s="47">
        <f>A126257798R_Latest</f>
        <v>70.495999999999995</v>
      </c>
      <c r="Q99" s="47">
        <f>A126272486K_Latest</f>
        <v>38.14</v>
      </c>
      <c r="R99" s="47">
        <f>A126265142X_Latest</f>
        <v>32.356000000000002</v>
      </c>
      <c r="S99" s="47">
        <f>A126254126V_Latest</f>
        <v>7.3970000000000002</v>
      </c>
      <c r="T99" s="47">
        <f>A126268814J_Latest</f>
        <v>3.8279999999999998</v>
      </c>
      <c r="U99" s="47">
        <f>A126261470L_Latest</f>
        <v>3.569</v>
      </c>
      <c r="V99" s="68"/>
    </row>
    <row r="100" spans="1:22" hidden="1">
      <c r="A100" s="60"/>
      <c r="B100" s="59" t="s">
        <v>2926</v>
      </c>
      <c r="C100" s="69">
        <v>26</v>
      </c>
      <c r="D100" s="47">
        <f>A126251706K_Latest</f>
        <v>542.05499999999995</v>
      </c>
      <c r="E100" s="47">
        <f>A126266394L_Latest</f>
        <v>211.10900000000001</v>
      </c>
      <c r="F100" s="47">
        <f>A126259050A_Latest</f>
        <v>330.94600000000003</v>
      </c>
      <c r="G100" s="47">
        <f>A126255378J_Latest</f>
        <v>459.387</v>
      </c>
      <c r="H100" s="47">
        <f>A126270066C_Latest</f>
        <v>162.392</v>
      </c>
      <c r="I100" s="47">
        <f>A126262722R_Latest</f>
        <v>296.995</v>
      </c>
      <c r="J100" s="47">
        <f>A126252930W_Latest</f>
        <v>107.249</v>
      </c>
      <c r="K100" s="47">
        <f>A126267618F_Latest</f>
        <v>51.557000000000002</v>
      </c>
      <c r="L100" s="47">
        <f>A126260274K_Latest</f>
        <v>55.692</v>
      </c>
      <c r="M100" s="47">
        <f>A126256602J_Latest</f>
        <v>194.53899999999999</v>
      </c>
      <c r="N100" s="47">
        <f>A126271290R_Latest</f>
        <v>46.658000000000001</v>
      </c>
      <c r="O100" s="47">
        <f>A126263946V_Latest</f>
        <v>147.881</v>
      </c>
      <c r="P100" s="47">
        <f>A126257826L_Latest</f>
        <v>157.6</v>
      </c>
      <c r="Q100" s="47">
        <f>A126272514J_Latest</f>
        <v>64.177999999999997</v>
      </c>
      <c r="R100" s="47">
        <f>A126265170J_Latest</f>
        <v>93.421999999999997</v>
      </c>
      <c r="S100" s="47">
        <f>A126254154C_Latest</f>
        <v>82.668000000000006</v>
      </c>
      <c r="T100" s="47">
        <f>A126268842T_Latest</f>
        <v>48.716999999999999</v>
      </c>
      <c r="U100" s="47">
        <f>A126261498R_Latest</f>
        <v>33.951000000000001</v>
      </c>
      <c r="V100" s="68"/>
    </row>
    <row r="101" spans="1:22" hidden="1">
      <c r="A101" s="62" t="s">
        <v>2927</v>
      </c>
      <c r="B101" s="46"/>
      <c r="C101" s="69">
        <v>27</v>
      </c>
      <c r="D101" s="47">
        <f>A126251686L_Latest</f>
        <v>1091.989</v>
      </c>
      <c r="E101" s="47">
        <f>A126266374C_Latest</f>
        <v>497.78899999999999</v>
      </c>
      <c r="F101" s="47">
        <f>A126259030T_Latest</f>
        <v>594.20000000000005</v>
      </c>
      <c r="G101" s="47">
        <f>A126255358X_Latest</f>
        <v>1032.56</v>
      </c>
      <c r="H101" s="47">
        <f>A126270046V_Latest</f>
        <v>462.762</v>
      </c>
      <c r="I101" s="47">
        <f>A126262702F_Latest</f>
        <v>569.79700000000003</v>
      </c>
      <c r="J101" s="47">
        <f>A126252910L_Latest</f>
        <v>272.67200000000003</v>
      </c>
      <c r="K101" s="47">
        <f>A126267598J_Latest</f>
        <v>126.541</v>
      </c>
      <c r="L101" s="47">
        <f>A126260254A_Latest</f>
        <v>146.131</v>
      </c>
      <c r="M101" s="47">
        <f>A126256582K_Latest</f>
        <v>523.60699999999997</v>
      </c>
      <c r="N101" s="47">
        <f>A126271270F_Latest</f>
        <v>228.95699999999999</v>
      </c>
      <c r="O101" s="47">
        <f>A126263926K_Latest</f>
        <v>294.64999999999998</v>
      </c>
      <c r="P101" s="47">
        <f>A126257806C_Latest</f>
        <v>236.28</v>
      </c>
      <c r="Q101" s="47">
        <f>A126272494K_Latest</f>
        <v>107.265</v>
      </c>
      <c r="R101" s="47">
        <f>A126265150X_Latest</f>
        <v>129.01599999999999</v>
      </c>
      <c r="S101" s="47">
        <f>A126254134V_Latest</f>
        <v>59.429000000000002</v>
      </c>
      <c r="T101" s="47">
        <f>A126268822J_Latest</f>
        <v>35.026000000000003</v>
      </c>
      <c r="U101" s="47">
        <f>A126261478F_Latest</f>
        <v>24.402999999999999</v>
      </c>
      <c r="V101" s="68"/>
    </row>
    <row r="102" spans="1:22" hidden="1">
      <c r="A102" s="60"/>
      <c r="B102" s="59" t="s">
        <v>2928</v>
      </c>
      <c r="C102" s="69">
        <v>28</v>
      </c>
      <c r="D102" s="47">
        <f>A126251710A_Latest</f>
        <v>646.00800000000004</v>
      </c>
      <c r="E102" s="47">
        <f>A126266398W_Latest</f>
        <v>329.61</v>
      </c>
      <c r="F102" s="47">
        <f>A126259054K_Latest</f>
        <v>316.39800000000002</v>
      </c>
      <c r="G102" s="47">
        <f>A126255382X_Latest</f>
        <v>643.27200000000005</v>
      </c>
      <c r="H102" s="47">
        <f>A126270070V_Latest</f>
        <v>327.52</v>
      </c>
      <c r="I102" s="47">
        <f>A126262726X_Latest</f>
        <v>315.75200000000001</v>
      </c>
      <c r="J102" s="47">
        <f>A126252934F_Latest</f>
        <v>165.67500000000001</v>
      </c>
      <c r="K102" s="47">
        <f>A126267622W_Latest</f>
        <v>76.381</v>
      </c>
      <c r="L102" s="47">
        <f>A126260278V_Latest</f>
        <v>89.293999999999997</v>
      </c>
      <c r="M102" s="47">
        <f>A126256606T_Latest</f>
        <v>337.66500000000002</v>
      </c>
      <c r="N102" s="47">
        <f>A126271294X_Latest</f>
        <v>180.28899999999999</v>
      </c>
      <c r="O102" s="47">
        <f>A126263950K_Latest</f>
        <v>157.376</v>
      </c>
      <c r="P102" s="47">
        <f>A126257830C_Latest</f>
        <v>139.93199999999999</v>
      </c>
      <c r="Q102" s="47">
        <f>A126272518T_Latest</f>
        <v>70.849999999999994</v>
      </c>
      <c r="R102" s="47">
        <f>A126265174T_Latest</f>
        <v>69.081999999999994</v>
      </c>
      <c r="S102" s="47">
        <f>A126254158L_Latest</f>
        <v>2.7349999999999999</v>
      </c>
      <c r="T102" s="47">
        <f>A126268846A_Latest</f>
        <v>2.09</v>
      </c>
      <c r="U102" s="47">
        <f>A126261502V_Latest</f>
        <v>0.64500000000000002</v>
      </c>
      <c r="V102" s="68"/>
    </row>
    <row r="103" spans="1:22" hidden="1">
      <c r="A103" s="60"/>
      <c r="B103" s="61" t="s">
        <v>2929</v>
      </c>
      <c r="C103" s="69">
        <v>29</v>
      </c>
      <c r="D103" s="47">
        <f>A126251738C_Latest</f>
        <v>73.66</v>
      </c>
      <c r="E103" s="47">
        <f>A126266426V_Latest</f>
        <v>34.353000000000002</v>
      </c>
      <c r="F103" s="47">
        <f>A126259082V_Latest</f>
        <v>39.308</v>
      </c>
      <c r="G103" s="47">
        <f>A126255410W_Latest</f>
        <v>73.66</v>
      </c>
      <c r="H103" s="47">
        <f>A126270098W_Latest</f>
        <v>34.353000000000002</v>
      </c>
      <c r="I103" s="47">
        <f>A126262754J_Latest</f>
        <v>39.308</v>
      </c>
      <c r="J103" s="47">
        <f>A126252962R_Latest</f>
        <v>29.946000000000002</v>
      </c>
      <c r="K103" s="47">
        <f>A126267650F_Latest</f>
        <v>13.688000000000001</v>
      </c>
      <c r="L103" s="47">
        <f>A126260306T_Latest</f>
        <v>16.257999999999999</v>
      </c>
      <c r="M103" s="47">
        <f>A126256634A_Latest</f>
        <v>31.497</v>
      </c>
      <c r="N103" s="47">
        <f>A126271322W_Latest</f>
        <v>13.337999999999999</v>
      </c>
      <c r="O103" s="47">
        <f>A126263978L_Latest</f>
        <v>18.158999999999999</v>
      </c>
      <c r="P103" s="47">
        <f>A126257858F_Latest</f>
        <v>12.218</v>
      </c>
      <c r="Q103" s="47">
        <f>A126272546A_Latest</f>
        <v>7.327</v>
      </c>
      <c r="R103" s="47">
        <f>A126265202R_Latest</f>
        <v>4.891</v>
      </c>
      <c r="S103" s="47">
        <f>A126254186W_Latest</f>
        <v>0</v>
      </c>
      <c r="T103" s="47">
        <f>A126268874K_Latest</f>
        <v>0</v>
      </c>
      <c r="U103" s="47">
        <f>A126261530C_Latest</f>
        <v>0</v>
      </c>
      <c r="V103" s="68"/>
    </row>
    <row r="104" spans="1:22" hidden="1">
      <c r="A104" s="60"/>
      <c r="B104" s="59" t="s">
        <v>2930</v>
      </c>
      <c r="C104" s="69">
        <v>30</v>
      </c>
      <c r="D104" s="47">
        <f>A126251714K_Latest</f>
        <v>445.98099999999999</v>
      </c>
      <c r="E104" s="47">
        <f>A126266402A_Latest</f>
        <v>168.179</v>
      </c>
      <c r="F104" s="47">
        <f>A126259058V_Latest</f>
        <v>277.80200000000002</v>
      </c>
      <c r="G104" s="47">
        <f>A126255386J_Latest</f>
        <v>389.28699999999998</v>
      </c>
      <c r="H104" s="47">
        <f>A126270074C_Latest</f>
        <v>135.24199999999999</v>
      </c>
      <c r="I104" s="47">
        <f>A126262730R_Latest</f>
        <v>254.04499999999999</v>
      </c>
      <c r="J104" s="47">
        <f>A126252938R_Latest</f>
        <v>106.997</v>
      </c>
      <c r="K104" s="47">
        <f>A126267626F_Latest</f>
        <v>50.16</v>
      </c>
      <c r="L104" s="47">
        <f>A126260282K_Latest</f>
        <v>56.837000000000003</v>
      </c>
      <c r="M104" s="47">
        <f>A126256610J_Latest</f>
        <v>185.94200000000001</v>
      </c>
      <c r="N104" s="47">
        <f>A126271298J_Latest</f>
        <v>48.667999999999999</v>
      </c>
      <c r="O104" s="47">
        <f>A126263954V_Latest</f>
        <v>137.274</v>
      </c>
      <c r="P104" s="47">
        <f>A126257834L_Latest</f>
        <v>96.347999999999999</v>
      </c>
      <c r="Q104" s="47">
        <f>A126272522J_Latest</f>
        <v>36.414999999999999</v>
      </c>
      <c r="R104" s="47">
        <f>A126265178A_Latest</f>
        <v>59.933999999999997</v>
      </c>
      <c r="S104" s="47">
        <f>A126254162C_Latest</f>
        <v>56.694000000000003</v>
      </c>
      <c r="T104" s="47">
        <f>A126268850T_Latest</f>
        <v>32.936</v>
      </c>
      <c r="U104" s="47">
        <f>A126261506C_Latest</f>
        <v>23.757000000000001</v>
      </c>
      <c r="V104" s="68"/>
    </row>
    <row r="105" spans="1:22" hidden="1">
      <c r="A105" s="62" t="s">
        <v>2931</v>
      </c>
      <c r="B105" s="46"/>
      <c r="C105" s="69">
        <v>31</v>
      </c>
      <c r="D105" s="47">
        <f>A126251690C_Latest</f>
        <v>718.27599999999995</v>
      </c>
      <c r="E105" s="47">
        <f>A126266378L_Latest</f>
        <v>386.48</v>
      </c>
      <c r="F105" s="47">
        <f>A126259034A_Latest</f>
        <v>331.79599999999999</v>
      </c>
      <c r="G105" s="47">
        <f>A126255362R_Latest</f>
        <v>682.03800000000001</v>
      </c>
      <c r="H105" s="47">
        <f>A126270050K_Latest</f>
        <v>365.20800000000003</v>
      </c>
      <c r="I105" s="47">
        <f>A126262706R_Latest</f>
        <v>316.83</v>
      </c>
      <c r="J105" s="47">
        <f>A126252914W_Latest</f>
        <v>176.10900000000001</v>
      </c>
      <c r="K105" s="47">
        <f>A126267602L_Latest</f>
        <v>99.320999999999998</v>
      </c>
      <c r="L105" s="47">
        <f>A126260258K_Latest</f>
        <v>76.789000000000001</v>
      </c>
      <c r="M105" s="47">
        <f>A126256586V_Latest</f>
        <v>291.43700000000001</v>
      </c>
      <c r="N105" s="47">
        <f>A126271274R_Latest</f>
        <v>156.94300000000001</v>
      </c>
      <c r="O105" s="47">
        <f>A126263930A_Latest</f>
        <v>134.494</v>
      </c>
      <c r="P105" s="47">
        <f>A126257810V_Latest</f>
        <v>214.49199999999999</v>
      </c>
      <c r="Q105" s="47">
        <f>A126272498V_Latest</f>
        <v>108.94499999999999</v>
      </c>
      <c r="R105" s="47">
        <f>A126265154J_Latest</f>
        <v>105.547</v>
      </c>
      <c r="S105" s="47">
        <f>A126254138C_Latest</f>
        <v>36.238</v>
      </c>
      <c r="T105" s="47">
        <f>A126268826T_Latest</f>
        <v>21.271999999999998</v>
      </c>
      <c r="U105" s="47">
        <f>A126261482W_Latest</f>
        <v>14.965999999999999</v>
      </c>
      <c r="V105" s="68"/>
    </row>
    <row r="106" spans="1:22" hidden="1">
      <c r="A106" s="60"/>
      <c r="B106" s="59" t="s">
        <v>2932</v>
      </c>
      <c r="C106" s="69">
        <v>32</v>
      </c>
      <c r="D106" s="47">
        <f>A126251766L_Latest</f>
        <v>392.28100000000001</v>
      </c>
      <c r="E106" s="47">
        <f>A126266454C_Latest</f>
        <v>217.16</v>
      </c>
      <c r="F106" s="47">
        <f>A126259110T_Latest</f>
        <v>175.12100000000001</v>
      </c>
      <c r="G106" s="47">
        <f>A126255438X_Latest</f>
        <v>381.01799999999997</v>
      </c>
      <c r="H106" s="47">
        <f>A126270126V_Latest</f>
        <v>210.37</v>
      </c>
      <c r="I106" s="47">
        <f>A126262782T_Latest</f>
        <v>170.648</v>
      </c>
      <c r="J106" s="47">
        <f>A126252990X_Latest</f>
        <v>88.956000000000003</v>
      </c>
      <c r="K106" s="47">
        <f>A126267678J_Latest</f>
        <v>51.231000000000002</v>
      </c>
      <c r="L106" s="47">
        <f>A126260334A_Latest</f>
        <v>37.725000000000001</v>
      </c>
      <c r="M106" s="47">
        <f>A126256662K_Latest</f>
        <v>174.77</v>
      </c>
      <c r="N106" s="47">
        <f>A126271350F_Latest</f>
        <v>98.686000000000007</v>
      </c>
      <c r="O106" s="47">
        <f>A126264006L_Latest</f>
        <v>76.084000000000003</v>
      </c>
      <c r="P106" s="47">
        <f>A126257886R_Latest</f>
        <v>117.292</v>
      </c>
      <c r="Q106" s="47">
        <f>A126272574K_Latest</f>
        <v>60.454000000000001</v>
      </c>
      <c r="R106" s="47">
        <f>A126265230X_Latest</f>
        <v>56.838999999999999</v>
      </c>
      <c r="S106" s="47">
        <f>A126254214V_Latest</f>
        <v>11.263</v>
      </c>
      <c r="T106" s="47">
        <f>A126268902J_Latest</f>
        <v>6.7889999999999997</v>
      </c>
      <c r="U106" s="47">
        <f>A126261558F_Latest</f>
        <v>4.4740000000000002</v>
      </c>
      <c r="V106" s="68"/>
    </row>
    <row r="107" spans="1:22" hidden="1">
      <c r="A107" s="60"/>
      <c r="B107" s="59" t="s">
        <v>2933</v>
      </c>
      <c r="C107" s="69">
        <v>33</v>
      </c>
      <c r="D107" s="47">
        <f>A126251742V_Latest</f>
        <v>327.84100000000001</v>
      </c>
      <c r="E107" s="47">
        <f>A126266430K_Latest</f>
        <v>178.821</v>
      </c>
      <c r="F107" s="47">
        <f>A126259086C_Latest</f>
        <v>149.02000000000001</v>
      </c>
      <c r="G107" s="47">
        <f>A126255414F_Latest</f>
        <v>324.97399999999999</v>
      </c>
      <c r="H107" s="47">
        <f>A126270102A_Latest</f>
        <v>177.15799999999999</v>
      </c>
      <c r="I107" s="47">
        <f>A126262758T_Latest</f>
        <v>147.816</v>
      </c>
      <c r="J107" s="47">
        <f>A126252966X_Latest</f>
        <v>80.411000000000001</v>
      </c>
      <c r="K107" s="47">
        <f>A126267654R_Latest</f>
        <v>46.4</v>
      </c>
      <c r="L107" s="47">
        <f>A126260310J_Latest</f>
        <v>34.01</v>
      </c>
      <c r="M107" s="47">
        <f>A126256638K_Latest</f>
        <v>161.82</v>
      </c>
      <c r="N107" s="47">
        <f>A126271326F_Latest</f>
        <v>87.716999999999999</v>
      </c>
      <c r="O107" s="47">
        <f>A126263982C_Latest</f>
        <v>74.102999999999994</v>
      </c>
      <c r="P107" s="47">
        <f>A126257862W_Latest</f>
        <v>82.744</v>
      </c>
      <c r="Q107" s="47">
        <f>A126272550T_Latest</f>
        <v>43.040999999999997</v>
      </c>
      <c r="R107" s="47">
        <f>A126265206X_Latest</f>
        <v>39.703000000000003</v>
      </c>
      <c r="S107" s="47">
        <f>A126254190L_Latest</f>
        <v>2.867</v>
      </c>
      <c r="T107" s="47">
        <f>A126268878V_Latest</f>
        <v>1.663</v>
      </c>
      <c r="U107" s="47">
        <f>A126261534L_Latest</f>
        <v>1.204</v>
      </c>
      <c r="V107" s="68"/>
    </row>
    <row r="108" spans="1:22" hidden="1">
      <c r="A108" s="60"/>
      <c r="B108" s="61" t="s">
        <v>2934</v>
      </c>
      <c r="C108" s="69">
        <v>34</v>
      </c>
      <c r="D108" s="47">
        <f>A126251746C_Latest</f>
        <v>59.484999999999999</v>
      </c>
      <c r="E108" s="47">
        <f>A126266434V_Latest</f>
        <v>32.555999999999997</v>
      </c>
      <c r="F108" s="47">
        <f>A126259090V_Latest</f>
        <v>26.928999999999998</v>
      </c>
      <c r="G108" s="47">
        <f>A126255418R_Latest</f>
        <v>59.484999999999999</v>
      </c>
      <c r="H108" s="47">
        <f>A126270106K_Latest</f>
        <v>32.555999999999997</v>
      </c>
      <c r="I108" s="47">
        <f>A126262762J_Latest</f>
        <v>26.928999999999998</v>
      </c>
      <c r="J108" s="47">
        <f>A126252970R_Latest</f>
        <v>22.977</v>
      </c>
      <c r="K108" s="47">
        <f>A126267658X_Latest</f>
        <v>15.494999999999999</v>
      </c>
      <c r="L108" s="47">
        <f>A126260314T_Latest</f>
        <v>7.4820000000000002</v>
      </c>
      <c r="M108" s="47">
        <f>A126256642A_Latest</f>
        <v>24.588999999999999</v>
      </c>
      <c r="N108" s="47">
        <f>A126271330W_Latest</f>
        <v>11.711</v>
      </c>
      <c r="O108" s="47">
        <f>A126263986L_Latest</f>
        <v>12.877000000000001</v>
      </c>
      <c r="P108" s="47">
        <f>A126257866F_Latest</f>
        <v>11.917999999999999</v>
      </c>
      <c r="Q108" s="47">
        <f>A126272554A_Latest</f>
        <v>5.35</v>
      </c>
      <c r="R108" s="47">
        <f>A126265210R_Latest</f>
        <v>6.569</v>
      </c>
      <c r="S108" s="47">
        <f>A126254194W_Latest</f>
        <v>0</v>
      </c>
      <c r="T108" s="47">
        <f>A126268882K_Latest</f>
        <v>0</v>
      </c>
      <c r="U108" s="47">
        <f>A126261538W_Latest</f>
        <v>0</v>
      </c>
      <c r="V108" s="68"/>
    </row>
    <row r="109" spans="1:22" hidden="1">
      <c r="A109" s="60"/>
      <c r="B109" s="59" t="s">
        <v>2935</v>
      </c>
      <c r="C109" s="69">
        <v>35</v>
      </c>
      <c r="D109" s="47">
        <f>A126251790L_Latest</f>
        <v>390.435</v>
      </c>
      <c r="E109" s="47">
        <f>A126266478W_Latest</f>
        <v>207.65899999999999</v>
      </c>
      <c r="F109" s="47">
        <f>A126259134K_Latest</f>
        <v>182.77600000000001</v>
      </c>
      <c r="G109" s="47">
        <f>A126255462X_Latest</f>
        <v>357.06400000000002</v>
      </c>
      <c r="H109" s="47">
        <f>A126270150V_Latest</f>
        <v>188.05</v>
      </c>
      <c r="I109" s="47">
        <f>A126262806X_Latest</f>
        <v>169.01400000000001</v>
      </c>
      <c r="J109" s="47">
        <f>A126253014J_Latest</f>
        <v>95.698999999999998</v>
      </c>
      <c r="K109" s="47">
        <f>A126267702W_Latest</f>
        <v>52.920999999999999</v>
      </c>
      <c r="L109" s="47">
        <f>A126260358V_Latest</f>
        <v>42.777999999999999</v>
      </c>
      <c r="M109" s="47">
        <f>A126256686C_Latest</f>
        <v>129.61699999999999</v>
      </c>
      <c r="N109" s="47">
        <f>A126271374X_Latest</f>
        <v>69.225999999999999</v>
      </c>
      <c r="O109" s="47">
        <f>A126264030L_Latest</f>
        <v>60.390999999999998</v>
      </c>
      <c r="P109" s="47">
        <f>A126257910C_Latest</f>
        <v>131.74799999999999</v>
      </c>
      <c r="Q109" s="47">
        <f>A126272598C_Latest</f>
        <v>65.903000000000006</v>
      </c>
      <c r="R109" s="47">
        <f>A126265254T_Latest</f>
        <v>65.843999999999994</v>
      </c>
      <c r="S109" s="47">
        <f>A126254238L_Latest</f>
        <v>33.371000000000002</v>
      </c>
      <c r="T109" s="47">
        <f>A126268926A_Latest</f>
        <v>19.609000000000002</v>
      </c>
      <c r="U109" s="47">
        <f>A126261582F_Latest</f>
        <v>13.762</v>
      </c>
      <c r="V109" s="68"/>
    </row>
    <row r="110" spans="1:22" hidden="1">
      <c r="A110" s="58" t="s">
        <v>2918</v>
      </c>
      <c r="B110" s="63"/>
      <c r="C110" s="69">
        <v>36</v>
      </c>
      <c r="D110" s="47">
        <f>A126251666C_Latest</f>
        <v>20632.147000000001</v>
      </c>
      <c r="E110" s="47">
        <f>A126266354V_Latest</f>
        <v>10122.019</v>
      </c>
      <c r="F110" s="47">
        <f>A126259010J_Latest</f>
        <v>10510.128000000001</v>
      </c>
      <c r="G110" s="47">
        <f>A126255338R_Latest</f>
        <v>16417.053</v>
      </c>
      <c r="H110" s="47">
        <f>A126270026K_Latest</f>
        <v>8129.8919999999998</v>
      </c>
      <c r="I110" s="47">
        <f>A126262682J_Latest</f>
        <v>8287.1610000000001</v>
      </c>
      <c r="J110" s="47">
        <f>A126252890R_Latest</f>
        <v>3072.5219999999999</v>
      </c>
      <c r="K110" s="47">
        <f>A126267578X_Latest</f>
        <v>1577.72</v>
      </c>
      <c r="L110" s="47">
        <f>A126260234T_Latest</f>
        <v>1494.8009999999999</v>
      </c>
      <c r="M110" s="47">
        <f>A126256562A_Latest</f>
        <v>7159.902</v>
      </c>
      <c r="N110" s="47">
        <f>A126271250W_Latest</f>
        <v>3536.3310000000001</v>
      </c>
      <c r="O110" s="47">
        <f>A126263906A_Latest</f>
        <v>3623.5709999999999</v>
      </c>
      <c r="P110" s="47">
        <f>A126257786F_Latest</f>
        <v>6184.6289999999999</v>
      </c>
      <c r="Q110" s="47">
        <f>A126272474A_Latest</f>
        <v>3015.84</v>
      </c>
      <c r="R110" s="47">
        <f>A126265130R_Latest</f>
        <v>3168.7890000000002</v>
      </c>
      <c r="S110" s="47">
        <f>A126254114K_Latest</f>
        <v>4215.0940000000001</v>
      </c>
      <c r="T110" s="47">
        <f>A126268802X_Latest</f>
        <v>1992.127</v>
      </c>
      <c r="U110" s="47">
        <f>A126261458W_Latest</f>
        <v>2222.9659999999999</v>
      </c>
      <c r="V110" s="68"/>
    </row>
    <row r="111" spans="1:22" hidden="1">
      <c r="A111" s="64"/>
      <c r="B111" s="48"/>
      <c r="C111" s="48"/>
      <c r="D111" s="47"/>
      <c r="E111" s="47"/>
      <c r="F111" s="47"/>
      <c r="G111" s="47"/>
      <c r="H111" s="47"/>
      <c r="I111" s="47"/>
      <c r="J111" s="47"/>
      <c r="K111" s="47"/>
      <c r="L111" s="47"/>
      <c r="M111" s="47"/>
      <c r="N111" s="47"/>
      <c r="O111" s="47"/>
      <c r="P111" s="47"/>
      <c r="Q111" s="47"/>
      <c r="R111" s="47"/>
      <c r="S111" s="47"/>
      <c r="T111" s="47"/>
      <c r="U111" s="47"/>
      <c r="V111" s="68"/>
    </row>
    <row r="112" spans="1:22" hidden="1">
      <c r="A112" s="64"/>
      <c r="B112" s="48"/>
      <c r="C112" s="48"/>
      <c r="D112" s="47"/>
      <c r="E112" s="47"/>
      <c r="F112" s="47"/>
      <c r="G112" s="47"/>
      <c r="H112" s="47"/>
      <c r="I112" s="47"/>
      <c r="J112" s="47"/>
      <c r="K112" s="47"/>
      <c r="L112" s="47"/>
      <c r="M112" s="47"/>
      <c r="N112" s="47"/>
      <c r="O112" s="47"/>
      <c r="P112" s="47"/>
      <c r="Q112" s="47"/>
      <c r="R112" s="47"/>
      <c r="S112" s="47"/>
      <c r="T112" s="47"/>
      <c r="U112" s="47"/>
      <c r="V112" s="68"/>
    </row>
    <row r="113" spans="1:22" hidden="1">
      <c r="A113" s="64"/>
      <c r="B113" s="48"/>
      <c r="C113" s="48"/>
      <c r="D113" s="47"/>
      <c r="E113" s="47"/>
      <c r="F113" s="47"/>
      <c r="G113" s="47"/>
      <c r="H113" s="47"/>
      <c r="I113" s="47"/>
      <c r="J113" s="47"/>
      <c r="K113" s="47"/>
      <c r="L113" s="47"/>
      <c r="M113" s="47"/>
      <c r="N113" s="47"/>
      <c r="O113" s="47"/>
      <c r="P113" s="47"/>
      <c r="Q113" s="47"/>
      <c r="R113" s="47"/>
      <c r="S113" s="47"/>
      <c r="T113" s="47"/>
      <c r="U113" s="47"/>
      <c r="V113" s="68"/>
    </row>
    <row r="114" spans="1:22" hidden="1">
      <c r="A114" s="64"/>
      <c r="B114" s="48"/>
      <c r="C114" s="48"/>
      <c r="D114" s="47"/>
      <c r="E114" s="47"/>
      <c r="F114" s="47"/>
      <c r="G114" s="47"/>
      <c r="H114" s="47"/>
      <c r="I114" s="47"/>
      <c r="J114" s="47"/>
      <c r="K114" s="47"/>
      <c r="L114" s="47"/>
      <c r="M114" s="47"/>
      <c r="N114" s="47"/>
      <c r="O114" s="47"/>
      <c r="P114" s="47"/>
      <c r="Q114" s="47"/>
      <c r="R114" s="47"/>
      <c r="S114" s="47"/>
      <c r="T114" s="47"/>
      <c r="U114" s="47"/>
      <c r="V114" s="68"/>
    </row>
    <row r="115" spans="1:22" hidden="1">
      <c r="A115" s="64"/>
      <c r="B115" s="48"/>
      <c r="C115" s="48"/>
      <c r="D115" s="47"/>
      <c r="E115" s="47"/>
      <c r="F115" s="47"/>
      <c r="G115" s="47"/>
      <c r="H115" s="47"/>
      <c r="I115" s="47"/>
      <c r="J115" s="47"/>
      <c r="K115" s="47"/>
      <c r="L115" s="47"/>
      <c r="M115" s="47"/>
      <c r="N115" s="47"/>
      <c r="O115" s="47"/>
      <c r="P115" s="47"/>
      <c r="Q115" s="47"/>
      <c r="R115" s="47"/>
      <c r="S115" s="47"/>
      <c r="T115" s="47"/>
      <c r="U115" s="47"/>
      <c r="V115" s="68"/>
    </row>
    <row r="116" spans="1:22" hidden="1">
      <c r="A116" s="64"/>
      <c r="B116" s="48"/>
      <c r="C116" s="48"/>
      <c r="D116" s="47"/>
      <c r="E116" s="47"/>
      <c r="F116" s="47"/>
      <c r="G116" s="47"/>
      <c r="H116" s="47"/>
      <c r="I116" s="47"/>
      <c r="J116" s="47"/>
      <c r="K116" s="47"/>
      <c r="L116" s="47"/>
      <c r="M116" s="47"/>
      <c r="N116" s="47"/>
      <c r="O116" s="47"/>
      <c r="P116" s="47"/>
      <c r="Q116" s="47"/>
      <c r="R116" s="47"/>
      <c r="S116" s="47"/>
      <c r="T116" s="47"/>
      <c r="U116" s="47"/>
      <c r="V116" s="68"/>
    </row>
    <row r="117" spans="1:22" hidden="1">
      <c r="A117" s="64"/>
      <c r="B117" s="48"/>
      <c r="C117" s="48"/>
      <c r="D117" s="47"/>
      <c r="E117" s="47"/>
      <c r="F117" s="47"/>
      <c r="G117" s="47"/>
      <c r="H117" s="47"/>
      <c r="I117" s="47"/>
      <c r="J117" s="47"/>
      <c r="K117" s="47"/>
      <c r="L117" s="47"/>
      <c r="M117" s="47"/>
      <c r="N117" s="47"/>
      <c r="O117" s="47"/>
      <c r="P117" s="47"/>
      <c r="Q117" s="47"/>
      <c r="R117" s="47"/>
      <c r="S117" s="47"/>
      <c r="T117" s="47"/>
      <c r="U117" s="47"/>
    </row>
    <row r="118" spans="1:22" hidden="1">
      <c r="A118" s="64"/>
      <c r="B118" s="48"/>
      <c r="C118" s="48"/>
      <c r="D118" s="47"/>
      <c r="E118" s="47"/>
      <c r="F118" s="47"/>
      <c r="G118" s="47"/>
      <c r="H118" s="47"/>
      <c r="I118" s="47"/>
      <c r="J118" s="47"/>
      <c r="K118" s="47"/>
      <c r="L118" s="47"/>
      <c r="M118" s="47"/>
      <c r="N118" s="47"/>
      <c r="O118" s="47"/>
      <c r="P118" s="47"/>
      <c r="Q118" s="47"/>
      <c r="R118" s="47"/>
      <c r="S118" s="47"/>
      <c r="T118" s="47"/>
      <c r="U118" s="47"/>
    </row>
    <row r="119" spans="1:22" hidden="1">
      <c r="A119" s="64"/>
      <c r="B119" s="48"/>
      <c r="C119" s="48"/>
      <c r="D119" s="47"/>
      <c r="E119" s="47"/>
      <c r="F119" s="47"/>
      <c r="G119" s="47"/>
      <c r="H119" s="47"/>
      <c r="I119" s="47"/>
      <c r="J119" s="47"/>
      <c r="K119" s="47"/>
      <c r="L119" s="47"/>
      <c r="M119" s="47"/>
      <c r="N119" s="47"/>
      <c r="O119" s="47"/>
      <c r="P119" s="47"/>
      <c r="Q119" s="47"/>
      <c r="R119" s="47"/>
      <c r="S119" s="47"/>
      <c r="T119" s="47"/>
      <c r="U119" s="47"/>
    </row>
    <row r="120" spans="1:22" hidden="1">
      <c r="A120" s="67"/>
      <c r="B120" s="66"/>
      <c r="C120" s="66"/>
      <c r="D120" s="69">
        <v>1</v>
      </c>
      <c r="E120" s="69">
        <v>2</v>
      </c>
      <c r="F120" s="69">
        <v>3</v>
      </c>
      <c r="G120" s="69">
        <v>4</v>
      </c>
      <c r="H120" s="69">
        <v>5</v>
      </c>
      <c r="I120" s="69">
        <v>6</v>
      </c>
      <c r="J120" s="69">
        <v>7</v>
      </c>
      <c r="K120" s="69">
        <v>8</v>
      </c>
      <c r="L120" s="69">
        <v>9</v>
      </c>
      <c r="M120" s="69">
        <v>10</v>
      </c>
      <c r="N120" s="69">
        <v>11</v>
      </c>
      <c r="O120" s="69">
        <v>12</v>
      </c>
      <c r="P120" s="69">
        <v>13</v>
      </c>
      <c r="Q120" s="69">
        <v>14</v>
      </c>
      <c r="R120" s="69">
        <v>15</v>
      </c>
      <c r="S120" s="69">
        <v>16</v>
      </c>
      <c r="T120" s="69">
        <v>17</v>
      </c>
      <c r="U120" s="69">
        <v>18</v>
      </c>
    </row>
    <row r="121" spans="1:22" hidden="1">
      <c r="A121" s="37"/>
      <c r="B121" s="37"/>
      <c r="C121" s="37"/>
      <c r="D121" s="82" t="s">
        <v>2893</v>
      </c>
      <c r="E121" s="82"/>
      <c r="F121" s="82"/>
      <c r="G121" s="82" t="s">
        <v>2936</v>
      </c>
      <c r="H121" s="82"/>
      <c r="I121" s="82"/>
      <c r="J121" s="82" t="s">
        <v>2937</v>
      </c>
      <c r="K121" s="82"/>
      <c r="L121" s="82"/>
      <c r="M121" s="82" t="s">
        <v>2938</v>
      </c>
      <c r="N121" s="82"/>
      <c r="O121" s="82"/>
      <c r="P121" s="82" t="s">
        <v>2939</v>
      </c>
      <c r="Q121" s="82"/>
      <c r="R121" s="82"/>
      <c r="S121" s="82" t="s">
        <v>2940</v>
      </c>
      <c r="T121" s="82"/>
      <c r="U121" s="82"/>
    </row>
    <row r="122" spans="1:22" hidden="1">
      <c r="A122" s="37"/>
      <c r="B122" s="37"/>
      <c r="C122" s="37"/>
      <c r="D122" s="38" t="s">
        <v>2895</v>
      </c>
      <c r="E122" s="38" t="s">
        <v>2896</v>
      </c>
      <c r="F122" s="38" t="s">
        <v>2897</v>
      </c>
      <c r="G122" s="38" t="s">
        <v>2895</v>
      </c>
      <c r="H122" s="38" t="s">
        <v>2896</v>
      </c>
      <c r="I122" s="38" t="s">
        <v>2897</v>
      </c>
      <c r="J122" s="38" t="s">
        <v>2895</v>
      </c>
      <c r="K122" s="38" t="s">
        <v>2896</v>
      </c>
      <c r="L122" s="38" t="s">
        <v>2897</v>
      </c>
      <c r="M122" s="38" t="s">
        <v>2895</v>
      </c>
      <c r="N122" s="38" t="s">
        <v>2896</v>
      </c>
      <c r="O122" s="38" t="s">
        <v>2897</v>
      </c>
      <c r="P122" s="38" t="s">
        <v>2895</v>
      </c>
      <c r="Q122" s="38" t="s">
        <v>2896</v>
      </c>
      <c r="R122" s="38" t="s">
        <v>2897</v>
      </c>
      <c r="S122" s="38" t="s">
        <v>2895</v>
      </c>
      <c r="T122" s="38" t="s">
        <v>2896</v>
      </c>
      <c r="U122" s="38" t="s">
        <v>2897</v>
      </c>
    </row>
    <row r="123" spans="1:22" hidden="1">
      <c r="A123" s="37"/>
      <c r="B123" s="37"/>
      <c r="C123" s="37"/>
      <c r="D123" s="41" t="s">
        <v>2898</v>
      </c>
      <c r="E123" s="41" t="s">
        <v>2898</v>
      </c>
      <c r="F123" s="41" t="s">
        <v>2898</v>
      </c>
      <c r="G123" s="41" t="s">
        <v>2898</v>
      </c>
      <c r="H123" s="41" t="s">
        <v>2898</v>
      </c>
      <c r="I123" s="41" t="s">
        <v>2898</v>
      </c>
      <c r="J123" s="41" t="s">
        <v>2898</v>
      </c>
      <c r="K123" s="41" t="s">
        <v>2898</v>
      </c>
      <c r="L123" s="41" t="s">
        <v>2898</v>
      </c>
      <c r="M123" s="41" t="s">
        <v>2898</v>
      </c>
      <c r="N123" s="41" t="s">
        <v>2898</v>
      </c>
      <c r="O123" s="41" t="s">
        <v>2898</v>
      </c>
      <c r="P123" s="41" t="s">
        <v>2898</v>
      </c>
      <c r="Q123" s="41" t="s">
        <v>2898</v>
      </c>
      <c r="R123" s="41" t="s">
        <v>2898</v>
      </c>
      <c r="S123" s="41" t="s">
        <v>2898</v>
      </c>
      <c r="T123" s="41" t="s">
        <v>2898</v>
      </c>
      <c r="U123" s="41" t="s">
        <v>2898</v>
      </c>
    </row>
    <row r="124" spans="1:22" hidden="1">
      <c r="A124" s="45" t="s">
        <v>2900</v>
      </c>
      <c r="B124" s="46"/>
      <c r="C124" s="46"/>
      <c r="D124" s="41"/>
      <c r="E124" s="41"/>
      <c r="F124" s="41"/>
      <c r="G124" s="44"/>
      <c r="H124" s="73"/>
      <c r="I124" s="73"/>
    </row>
    <row r="125" spans="1:22" hidden="1">
      <c r="A125" s="46"/>
      <c r="B125" s="48" t="s">
        <v>2901</v>
      </c>
      <c r="C125" s="69">
        <v>1</v>
      </c>
      <c r="D125" s="19" t="s">
        <v>265</v>
      </c>
      <c r="E125" s="19" t="s">
        <v>266</v>
      </c>
      <c r="F125" s="19" t="s">
        <v>267</v>
      </c>
      <c r="G125" s="19" t="s">
        <v>367</v>
      </c>
      <c r="H125" s="19" t="s">
        <v>368</v>
      </c>
      <c r="I125" s="19" t="s">
        <v>369</v>
      </c>
      <c r="J125" s="19" t="s">
        <v>469</v>
      </c>
      <c r="K125" s="19" t="s">
        <v>470</v>
      </c>
      <c r="L125" s="19" t="s">
        <v>471</v>
      </c>
      <c r="M125" s="19" t="s">
        <v>821</v>
      </c>
      <c r="N125" s="19" t="s">
        <v>822</v>
      </c>
      <c r="O125" s="19" t="s">
        <v>823</v>
      </c>
      <c r="P125" s="19" t="s">
        <v>923</v>
      </c>
      <c r="Q125" s="19" t="s">
        <v>924</v>
      </c>
      <c r="R125" s="19" t="s">
        <v>925</v>
      </c>
      <c r="S125" s="19" t="s">
        <v>1275</v>
      </c>
      <c r="T125" s="19" t="s">
        <v>1276</v>
      </c>
      <c r="U125" s="19" t="s">
        <v>1277</v>
      </c>
    </row>
    <row r="126" spans="1:22" hidden="1">
      <c r="A126" s="46"/>
      <c r="B126" s="49" t="s">
        <v>2902</v>
      </c>
      <c r="C126" s="69">
        <v>2</v>
      </c>
      <c r="D126" s="19" t="s">
        <v>268</v>
      </c>
      <c r="E126" s="19" t="s">
        <v>269</v>
      </c>
      <c r="F126" s="19" t="s">
        <v>270</v>
      </c>
      <c r="G126" s="19" t="s">
        <v>370</v>
      </c>
      <c r="H126" s="19" t="s">
        <v>371</v>
      </c>
      <c r="I126" s="19" t="s">
        <v>372</v>
      </c>
      <c r="J126" s="19" t="s">
        <v>472</v>
      </c>
      <c r="K126" s="19" t="s">
        <v>473</v>
      </c>
      <c r="L126" s="19" t="s">
        <v>474</v>
      </c>
      <c r="M126" s="19" t="s">
        <v>824</v>
      </c>
      <c r="N126" s="19" t="s">
        <v>825</v>
      </c>
      <c r="O126" s="19" t="s">
        <v>826</v>
      </c>
      <c r="P126" s="19" t="s">
        <v>926</v>
      </c>
      <c r="Q126" s="19" t="s">
        <v>927</v>
      </c>
      <c r="R126" s="19" t="s">
        <v>928</v>
      </c>
      <c r="S126" s="19" t="s">
        <v>1278</v>
      </c>
      <c r="T126" s="19" t="s">
        <v>1279</v>
      </c>
      <c r="U126" s="19" t="s">
        <v>1280</v>
      </c>
    </row>
    <row r="127" spans="1:22" hidden="1">
      <c r="A127" s="46"/>
      <c r="B127" s="49" t="s">
        <v>2903</v>
      </c>
      <c r="C127" s="69">
        <v>3</v>
      </c>
      <c r="D127" s="19" t="s">
        <v>271</v>
      </c>
      <c r="E127" s="19" t="s">
        <v>272</v>
      </c>
      <c r="F127" s="19" t="s">
        <v>273</v>
      </c>
      <c r="G127" s="19" t="s">
        <v>373</v>
      </c>
      <c r="H127" s="19" t="s">
        <v>374</v>
      </c>
      <c r="I127" s="19" t="s">
        <v>375</v>
      </c>
      <c r="J127" s="19" t="s">
        <v>475</v>
      </c>
      <c r="K127" s="19" t="s">
        <v>476</v>
      </c>
      <c r="L127" s="19" t="s">
        <v>477</v>
      </c>
      <c r="M127" s="19" t="s">
        <v>827</v>
      </c>
      <c r="N127" s="19" t="s">
        <v>828</v>
      </c>
      <c r="O127" s="19" t="s">
        <v>829</v>
      </c>
      <c r="P127" s="19" t="s">
        <v>929</v>
      </c>
      <c r="Q127" s="19" t="s">
        <v>930</v>
      </c>
      <c r="R127" s="19" t="s">
        <v>931</v>
      </c>
      <c r="S127" s="19" t="s">
        <v>1281</v>
      </c>
      <c r="T127" s="19" t="s">
        <v>1282</v>
      </c>
      <c r="U127" s="19" t="s">
        <v>1283</v>
      </c>
    </row>
    <row r="128" spans="1:22" hidden="1">
      <c r="A128" s="46"/>
      <c r="B128" s="49" t="s">
        <v>2904</v>
      </c>
      <c r="C128" s="69">
        <v>4</v>
      </c>
      <c r="D128" s="19" t="s">
        <v>274</v>
      </c>
      <c r="E128" s="19" t="s">
        <v>275</v>
      </c>
      <c r="F128" s="19" t="s">
        <v>276</v>
      </c>
      <c r="G128" s="19" t="s">
        <v>376</v>
      </c>
      <c r="H128" s="19" t="s">
        <v>377</v>
      </c>
      <c r="I128" s="19" t="s">
        <v>378</v>
      </c>
      <c r="J128" s="19" t="s">
        <v>478</v>
      </c>
      <c r="K128" s="19" t="s">
        <v>479</v>
      </c>
      <c r="L128" s="19" t="s">
        <v>480</v>
      </c>
      <c r="M128" s="19" t="s">
        <v>830</v>
      </c>
      <c r="N128" s="19" t="s">
        <v>831</v>
      </c>
      <c r="O128" s="19" t="s">
        <v>832</v>
      </c>
      <c r="P128" s="19" t="s">
        <v>932</v>
      </c>
      <c r="Q128" s="19" t="s">
        <v>933</v>
      </c>
      <c r="R128" s="19" t="s">
        <v>934</v>
      </c>
      <c r="S128" s="19" t="s">
        <v>1284</v>
      </c>
      <c r="T128" s="19" t="s">
        <v>1285</v>
      </c>
      <c r="U128" s="19" t="s">
        <v>1286</v>
      </c>
    </row>
    <row r="129" spans="1:21" hidden="1">
      <c r="A129" s="46"/>
      <c r="B129" s="50" t="s">
        <v>2905</v>
      </c>
      <c r="C129" s="69">
        <v>5</v>
      </c>
      <c r="D129" s="19" t="s">
        <v>277</v>
      </c>
      <c r="E129" s="19" t="s">
        <v>278</v>
      </c>
      <c r="F129" s="19" t="s">
        <v>279</v>
      </c>
      <c r="G129" s="19" t="s">
        <v>379</v>
      </c>
      <c r="H129" s="19" t="s">
        <v>380</v>
      </c>
      <c r="I129" s="19" t="s">
        <v>381</v>
      </c>
      <c r="J129" s="19" t="s">
        <v>481</v>
      </c>
      <c r="K129" s="19" t="s">
        <v>482</v>
      </c>
      <c r="L129" s="19" t="s">
        <v>483</v>
      </c>
      <c r="M129" s="19" t="s">
        <v>833</v>
      </c>
      <c r="N129" s="19" t="s">
        <v>834</v>
      </c>
      <c r="O129" s="19" t="s">
        <v>835</v>
      </c>
      <c r="P129" s="19" t="s">
        <v>935</v>
      </c>
      <c r="Q129" s="19" t="s">
        <v>936</v>
      </c>
      <c r="R129" s="19" t="s">
        <v>937</v>
      </c>
      <c r="S129" s="19" t="s">
        <v>1287</v>
      </c>
      <c r="T129" s="19" t="s">
        <v>1288</v>
      </c>
      <c r="U129" s="19" t="s">
        <v>1289</v>
      </c>
    </row>
    <row r="130" spans="1:21" hidden="1">
      <c r="A130" s="46"/>
      <c r="B130" s="51" t="s">
        <v>2906</v>
      </c>
      <c r="C130" s="69">
        <v>6</v>
      </c>
      <c r="D130" s="19" t="s">
        <v>280</v>
      </c>
      <c r="E130" s="19" t="s">
        <v>281</v>
      </c>
      <c r="F130" s="19" t="s">
        <v>282</v>
      </c>
      <c r="G130" s="19" t="s">
        <v>382</v>
      </c>
      <c r="H130" s="19" t="s">
        <v>383</v>
      </c>
      <c r="I130" s="19" t="s">
        <v>384</v>
      </c>
      <c r="J130" s="19" t="s">
        <v>484</v>
      </c>
      <c r="K130" s="19" t="s">
        <v>485</v>
      </c>
      <c r="L130" s="19" t="s">
        <v>486</v>
      </c>
      <c r="M130" s="19" t="s">
        <v>836</v>
      </c>
      <c r="N130" s="19" t="s">
        <v>837</v>
      </c>
      <c r="O130" s="19" t="s">
        <v>838</v>
      </c>
      <c r="P130" s="19" t="s">
        <v>938</v>
      </c>
      <c r="Q130" s="19" t="s">
        <v>939</v>
      </c>
      <c r="R130" s="19" t="s">
        <v>940</v>
      </c>
      <c r="S130" s="19" t="s">
        <v>1290</v>
      </c>
      <c r="T130" s="19" t="s">
        <v>1291</v>
      </c>
      <c r="U130" s="19" t="s">
        <v>1292</v>
      </c>
    </row>
    <row r="131" spans="1:21" hidden="1">
      <c r="A131" s="46"/>
      <c r="B131" s="52" t="s">
        <v>2907</v>
      </c>
      <c r="C131" s="69">
        <v>7</v>
      </c>
      <c r="D131" s="19" t="s">
        <v>283</v>
      </c>
      <c r="E131" s="19" t="s">
        <v>284</v>
      </c>
      <c r="F131" s="19" t="s">
        <v>285</v>
      </c>
      <c r="G131" s="19" t="s">
        <v>385</v>
      </c>
      <c r="H131" s="19" t="s">
        <v>386</v>
      </c>
      <c r="I131" s="19" t="s">
        <v>387</v>
      </c>
      <c r="J131" s="19" t="s">
        <v>487</v>
      </c>
      <c r="K131" s="19" t="s">
        <v>488</v>
      </c>
      <c r="L131" s="19" t="s">
        <v>489</v>
      </c>
      <c r="M131" s="19" t="s">
        <v>839</v>
      </c>
      <c r="N131" s="19" t="s">
        <v>840</v>
      </c>
      <c r="O131" s="19" t="s">
        <v>841</v>
      </c>
      <c r="P131" s="19" t="s">
        <v>941</v>
      </c>
      <c r="Q131" s="19" t="s">
        <v>942</v>
      </c>
      <c r="R131" s="19" t="s">
        <v>943</v>
      </c>
      <c r="S131" s="19" t="s">
        <v>1293</v>
      </c>
      <c r="T131" s="19" t="s">
        <v>1294</v>
      </c>
      <c r="U131" s="19" t="s">
        <v>1295</v>
      </c>
    </row>
    <row r="132" spans="1:21" hidden="1">
      <c r="A132" s="46"/>
      <c r="B132" s="53" t="s">
        <v>2908</v>
      </c>
      <c r="C132" s="69">
        <v>8</v>
      </c>
      <c r="D132" s="19" t="s">
        <v>286</v>
      </c>
      <c r="E132" s="19" t="s">
        <v>287</v>
      </c>
      <c r="F132" s="19" t="s">
        <v>288</v>
      </c>
      <c r="G132" s="19" t="s">
        <v>388</v>
      </c>
      <c r="H132" s="19" t="s">
        <v>389</v>
      </c>
      <c r="I132" s="19" t="s">
        <v>390</v>
      </c>
      <c r="J132" s="19" t="s">
        <v>490</v>
      </c>
      <c r="K132" s="19" t="s">
        <v>491</v>
      </c>
      <c r="L132" s="19" t="s">
        <v>492</v>
      </c>
      <c r="M132" s="19" t="s">
        <v>842</v>
      </c>
      <c r="N132" s="19" t="s">
        <v>843</v>
      </c>
      <c r="O132" s="19" t="s">
        <v>844</v>
      </c>
      <c r="P132" s="19" t="s">
        <v>944</v>
      </c>
      <c r="Q132" s="19" t="s">
        <v>945</v>
      </c>
      <c r="R132" s="19" t="s">
        <v>946</v>
      </c>
      <c r="S132" s="19" t="s">
        <v>1296</v>
      </c>
      <c r="T132" s="19" t="s">
        <v>1297</v>
      </c>
      <c r="U132" s="19" t="s">
        <v>1298</v>
      </c>
    </row>
    <row r="133" spans="1:21" hidden="1">
      <c r="A133" s="46"/>
      <c r="B133" s="52" t="s">
        <v>2909</v>
      </c>
      <c r="C133" s="69">
        <v>9</v>
      </c>
      <c r="D133" s="19" t="s">
        <v>289</v>
      </c>
      <c r="E133" s="19" t="s">
        <v>290</v>
      </c>
      <c r="F133" s="19" t="s">
        <v>291</v>
      </c>
      <c r="G133" s="19" t="s">
        <v>391</v>
      </c>
      <c r="H133" s="19" t="s">
        <v>392</v>
      </c>
      <c r="I133" s="19" t="s">
        <v>393</v>
      </c>
      <c r="J133" s="19" t="s">
        <v>493</v>
      </c>
      <c r="K133" s="19" t="s">
        <v>494</v>
      </c>
      <c r="L133" s="19" t="s">
        <v>495</v>
      </c>
      <c r="M133" s="19" t="s">
        <v>845</v>
      </c>
      <c r="N133" s="19" t="s">
        <v>846</v>
      </c>
      <c r="O133" s="19" t="s">
        <v>847</v>
      </c>
      <c r="P133" s="19" t="s">
        <v>947</v>
      </c>
      <c r="Q133" s="19" t="s">
        <v>948</v>
      </c>
      <c r="R133" s="19" t="s">
        <v>949</v>
      </c>
      <c r="S133" s="19" t="s">
        <v>1299</v>
      </c>
      <c r="T133" s="19" t="s">
        <v>1300</v>
      </c>
      <c r="U133" s="19" t="s">
        <v>1301</v>
      </c>
    </row>
    <row r="134" spans="1:21" hidden="1">
      <c r="A134" s="46"/>
      <c r="B134" s="51" t="s">
        <v>2910</v>
      </c>
      <c r="C134" s="69">
        <v>10</v>
      </c>
      <c r="D134" s="19" t="s">
        <v>292</v>
      </c>
      <c r="E134" s="19" t="s">
        <v>293</v>
      </c>
      <c r="F134" s="19" t="s">
        <v>294</v>
      </c>
      <c r="G134" s="19" t="s">
        <v>394</v>
      </c>
      <c r="H134" s="19" t="s">
        <v>395</v>
      </c>
      <c r="I134" s="19" t="s">
        <v>396</v>
      </c>
      <c r="J134" s="19" t="s">
        <v>496</v>
      </c>
      <c r="K134" s="19" t="s">
        <v>497</v>
      </c>
      <c r="L134" s="19" t="s">
        <v>498</v>
      </c>
      <c r="M134" s="19" t="s">
        <v>848</v>
      </c>
      <c r="N134" s="19" t="s">
        <v>849</v>
      </c>
      <c r="O134" s="19" t="s">
        <v>850</v>
      </c>
      <c r="P134" s="19" t="s">
        <v>950</v>
      </c>
      <c r="Q134" s="19" t="s">
        <v>951</v>
      </c>
      <c r="R134" s="19" t="s">
        <v>952</v>
      </c>
      <c r="S134" s="19" t="s">
        <v>1302</v>
      </c>
      <c r="T134" s="19" t="s">
        <v>1303</v>
      </c>
      <c r="U134" s="19" t="s">
        <v>1304</v>
      </c>
    </row>
    <row r="135" spans="1:21" hidden="1">
      <c r="A135" s="46"/>
      <c r="B135" s="52" t="s">
        <v>2911</v>
      </c>
      <c r="C135" s="69">
        <v>11</v>
      </c>
      <c r="D135" s="19" t="s">
        <v>295</v>
      </c>
      <c r="E135" s="19" t="s">
        <v>296</v>
      </c>
      <c r="F135" s="19" t="s">
        <v>297</v>
      </c>
      <c r="G135" s="19" t="s">
        <v>397</v>
      </c>
      <c r="H135" s="19" t="s">
        <v>398</v>
      </c>
      <c r="I135" s="19" t="s">
        <v>399</v>
      </c>
      <c r="J135" s="19" t="s">
        <v>499</v>
      </c>
      <c r="K135" s="19" t="s">
        <v>500</v>
      </c>
      <c r="L135" s="19" t="s">
        <v>501</v>
      </c>
      <c r="M135" s="19" t="s">
        <v>851</v>
      </c>
      <c r="N135" s="19" t="s">
        <v>852</v>
      </c>
      <c r="O135" s="19" t="s">
        <v>853</v>
      </c>
      <c r="P135" s="19" t="s">
        <v>953</v>
      </c>
      <c r="Q135" s="19" t="s">
        <v>954</v>
      </c>
      <c r="R135" s="19" t="s">
        <v>955</v>
      </c>
      <c r="S135" s="19" t="s">
        <v>1305</v>
      </c>
      <c r="T135" s="19" t="s">
        <v>1306</v>
      </c>
      <c r="U135" s="19" t="s">
        <v>1307</v>
      </c>
    </row>
    <row r="136" spans="1:21" hidden="1">
      <c r="A136" s="46"/>
      <c r="B136" s="52" t="s">
        <v>2912</v>
      </c>
      <c r="C136" s="69">
        <v>12</v>
      </c>
      <c r="D136" s="19" t="s">
        <v>298</v>
      </c>
      <c r="E136" s="19" t="s">
        <v>299</v>
      </c>
      <c r="F136" s="19" t="s">
        <v>300</v>
      </c>
      <c r="G136" s="19" t="s">
        <v>400</v>
      </c>
      <c r="H136" s="19" t="s">
        <v>401</v>
      </c>
      <c r="I136" s="19" t="s">
        <v>402</v>
      </c>
      <c r="J136" s="19" t="s">
        <v>502</v>
      </c>
      <c r="K136" s="19" t="s">
        <v>503</v>
      </c>
      <c r="L136" s="19" t="s">
        <v>504</v>
      </c>
      <c r="M136" s="19" t="s">
        <v>854</v>
      </c>
      <c r="N136" s="19" t="s">
        <v>855</v>
      </c>
      <c r="O136" s="19" t="s">
        <v>856</v>
      </c>
      <c r="P136" s="19" t="s">
        <v>956</v>
      </c>
      <c r="Q136" s="19" t="s">
        <v>957</v>
      </c>
      <c r="R136" s="19" t="s">
        <v>958</v>
      </c>
      <c r="S136" s="19" t="s">
        <v>1308</v>
      </c>
      <c r="T136" s="19" t="s">
        <v>1309</v>
      </c>
      <c r="U136" s="19" t="s">
        <v>1310</v>
      </c>
    </row>
    <row r="137" spans="1:21" hidden="1">
      <c r="A137" s="46"/>
      <c r="B137" s="53" t="s">
        <v>2913</v>
      </c>
      <c r="C137" s="69">
        <v>13</v>
      </c>
      <c r="D137" s="19" t="s">
        <v>301</v>
      </c>
      <c r="E137" s="19" t="s">
        <v>302</v>
      </c>
      <c r="F137" s="19" t="s">
        <v>303</v>
      </c>
      <c r="G137" s="19" t="s">
        <v>403</v>
      </c>
      <c r="H137" s="19" t="s">
        <v>404</v>
      </c>
      <c r="I137" s="19" t="s">
        <v>405</v>
      </c>
      <c r="J137" s="19" t="s">
        <v>505</v>
      </c>
      <c r="K137" s="19" t="s">
        <v>506</v>
      </c>
      <c r="L137" s="19" t="s">
        <v>507</v>
      </c>
      <c r="M137" s="19" t="s">
        <v>857</v>
      </c>
      <c r="N137" s="19" t="s">
        <v>858</v>
      </c>
      <c r="O137" s="19" t="s">
        <v>859</v>
      </c>
      <c r="P137" s="19" t="s">
        <v>959</v>
      </c>
      <c r="Q137" s="19" t="s">
        <v>960</v>
      </c>
      <c r="R137" s="19" t="s">
        <v>961</v>
      </c>
      <c r="S137" s="19" t="s">
        <v>1311</v>
      </c>
      <c r="T137" s="19" t="s">
        <v>1312</v>
      </c>
      <c r="U137" s="19" t="s">
        <v>1313</v>
      </c>
    </row>
    <row r="138" spans="1:21" hidden="1">
      <c r="A138" s="46"/>
      <c r="B138" s="52" t="s">
        <v>2914</v>
      </c>
      <c r="C138" s="69">
        <v>14</v>
      </c>
      <c r="D138" s="19" t="s">
        <v>304</v>
      </c>
      <c r="E138" s="19" t="s">
        <v>305</v>
      </c>
      <c r="F138" s="19" t="s">
        <v>306</v>
      </c>
      <c r="G138" s="19" t="s">
        <v>406</v>
      </c>
      <c r="H138" s="19" t="s">
        <v>407</v>
      </c>
      <c r="I138" s="19" t="s">
        <v>408</v>
      </c>
      <c r="J138" s="19" t="s">
        <v>508</v>
      </c>
      <c r="K138" s="19" t="s">
        <v>509</v>
      </c>
      <c r="L138" s="19" t="s">
        <v>510</v>
      </c>
      <c r="M138" s="19" t="s">
        <v>860</v>
      </c>
      <c r="N138" s="19" t="s">
        <v>861</v>
      </c>
      <c r="O138" s="19" t="s">
        <v>862</v>
      </c>
      <c r="P138" s="19" t="s">
        <v>962</v>
      </c>
      <c r="Q138" s="19" t="s">
        <v>963</v>
      </c>
      <c r="R138" s="19" t="s">
        <v>964</v>
      </c>
      <c r="S138" s="19" t="s">
        <v>1314</v>
      </c>
      <c r="T138" s="19" t="s">
        <v>1315</v>
      </c>
      <c r="U138" s="19" t="s">
        <v>1316</v>
      </c>
    </row>
    <row r="139" spans="1:21" hidden="1">
      <c r="A139" s="54" t="s">
        <v>2915</v>
      </c>
      <c r="B139" s="55"/>
      <c r="C139" s="69">
        <v>15</v>
      </c>
      <c r="D139" s="19"/>
      <c r="E139" s="19"/>
      <c r="F139" s="19"/>
      <c r="G139" s="19"/>
      <c r="H139" s="19"/>
      <c r="I139" s="19"/>
      <c r="J139" s="19"/>
      <c r="K139" s="19"/>
      <c r="L139" s="19"/>
      <c r="M139" s="19"/>
      <c r="N139" s="19"/>
      <c r="O139" s="19"/>
      <c r="P139" s="19"/>
      <c r="Q139" s="19"/>
      <c r="R139" s="19"/>
      <c r="S139" s="19"/>
      <c r="T139" s="19"/>
      <c r="U139" s="19"/>
    </row>
    <row r="140" spans="1:21" hidden="1">
      <c r="A140" s="46"/>
      <c r="B140" s="50" t="s">
        <v>2916</v>
      </c>
      <c r="C140" s="69">
        <v>16</v>
      </c>
      <c r="D140" s="19" t="s">
        <v>307</v>
      </c>
      <c r="E140" s="19" t="s">
        <v>308</v>
      </c>
      <c r="F140" s="19" t="s">
        <v>309</v>
      </c>
      <c r="G140" s="19" t="s">
        <v>409</v>
      </c>
      <c r="H140" s="19" t="s">
        <v>410</v>
      </c>
      <c r="I140" s="19" t="s">
        <v>411</v>
      </c>
      <c r="J140" s="19" t="s">
        <v>511</v>
      </c>
      <c r="K140" s="19" t="s">
        <v>762</v>
      </c>
      <c r="L140" s="19" t="s">
        <v>763</v>
      </c>
      <c r="M140" s="19" t="s">
        <v>863</v>
      </c>
      <c r="N140" s="19" t="s">
        <v>864</v>
      </c>
      <c r="O140" s="19" t="s">
        <v>865</v>
      </c>
      <c r="P140" s="19" t="s">
        <v>965</v>
      </c>
      <c r="Q140" s="19" t="s">
        <v>966</v>
      </c>
      <c r="R140" s="19" t="s">
        <v>967</v>
      </c>
      <c r="S140" s="19" t="s">
        <v>1317</v>
      </c>
      <c r="T140" s="19" t="s">
        <v>1318</v>
      </c>
      <c r="U140" s="19" t="s">
        <v>1319</v>
      </c>
    </row>
    <row r="141" spans="1:21" hidden="1">
      <c r="A141" s="46"/>
      <c r="B141" s="50" t="s">
        <v>2917</v>
      </c>
      <c r="C141" s="69">
        <v>17</v>
      </c>
      <c r="D141" s="19" t="s">
        <v>310</v>
      </c>
      <c r="E141" s="19" t="s">
        <v>311</v>
      </c>
      <c r="F141" s="19" t="s">
        <v>312</v>
      </c>
      <c r="G141" s="19" t="s">
        <v>412</v>
      </c>
      <c r="H141" s="19" t="s">
        <v>413</v>
      </c>
      <c r="I141" s="19" t="s">
        <v>414</v>
      </c>
      <c r="J141" s="19" t="s">
        <v>764</v>
      </c>
      <c r="K141" s="19" t="s">
        <v>765</v>
      </c>
      <c r="L141" s="19" t="s">
        <v>766</v>
      </c>
      <c r="M141" s="19" t="s">
        <v>866</v>
      </c>
      <c r="N141" s="19" t="s">
        <v>867</v>
      </c>
      <c r="O141" s="19" t="s">
        <v>868</v>
      </c>
      <c r="P141" s="19" t="s">
        <v>968</v>
      </c>
      <c r="Q141" s="19" t="s">
        <v>969</v>
      </c>
      <c r="R141" s="19" t="s">
        <v>970</v>
      </c>
      <c r="S141" s="19" t="s">
        <v>1320</v>
      </c>
      <c r="T141" s="19" t="s">
        <v>1321</v>
      </c>
      <c r="U141" s="19" t="s">
        <v>1322</v>
      </c>
    </row>
    <row r="142" spans="1:21" hidden="1">
      <c r="A142" s="54" t="s">
        <v>2918</v>
      </c>
      <c r="B142" s="56"/>
      <c r="C142" s="69">
        <v>18</v>
      </c>
      <c r="D142" s="19" t="s">
        <v>262</v>
      </c>
      <c r="E142" s="19" t="s">
        <v>263</v>
      </c>
      <c r="F142" s="19" t="s">
        <v>264</v>
      </c>
      <c r="G142" s="19" t="s">
        <v>364</v>
      </c>
      <c r="H142" s="19" t="s">
        <v>365</v>
      </c>
      <c r="I142" s="19" t="s">
        <v>366</v>
      </c>
      <c r="J142" s="19" t="s">
        <v>466</v>
      </c>
      <c r="K142" s="19" t="s">
        <v>467</v>
      </c>
      <c r="L142" s="19" t="s">
        <v>468</v>
      </c>
      <c r="M142" s="19" t="s">
        <v>818</v>
      </c>
      <c r="N142" s="19" t="s">
        <v>819</v>
      </c>
      <c r="O142" s="19" t="s">
        <v>820</v>
      </c>
      <c r="P142" s="19" t="s">
        <v>920</v>
      </c>
      <c r="Q142" s="19" t="s">
        <v>921</v>
      </c>
      <c r="R142" s="19" t="s">
        <v>922</v>
      </c>
      <c r="S142" s="19" t="s">
        <v>1272</v>
      </c>
      <c r="T142" s="19" t="s">
        <v>1273</v>
      </c>
      <c r="U142" s="19" t="s">
        <v>1274</v>
      </c>
    </row>
    <row r="143" spans="1:21" hidden="1">
      <c r="A143" s="74" t="s">
        <v>2919</v>
      </c>
      <c r="B143" s="75"/>
      <c r="C143" s="69">
        <v>19</v>
      </c>
      <c r="D143" s="19"/>
      <c r="E143" s="19"/>
      <c r="F143" s="19"/>
      <c r="G143" s="19"/>
      <c r="H143" s="19"/>
      <c r="I143" s="19"/>
      <c r="J143" s="19"/>
      <c r="K143" s="19"/>
      <c r="L143" s="19"/>
      <c r="M143" s="19"/>
      <c r="N143" s="19"/>
      <c r="O143" s="19"/>
      <c r="P143" s="19"/>
      <c r="Q143" s="19"/>
      <c r="R143" s="19"/>
      <c r="S143" s="19"/>
      <c r="T143" s="19"/>
      <c r="U143" s="19"/>
    </row>
    <row r="144" spans="1:21" hidden="1">
      <c r="A144" s="58" t="s">
        <v>2920</v>
      </c>
      <c r="B144" s="59"/>
      <c r="C144" s="69">
        <v>20</v>
      </c>
      <c r="D144" s="19" t="s">
        <v>316</v>
      </c>
      <c r="E144" s="19" t="s">
        <v>317</v>
      </c>
      <c r="F144" s="19" t="s">
        <v>318</v>
      </c>
      <c r="G144" s="19" t="s">
        <v>418</v>
      </c>
      <c r="H144" s="19" t="s">
        <v>419</v>
      </c>
      <c r="I144" s="19" t="s">
        <v>420</v>
      </c>
      <c r="J144" s="19" t="s">
        <v>770</v>
      </c>
      <c r="K144" s="19" t="s">
        <v>771</v>
      </c>
      <c r="L144" s="19" t="s">
        <v>772</v>
      </c>
      <c r="M144" s="19" t="s">
        <v>872</v>
      </c>
      <c r="N144" s="19" t="s">
        <v>873</v>
      </c>
      <c r="O144" s="19" t="s">
        <v>874</v>
      </c>
      <c r="P144" s="19" t="s">
        <v>974</v>
      </c>
      <c r="Q144" s="19" t="s">
        <v>975</v>
      </c>
      <c r="R144" s="19" t="s">
        <v>976</v>
      </c>
      <c r="S144" s="19" t="s">
        <v>1326</v>
      </c>
      <c r="T144" s="19" t="s">
        <v>1327</v>
      </c>
      <c r="U144" s="19" t="s">
        <v>1328</v>
      </c>
    </row>
    <row r="145" spans="1:21" hidden="1">
      <c r="A145" s="60"/>
      <c r="B145" s="59" t="s">
        <v>2921</v>
      </c>
      <c r="C145" s="69">
        <v>21</v>
      </c>
      <c r="D145" s="19" t="s">
        <v>319</v>
      </c>
      <c r="E145" s="19" t="s">
        <v>320</v>
      </c>
      <c r="F145" s="19" t="s">
        <v>321</v>
      </c>
      <c r="G145" s="19" t="s">
        <v>421</v>
      </c>
      <c r="H145" s="19" t="s">
        <v>422</v>
      </c>
      <c r="I145" s="19" t="s">
        <v>423</v>
      </c>
      <c r="J145" s="19" t="s">
        <v>773</v>
      </c>
      <c r="K145" s="19" t="s">
        <v>774</v>
      </c>
      <c r="L145" s="19" t="s">
        <v>775</v>
      </c>
      <c r="M145" s="19" t="s">
        <v>875</v>
      </c>
      <c r="N145" s="19" t="s">
        <v>876</v>
      </c>
      <c r="O145" s="19" t="s">
        <v>877</v>
      </c>
      <c r="P145" s="19" t="s">
        <v>977</v>
      </c>
      <c r="Q145" s="19" t="s">
        <v>978</v>
      </c>
      <c r="R145" s="19" t="s">
        <v>979</v>
      </c>
      <c r="S145" s="19" t="s">
        <v>1329</v>
      </c>
      <c r="T145" s="19" t="s">
        <v>1330</v>
      </c>
      <c r="U145" s="19" t="s">
        <v>1331</v>
      </c>
    </row>
    <row r="146" spans="1:21" hidden="1">
      <c r="A146" s="60"/>
      <c r="B146" s="61" t="s">
        <v>2922</v>
      </c>
      <c r="C146" s="69">
        <v>22</v>
      </c>
      <c r="D146" s="19" t="s">
        <v>322</v>
      </c>
      <c r="E146" s="19" t="s">
        <v>323</v>
      </c>
      <c r="F146" s="19" t="s">
        <v>324</v>
      </c>
      <c r="G146" s="19" t="s">
        <v>424</v>
      </c>
      <c r="H146" s="19" t="s">
        <v>425</v>
      </c>
      <c r="I146" s="19" t="s">
        <v>426</v>
      </c>
      <c r="J146" s="19" t="s">
        <v>776</v>
      </c>
      <c r="K146" s="19" t="s">
        <v>777</v>
      </c>
      <c r="L146" s="19" t="s">
        <v>778</v>
      </c>
      <c r="M146" s="19" t="s">
        <v>878</v>
      </c>
      <c r="N146" s="19" t="s">
        <v>879</v>
      </c>
      <c r="O146" s="19" t="s">
        <v>880</v>
      </c>
      <c r="P146" s="19" t="s">
        <v>980</v>
      </c>
      <c r="Q146" s="19" t="s">
        <v>981</v>
      </c>
      <c r="R146" s="19" t="s">
        <v>982</v>
      </c>
      <c r="S146" s="19" t="s">
        <v>1332</v>
      </c>
      <c r="T146" s="19" t="s">
        <v>1333</v>
      </c>
      <c r="U146" s="19" t="s">
        <v>1334</v>
      </c>
    </row>
    <row r="147" spans="1:21" hidden="1">
      <c r="A147" s="60"/>
      <c r="B147" s="61" t="s">
        <v>2923</v>
      </c>
      <c r="C147" s="69">
        <v>23</v>
      </c>
      <c r="D147" s="19" t="s">
        <v>325</v>
      </c>
      <c r="E147" s="19" t="s">
        <v>326</v>
      </c>
      <c r="F147" s="19" t="s">
        <v>327</v>
      </c>
      <c r="G147" s="19" t="s">
        <v>427</v>
      </c>
      <c r="H147" s="19" t="s">
        <v>428</v>
      </c>
      <c r="I147" s="19" t="s">
        <v>429</v>
      </c>
      <c r="J147" s="19" t="s">
        <v>779</v>
      </c>
      <c r="K147" s="19" t="s">
        <v>780</v>
      </c>
      <c r="L147" s="19" t="s">
        <v>781</v>
      </c>
      <c r="M147" s="19" t="s">
        <v>881</v>
      </c>
      <c r="N147" s="19" t="s">
        <v>882</v>
      </c>
      <c r="O147" s="19" t="s">
        <v>883</v>
      </c>
      <c r="P147" s="19" t="s">
        <v>983</v>
      </c>
      <c r="Q147" s="19" t="s">
        <v>984</v>
      </c>
      <c r="R147" s="19" t="s">
        <v>985</v>
      </c>
      <c r="S147" s="19" t="s">
        <v>1335</v>
      </c>
      <c r="T147" s="19" t="s">
        <v>1336</v>
      </c>
      <c r="U147" s="19" t="s">
        <v>1337</v>
      </c>
    </row>
    <row r="148" spans="1:21" hidden="1">
      <c r="A148" s="60"/>
      <c r="B148" s="61" t="s">
        <v>2924</v>
      </c>
      <c r="C148" s="69">
        <v>24</v>
      </c>
      <c r="D148" s="19" t="s">
        <v>328</v>
      </c>
      <c r="E148" s="19" t="s">
        <v>329</v>
      </c>
      <c r="F148" s="19" t="s">
        <v>330</v>
      </c>
      <c r="G148" s="19" t="s">
        <v>430</v>
      </c>
      <c r="H148" s="19" t="s">
        <v>431</v>
      </c>
      <c r="I148" s="19" t="s">
        <v>432</v>
      </c>
      <c r="J148" s="19" t="s">
        <v>782</v>
      </c>
      <c r="K148" s="19" t="s">
        <v>783</v>
      </c>
      <c r="L148" s="19" t="s">
        <v>784</v>
      </c>
      <c r="M148" s="19" t="s">
        <v>884</v>
      </c>
      <c r="N148" s="19" t="s">
        <v>885</v>
      </c>
      <c r="O148" s="19" t="s">
        <v>886</v>
      </c>
      <c r="P148" s="19" t="s">
        <v>986</v>
      </c>
      <c r="Q148" s="19" t="s">
        <v>987</v>
      </c>
      <c r="R148" s="19" t="s">
        <v>988</v>
      </c>
      <c r="S148" s="19" t="s">
        <v>1338</v>
      </c>
      <c r="T148" s="19" t="s">
        <v>1339</v>
      </c>
      <c r="U148" s="19" t="s">
        <v>1340</v>
      </c>
    </row>
    <row r="149" spans="1:21" hidden="1">
      <c r="A149" s="60"/>
      <c r="B149" s="59" t="s">
        <v>2925</v>
      </c>
      <c r="C149" s="69">
        <v>25</v>
      </c>
      <c r="D149" s="19" t="s">
        <v>331</v>
      </c>
      <c r="E149" s="19" t="s">
        <v>332</v>
      </c>
      <c r="F149" s="19" t="s">
        <v>333</v>
      </c>
      <c r="G149" s="19" t="s">
        <v>433</v>
      </c>
      <c r="H149" s="19" t="s">
        <v>434</v>
      </c>
      <c r="I149" s="19" t="s">
        <v>435</v>
      </c>
      <c r="J149" s="19" t="s">
        <v>785</v>
      </c>
      <c r="K149" s="19" t="s">
        <v>786</v>
      </c>
      <c r="L149" s="19" t="s">
        <v>787</v>
      </c>
      <c r="M149" s="19" t="s">
        <v>887</v>
      </c>
      <c r="N149" s="19" t="s">
        <v>888</v>
      </c>
      <c r="O149" s="19" t="s">
        <v>889</v>
      </c>
      <c r="P149" s="19" t="s">
        <v>989</v>
      </c>
      <c r="Q149" s="19" t="s">
        <v>990</v>
      </c>
      <c r="R149" s="19" t="s">
        <v>991</v>
      </c>
      <c r="S149" s="19" t="s">
        <v>1341</v>
      </c>
      <c r="T149" s="19" t="s">
        <v>1342</v>
      </c>
      <c r="U149" s="19" t="s">
        <v>1343</v>
      </c>
    </row>
    <row r="150" spans="1:21" hidden="1">
      <c r="A150" s="60"/>
      <c r="B150" s="59" t="s">
        <v>2926</v>
      </c>
      <c r="C150" s="69">
        <v>26</v>
      </c>
      <c r="D150" s="19" t="s">
        <v>334</v>
      </c>
      <c r="E150" s="19" t="s">
        <v>335</v>
      </c>
      <c r="F150" s="19" t="s">
        <v>336</v>
      </c>
      <c r="G150" s="19" t="s">
        <v>436</v>
      </c>
      <c r="H150" s="19" t="s">
        <v>437</v>
      </c>
      <c r="I150" s="19" t="s">
        <v>438</v>
      </c>
      <c r="J150" s="19" t="s">
        <v>788</v>
      </c>
      <c r="K150" s="19" t="s">
        <v>789</v>
      </c>
      <c r="L150" s="19" t="s">
        <v>790</v>
      </c>
      <c r="M150" s="19" t="s">
        <v>890</v>
      </c>
      <c r="N150" s="19" t="s">
        <v>891</v>
      </c>
      <c r="O150" s="19" t="s">
        <v>892</v>
      </c>
      <c r="P150" s="19" t="s">
        <v>992</v>
      </c>
      <c r="Q150" s="19" t="s">
        <v>993</v>
      </c>
      <c r="R150" s="19" t="s">
        <v>994</v>
      </c>
      <c r="S150" s="19" t="s">
        <v>1344</v>
      </c>
      <c r="T150" s="19" t="s">
        <v>1345</v>
      </c>
      <c r="U150" s="19" t="s">
        <v>1346</v>
      </c>
    </row>
    <row r="151" spans="1:21" hidden="1">
      <c r="A151" s="62" t="s">
        <v>2927</v>
      </c>
      <c r="B151" s="46"/>
      <c r="C151" s="69">
        <v>27</v>
      </c>
      <c r="D151" s="19" t="s">
        <v>337</v>
      </c>
      <c r="E151" s="19" t="s">
        <v>338</v>
      </c>
      <c r="F151" s="19" t="s">
        <v>339</v>
      </c>
      <c r="G151" s="19" t="s">
        <v>439</v>
      </c>
      <c r="H151" s="19" t="s">
        <v>440</v>
      </c>
      <c r="I151" s="19" t="s">
        <v>441</v>
      </c>
      <c r="J151" s="19" t="s">
        <v>791</v>
      </c>
      <c r="K151" s="19" t="s">
        <v>792</v>
      </c>
      <c r="L151" s="19" t="s">
        <v>793</v>
      </c>
      <c r="M151" s="19" t="s">
        <v>893</v>
      </c>
      <c r="N151" s="19" t="s">
        <v>894</v>
      </c>
      <c r="O151" s="19" t="s">
        <v>895</v>
      </c>
      <c r="P151" s="19" t="s">
        <v>995</v>
      </c>
      <c r="Q151" s="19" t="s">
        <v>996</v>
      </c>
      <c r="R151" s="19" t="s">
        <v>997</v>
      </c>
      <c r="S151" s="19" t="s">
        <v>1347</v>
      </c>
      <c r="T151" s="19" t="s">
        <v>1348</v>
      </c>
      <c r="U151" s="19" t="s">
        <v>1349</v>
      </c>
    </row>
    <row r="152" spans="1:21" hidden="1">
      <c r="A152" s="60"/>
      <c r="B152" s="59" t="s">
        <v>2928</v>
      </c>
      <c r="C152" s="69">
        <v>28</v>
      </c>
      <c r="D152" s="19" t="s">
        <v>340</v>
      </c>
      <c r="E152" s="19" t="s">
        <v>341</v>
      </c>
      <c r="F152" s="19" t="s">
        <v>342</v>
      </c>
      <c r="G152" s="19" t="s">
        <v>442</v>
      </c>
      <c r="H152" s="19" t="s">
        <v>443</v>
      </c>
      <c r="I152" s="19" t="s">
        <v>444</v>
      </c>
      <c r="J152" s="19" t="s">
        <v>794</v>
      </c>
      <c r="K152" s="19" t="s">
        <v>795</v>
      </c>
      <c r="L152" s="19" t="s">
        <v>796</v>
      </c>
      <c r="M152" s="19" t="s">
        <v>896</v>
      </c>
      <c r="N152" s="19" t="s">
        <v>897</v>
      </c>
      <c r="O152" s="19" t="s">
        <v>898</v>
      </c>
      <c r="P152" s="19" t="s">
        <v>998</v>
      </c>
      <c r="Q152" s="19" t="s">
        <v>999</v>
      </c>
      <c r="R152" s="19" t="s">
        <v>1000</v>
      </c>
      <c r="S152" s="19" t="s">
        <v>1350</v>
      </c>
      <c r="T152" s="19" t="s">
        <v>1351</v>
      </c>
      <c r="U152" s="19" t="s">
        <v>1352</v>
      </c>
    </row>
    <row r="153" spans="1:21" hidden="1">
      <c r="A153" s="60"/>
      <c r="B153" s="61" t="s">
        <v>2929</v>
      </c>
      <c r="C153" s="69">
        <v>29</v>
      </c>
      <c r="D153" s="19" t="s">
        <v>343</v>
      </c>
      <c r="E153" s="19" t="s">
        <v>344</v>
      </c>
      <c r="F153" s="19" t="s">
        <v>345</v>
      </c>
      <c r="G153" s="19" t="s">
        <v>445</v>
      </c>
      <c r="H153" s="19" t="s">
        <v>446</v>
      </c>
      <c r="I153" s="19" t="s">
        <v>447</v>
      </c>
      <c r="J153" s="19" t="s">
        <v>797</v>
      </c>
      <c r="K153" s="19" t="s">
        <v>798</v>
      </c>
      <c r="L153" s="19" t="s">
        <v>799</v>
      </c>
      <c r="M153" s="19" t="s">
        <v>899</v>
      </c>
      <c r="N153" s="19" t="s">
        <v>900</v>
      </c>
      <c r="O153" s="19" t="s">
        <v>901</v>
      </c>
      <c r="P153" s="19" t="s">
        <v>1001</v>
      </c>
      <c r="Q153" s="19" t="s">
        <v>1002</v>
      </c>
      <c r="R153" s="19" t="s">
        <v>1003</v>
      </c>
      <c r="S153" s="19" t="s">
        <v>1353</v>
      </c>
      <c r="T153" s="19" t="s">
        <v>1354</v>
      </c>
      <c r="U153" s="19" t="s">
        <v>1355</v>
      </c>
    </row>
    <row r="154" spans="1:21" hidden="1">
      <c r="A154" s="60"/>
      <c r="B154" s="59" t="s">
        <v>2930</v>
      </c>
      <c r="C154" s="69">
        <v>30</v>
      </c>
      <c r="D154" s="19" t="s">
        <v>346</v>
      </c>
      <c r="E154" s="19" t="s">
        <v>347</v>
      </c>
      <c r="F154" s="19" t="s">
        <v>348</v>
      </c>
      <c r="G154" s="19" t="s">
        <v>448</v>
      </c>
      <c r="H154" s="19" t="s">
        <v>449</v>
      </c>
      <c r="I154" s="19" t="s">
        <v>450</v>
      </c>
      <c r="J154" s="19" t="s">
        <v>800</v>
      </c>
      <c r="K154" s="19" t="s">
        <v>801</v>
      </c>
      <c r="L154" s="19" t="s">
        <v>802</v>
      </c>
      <c r="M154" s="19" t="s">
        <v>902</v>
      </c>
      <c r="N154" s="19" t="s">
        <v>903</v>
      </c>
      <c r="O154" s="19" t="s">
        <v>904</v>
      </c>
      <c r="P154" s="19" t="s">
        <v>1004</v>
      </c>
      <c r="Q154" s="19" t="s">
        <v>1005</v>
      </c>
      <c r="R154" s="19" t="s">
        <v>1006</v>
      </c>
      <c r="S154" s="19" t="s">
        <v>1356</v>
      </c>
      <c r="T154" s="19" t="s">
        <v>1357</v>
      </c>
      <c r="U154" s="19" t="s">
        <v>1358</v>
      </c>
    </row>
    <row r="155" spans="1:21" hidden="1">
      <c r="A155" s="62" t="s">
        <v>2931</v>
      </c>
      <c r="B155" s="46"/>
      <c r="C155" s="69">
        <v>31</v>
      </c>
      <c r="D155" s="19" t="s">
        <v>349</v>
      </c>
      <c r="E155" s="19" t="s">
        <v>350</v>
      </c>
      <c r="F155" s="19" t="s">
        <v>351</v>
      </c>
      <c r="G155" s="19" t="s">
        <v>451</v>
      </c>
      <c r="H155" s="19" t="s">
        <v>452</v>
      </c>
      <c r="I155" s="19" t="s">
        <v>453</v>
      </c>
      <c r="J155" s="19" t="s">
        <v>803</v>
      </c>
      <c r="K155" s="19" t="s">
        <v>804</v>
      </c>
      <c r="L155" s="19" t="s">
        <v>805</v>
      </c>
      <c r="M155" s="19" t="s">
        <v>905</v>
      </c>
      <c r="N155" s="19" t="s">
        <v>906</v>
      </c>
      <c r="O155" s="19" t="s">
        <v>907</v>
      </c>
      <c r="P155" s="19" t="s">
        <v>1007</v>
      </c>
      <c r="Q155" s="19" t="s">
        <v>1008</v>
      </c>
      <c r="R155" s="19" t="s">
        <v>1009</v>
      </c>
      <c r="S155" s="19" t="s">
        <v>1359</v>
      </c>
      <c r="T155" s="19" t="s">
        <v>1360</v>
      </c>
      <c r="U155" s="19" t="s">
        <v>1361</v>
      </c>
    </row>
    <row r="156" spans="1:21" hidden="1">
      <c r="A156" s="60"/>
      <c r="B156" s="59" t="s">
        <v>2932</v>
      </c>
      <c r="C156" s="69">
        <v>32</v>
      </c>
      <c r="D156" s="19" t="s">
        <v>352</v>
      </c>
      <c r="E156" s="19" t="s">
        <v>353</v>
      </c>
      <c r="F156" s="19" t="s">
        <v>354</v>
      </c>
      <c r="G156" s="19" t="s">
        <v>454</v>
      </c>
      <c r="H156" s="19" t="s">
        <v>455</v>
      </c>
      <c r="I156" s="19" t="s">
        <v>456</v>
      </c>
      <c r="J156" s="19" t="s">
        <v>806</v>
      </c>
      <c r="K156" s="19" t="s">
        <v>807</v>
      </c>
      <c r="L156" s="19" t="s">
        <v>808</v>
      </c>
      <c r="M156" s="19" t="s">
        <v>908</v>
      </c>
      <c r="N156" s="19" t="s">
        <v>909</v>
      </c>
      <c r="O156" s="19" t="s">
        <v>910</v>
      </c>
      <c r="P156" s="19" t="s">
        <v>1010</v>
      </c>
      <c r="Q156" s="19" t="s">
        <v>1011</v>
      </c>
      <c r="R156" s="19" t="s">
        <v>1262</v>
      </c>
      <c r="S156" s="19" t="s">
        <v>1362</v>
      </c>
      <c r="T156" s="19" t="s">
        <v>1363</v>
      </c>
      <c r="U156" s="19" t="s">
        <v>1364</v>
      </c>
    </row>
    <row r="157" spans="1:21" hidden="1">
      <c r="A157" s="60"/>
      <c r="B157" s="59" t="s">
        <v>2933</v>
      </c>
      <c r="C157" s="69">
        <v>33</v>
      </c>
      <c r="D157" s="19" t="s">
        <v>355</v>
      </c>
      <c r="E157" s="19" t="s">
        <v>356</v>
      </c>
      <c r="F157" s="19" t="s">
        <v>357</v>
      </c>
      <c r="G157" s="19" t="s">
        <v>457</v>
      </c>
      <c r="H157" s="19" t="s">
        <v>458</v>
      </c>
      <c r="I157" s="19" t="s">
        <v>459</v>
      </c>
      <c r="J157" s="19" t="s">
        <v>809</v>
      </c>
      <c r="K157" s="19" t="s">
        <v>810</v>
      </c>
      <c r="L157" s="19" t="s">
        <v>811</v>
      </c>
      <c r="M157" s="19" t="s">
        <v>911</v>
      </c>
      <c r="N157" s="19" t="s">
        <v>912</v>
      </c>
      <c r="O157" s="19" t="s">
        <v>913</v>
      </c>
      <c r="P157" s="19" t="s">
        <v>1263</v>
      </c>
      <c r="Q157" s="19" t="s">
        <v>1264</v>
      </c>
      <c r="R157" s="19" t="s">
        <v>1265</v>
      </c>
      <c r="S157" s="19" t="s">
        <v>1365</v>
      </c>
      <c r="T157" s="19" t="s">
        <v>1366</v>
      </c>
      <c r="U157" s="19" t="s">
        <v>1367</v>
      </c>
    </row>
    <row r="158" spans="1:21" hidden="1">
      <c r="A158" s="60"/>
      <c r="B158" s="61" t="s">
        <v>2934</v>
      </c>
      <c r="C158" s="69">
        <v>34</v>
      </c>
      <c r="D158" s="19" t="s">
        <v>358</v>
      </c>
      <c r="E158" s="19" t="s">
        <v>359</v>
      </c>
      <c r="F158" s="19" t="s">
        <v>360</v>
      </c>
      <c r="G158" s="19" t="s">
        <v>460</v>
      </c>
      <c r="H158" s="19" t="s">
        <v>461</v>
      </c>
      <c r="I158" s="19" t="s">
        <v>462</v>
      </c>
      <c r="J158" s="19" t="s">
        <v>812</v>
      </c>
      <c r="K158" s="19" t="s">
        <v>813</v>
      </c>
      <c r="L158" s="19" t="s">
        <v>814</v>
      </c>
      <c r="M158" s="19" t="s">
        <v>914</v>
      </c>
      <c r="N158" s="19" t="s">
        <v>915</v>
      </c>
      <c r="O158" s="19" t="s">
        <v>916</v>
      </c>
      <c r="P158" s="19" t="s">
        <v>1266</v>
      </c>
      <c r="Q158" s="19" t="s">
        <v>1267</v>
      </c>
      <c r="R158" s="19" t="s">
        <v>1268</v>
      </c>
      <c r="S158" s="19" t="s">
        <v>1368</v>
      </c>
      <c r="T158" s="19" t="s">
        <v>1369</v>
      </c>
      <c r="U158" s="19" t="s">
        <v>1370</v>
      </c>
    </row>
    <row r="159" spans="1:21" hidden="1">
      <c r="A159" s="60"/>
      <c r="B159" s="59" t="s">
        <v>2935</v>
      </c>
      <c r="C159" s="69">
        <v>35</v>
      </c>
      <c r="D159" s="19" t="s">
        <v>361</v>
      </c>
      <c r="E159" s="19" t="s">
        <v>362</v>
      </c>
      <c r="F159" s="19" t="s">
        <v>363</v>
      </c>
      <c r="G159" s="19" t="s">
        <v>463</v>
      </c>
      <c r="H159" s="19" t="s">
        <v>464</v>
      </c>
      <c r="I159" s="19" t="s">
        <v>465</v>
      </c>
      <c r="J159" s="19" t="s">
        <v>815</v>
      </c>
      <c r="K159" s="19" t="s">
        <v>816</v>
      </c>
      <c r="L159" s="19" t="s">
        <v>817</v>
      </c>
      <c r="M159" s="19" t="s">
        <v>917</v>
      </c>
      <c r="N159" s="19" t="s">
        <v>918</v>
      </c>
      <c r="O159" s="19" t="s">
        <v>919</v>
      </c>
      <c r="P159" s="19" t="s">
        <v>1269</v>
      </c>
      <c r="Q159" s="19" t="s">
        <v>1270</v>
      </c>
      <c r="R159" s="19" t="s">
        <v>1271</v>
      </c>
      <c r="S159" s="19" t="s">
        <v>1371</v>
      </c>
      <c r="T159" s="19" t="s">
        <v>1372</v>
      </c>
      <c r="U159" s="19" t="s">
        <v>1373</v>
      </c>
    </row>
    <row r="160" spans="1:21" hidden="1">
      <c r="A160" s="58" t="s">
        <v>2918</v>
      </c>
      <c r="B160" s="63"/>
      <c r="C160" s="69">
        <v>36</v>
      </c>
      <c r="D160" s="19" t="s">
        <v>313</v>
      </c>
      <c r="E160" s="19" t="s">
        <v>314</v>
      </c>
      <c r="F160" s="19" t="s">
        <v>315</v>
      </c>
      <c r="G160" s="19" t="s">
        <v>415</v>
      </c>
      <c r="H160" s="19" t="s">
        <v>416</v>
      </c>
      <c r="I160" s="19" t="s">
        <v>417</v>
      </c>
      <c r="J160" s="19" t="s">
        <v>767</v>
      </c>
      <c r="K160" s="19" t="s">
        <v>768</v>
      </c>
      <c r="L160" s="19" t="s">
        <v>769</v>
      </c>
      <c r="M160" s="19" t="s">
        <v>869</v>
      </c>
      <c r="N160" s="19" t="s">
        <v>870</v>
      </c>
      <c r="O160" s="19" t="s">
        <v>871</v>
      </c>
      <c r="P160" s="19" t="s">
        <v>971</v>
      </c>
      <c r="Q160" s="19" t="s">
        <v>972</v>
      </c>
      <c r="R160" s="19" t="s">
        <v>973</v>
      </c>
      <c r="S160" s="19" t="s">
        <v>1323</v>
      </c>
      <c r="T160" s="19" t="s">
        <v>1324</v>
      </c>
      <c r="U160" s="19" t="s">
        <v>1325</v>
      </c>
    </row>
    <row r="161" spans="2:21" hidden="1">
      <c r="B161" s="67"/>
      <c r="C161" s="67"/>
      <c r="D161" s="47"/>
      <c r="E161" s="47"/>
      <c r="F161" s="47"/>
      <c r="G161" s="47"/>
      <c r="H161" s="47"/>
      <c r="I161" s="47"/>
      <c r="J161" s="47"/>
      <c r="K161" s="47"/>
      <c r="L161" s="47"/>
      <c r="M161" s="47"/>
      <c r="N161" s="47"/>
      <c r="O161" s="47"/>
      <c r="P161" s="47"/>
      <c r="Q161" s="47"/>
      <c r="R161" s="47"/>
      <c r="S161" s="47"/>
      <c r="T161" s="47"/>
      <c r="U161" s="47"/>
    </row>
    <row r="162" spans="2:21" ht="15" hidden="1" customHeight="1">
      <c r="B162" s="67"/>
      <c r="C162" s="67"/>
      <c r="D162" s="47"/>
      <c r="E162" s="47"/>
      <c r="F162" s="47"/>
      <c r="G162" s="47"/>
      <c r="H162" s="47"/>
      <c r="I162" s="47"/>
      <c r="J162" s="47"/>
      <c r="K162" s="47"/>
      <c r="L162" s="47"/>
      <c r="M162" s="47"/>
      <c r="N162" s="47"/>
      <c r="O162" s="47"/>
      <c r="P162" s="47"/>
      <c r="Q162" s="47"/>
      <c r="R162" s="47"/>
      <c r="S162" s="47"/>
      <c r="T162" s="47"/>
      <c r="U162" s="47"/>
    </row>
    <row r="163" spans="2:21" ht="15" hidden="1" customHeight="1">
      <c r="D163" s="47"/>
      <c r="E163" s="47"/>
      <c r="F163" s="47"/>
      <c r="G163" s="47"/>
      <c r="H163" s="47"/>
      <c r="I163" s="47"/>
      <c r="J163" s="47"/>
      <c r="K163" s="47"/>
      <c r="L163" s="47"/>
      <c r="M163" s="47"/>
      <c r="N163" s="47"/>
      <c r="O163" s="47"/>
      <c r="P163" s="47"/>
      <c r="Q163" s="47"/>
      <c r="R163" s="47"/>
      <c r="S163" s="47"/>
      <c r="T163" s="47"/>
      <c r="U163" s="47"/>
    </row>
    <row r="164" spans="2:21" ht="15" hidden="1" customHeight="1">
      <c r="D164" s="47"/>
      <c r="E164" s="47"/>
      <c r="F164" s="47"/>
      <c r="G164" s="47"/>
      <c r="H164" s="47"/>
      <c r="I164" s="47"/>
      <c r="J164" s="47"/>
      <c r="K164" s="47"/>
      <c r="L164" s="47"/>
      <c r="M164" s="47"/>
      <c r="N164" s="47"/>
      <c r="O164" s="47"/>
      <c r="P164" s="47"/>
      <c r="Q164" s="47"/>
      <c r="R164" s="47"/>
      <c r="S164" s="47"/>
      <c r="T164" s="47"/>
      <c r="U164" s="47"/>
    </row>
    <row r="165" spans="2:21" ht="15" customHeight="1">
      <c r="D165" s="47"/>
      <c r="E165" s="47"/>
      <c r="F165" s="47"/>
      <c r="G165" s="47"/>
      <c r="H165" s="47"/>
      <c r="I165" s="47"/>
      <c r="J165" s="47"/>
      <c r="K165" s="47"/>
      <c r="L165" s="47"/>
      <c r="M165" s="47"/>
      <c r="N165" s="47"/>
      <c r="O165" s="47"/>
      <c r="P165" s="47"/>
      <c r="Q165" s="47"/>
      <c r="R165" s="47"/>
      <c r="S165" s="47"/>
      <c r="T165" s="47"/>
      <c r="U165" s="47"/>
    </row>
  </sheetData>
  <mergeCells count="19">
    <mergeCell ref="C10:E10"/>
    <mergeCell ref="G10:I10"/>
    <mergeCell ref="B5:K5"/>
    <mergeCell ref="B6:K6"/>
    <mergeCell ref="L6:T6"/>
    <mergeCell ref="A8:H8"/>
    <mergeCell ref="L8:R8"/>
    <mergeCell ref="S121:U121"/>
    <mergeCell ref="D71:F71"/>
    <mergeCell ref="G71:I71"/>
    <mergeCell ref="J71:L71"/>
    <mergeCell ref="M71:O71"/>
    <mergeCell ref="P71:R71"/>
    <mergeCell ref="S71:U71"/>
    <mergeCell ref="D121:F121"/>
    <mergeCell ref="G121:I121"/>
    <mergeCell ref="J121:L121"/>
    <mergeCell ref="M121:O121"/>
    <mergeCell ref="P121:R121"/>
  </mergeCells>
  <dataValidations count="1">
    <dataValidation type="list" allowBlank="1" showInputMessage="1" showErrorMessage="1" sqref="C10:E10" xr:uid="{C8A61F0F-0EB8-48B2-B7D0-098C5B35D6CA}">
      <formula1>$B$54:$B$59</formula1>
    </dataValidation>
  </dataValidations>
  <hyperlinks>
    <hyperlink ref="A53" r:id="rId1" display="http://www.abs.gov.au/websitedbs/d3310114.nsf/Home/©+Copyright?OpenDocument" xr:uid="{9F1E6904-8373-46B6-B904-9E36CFB86F21}"/>
    <hyperlink ref="D142" location="A126251734V" display="A126251734V" xr:uid="{35CBCB34-AD0F-42B4-B685-059199471578}"/>
    <hyperlink ref="E142" location="A126266422K" display="A126266422K" xr:uid="{1BBD2B5D-E965-442F-BB43-730170DC0907}"/>
    <hyperlink ref="F142" location="A126259078C" display="A126259078C" xr:uid="{49E6C892-2520-40AF-8D91-EB80BF6E9909}"/>
    <hyperlink ref="D125" location="A126251770C" display="A126251770C" xr:uid="{9EABA5E1-508D-4F2E-B3FE-AC44C3674647}"/>
    <hyperlink ref="E125" location="A126266458L" display="A126266458L" xr:uid="{1667ED15-E7A6-4DD3-B47D-3369460B5A12}"/>
    <hyperlink ref="F125" location="A126259114A" display="A126259114A" xr:uid="{D6DA4470-A748-41E3-B2F4-186B6C6EE0BF}"/>
    <hyperlink ref="D126" location="A126251718V" display="A126251718V" xr:uid="{C9CD4B02-F8B9-4CE0-B29E-6BD83438E5FC}"/>
    <hyperlink ref="E126" location="A126266406K" display="A126266406K" xr:uid="{F825951C-81B4-4477-AE63-96317A7D8F81}"/>
    <hyperlink ref="F126" location="A126259062K" display="A126259062K" xr:uid="{5710F21A-8F87-426F-88B9-F82E4DD54989}"/>
    <hyperlink ref="D127" location="A126251774L" display="A126251774L" xr:uid="{40A74032-4E0F-4D9D-ABEF-EF8E5F7CAB5C}"/>
    <hyperlink ref="E127" location="A126266462C" display="A126266462C" xr:uid="{A431BB89-9C9F-426D-A1EB-5E3701E443BF}"/>
    <hyperlink ref="F127" location="A126259118K" display="A126259118K" xr:uid="{44FEA75A-0D37-48D7-94D9-09DC2CFD2228}"/>
    <hyperlink ref="D128" location="A126251778W" display="A126251778W" xr:uid="{6C3503FA-B4B0-4AD1-83CE-6B834B435844}"/>
    <hyperlink ref="E128" location="A126266466L" display="A126266466L" xr:uid="{F881B68B-2CEC-4F3E-88A5-A2A3DD70A138}"/>
    <hyperlink ref="F128" location="A126259122A" display="A126259122A" xr:uid="{D09F8680-2881-4ECD-8780-FB9E8D971B30}"/>
    <hyperlink ref="D129" location="A126251722K" display="A126251722K" xr:uid="{D41B0966-5391-4F8A-8268-8C323396986F}"/>
    <hyperlink ref="E129" location="A126266410A" display="A126266410A" xr:uid="{7C320AB8-CD83-4EE6-86EE-51F2935388FF}"/>
    <hyperlink ref="F129" location="A126259066V" display="A126259066V" xr:uid="{29863FD9-040B-47C2-90F7-B6093F67ED33}"/>
    <hyperlink ref="D130" location="A126251726V" display="A126251726V" xr:uid="{B041060C-C90C-407E-8512-E6BBA233A18D}"/>
    <hyperlink ref="E130" location="A126266414K" display="A126266414K" xr:uid="{3B60B631-967F-44F6-9F7D-D9F73B58CF69}"/>
    <hyperlink ref="F130" location="A126259070K" display="A126259070K" xr:uid="{0A259FDB-2ABD-4C9D-9B82-907B7E4B6FAF}"/>
    <hyperlink ref="D131" location="A126251750V" display="A126251750V" xr:uid="{CDE97EA4-8DD4-49BB-93FD-F18AB584F346}"/>
    <hyperlink ref="E131" location="A126266438C" display="A126266438C" xr:uid="{00319EE7-D1DB-4E5E-9EAC-35A1F0679C27}"/>
    <hyperlink ref="F131" location="A126259094C" display="A126259094C" xr:uid="{6BB6D069-236E-426E-BB31-64CCC0593878}"/>
    <hyperlink ref="D132" location="A126251694L" display="A126251694L" xr:uid="{B01BEF25-69A0-4FE3-9349-DB6AF63D6078}"/>
    <hyperlink ref="E132" location="A126266382C" display="A126266382C" xr:uid="{EB2200C9-C313-417D-8F74-E03A45F4362C}"/>
    <hyperlink ref="F132" location="A126259038K" display="A126259038K" xr:uid="{7EC688E4-59B2-4463-8DE2-21567DED161B}"/>
    <hyperlink ref="D133" location="A126251782L" display="A126251782L" xr:uid="{B0E8FCB5-A2DF-4F64-8301-E3706C03A5BF}"/>
    <hyperlink ref="E133" location="A126266470C" display="A126266470C" xr:uid="{325FB4F0-08F2-4D03-B4F3-39F51B4B0466}"/>
    <hyperlink ref="F133" location="A126259126K" display="A126259126K" xr:uid="{4B4F2C70-FA98-4F85-AC03-5D5A51904FE0}"/>
    <hyperlink ref="D134" location="A126251754C" display="A126251754C" xr:uid="{D14B4F0C-1C23-422E-BCCE-FAF85C43F4EE}"/>
    <hyperlink ref="E134" location="A126266442V" display="A126266442V" xr:uid="{44230F95-DFDC-4A94-B65A-A73DFB4F3F82}"/>
    <hyperlink ref="F134" location="A126259098L" display="A126259098L" xr:uid="{45ECDB30-AF81-43B5-9A2C-7363F67D7912}"/>
    <hyperlink ref="D135" location="A126251786W" display="A126251786W" xr:uid="{5AEEA992-9DDB-4341-929C-860E0512E4D6}"/>
    <hyperlink ref="E135" location="A126266474L" display="A126266474L" xr:uid="{C27CB7C5-9369-4544-B0DD-84AD1B078632}"/>
    <hyperlink ref="F135" location="A126259130A" display="A126259130A" xr:uid="{8A52617B-766B-4AEA-B828-C5AF488A47B4}"/>
    <hyperlink ref="D136" location="A126251698W" display="A126251698W" xr:uid="{C4EC5E43-BA0C-4941-AA33-B9C2063DD620}"/>
    <hyperlink ref="E136" location="A126266386L" display="A126266386L" xr:uid="{D43C17FD-AED3-4F82-8CA6-CA4FB6258E90}"/>
    <hyperlink ref="F136" location="A126259042A" display="A126259042A" xr:uid="{6AB9987C-1496-44EF-AA24-CA7333A7CE14}"/>
    <hyperlink ref="D137" location="A126251658C" display="A126251658C" xr:uid="{A8481BB2-78CA-41E7-8BB7-2715E5585DFD}"/>
    <hyperlink ref="E137" location="A126266346V" display="A126266346V" xr:uid="{AAD98534-C3E8-4706-93CE-EF5D23077E52}"/>
    <hyperlink ref="F137" location="A126259002J" display="A126259002J" xr:uid="{2016BE9A-D0B0-47CC-A20B-AC3888FF0257}"/>
    <hyperlink ref="D138" location="A126251670V" display="A126251670V" xr:uid="{C90BFD34-8C45-49C3-875E-3DF53B7D1C1A}"/>
    <hyperlink ref="E138" location="A126266358C" display="A126266358C" xr:uid="{A328DE59-544D-4F0D-8ABC-D5457F7CF1B2}"/>
    <hyperlink ref="F138" location="A126259014T" display="A126259014T" xr:uid="{1D3AC09D-9DAA-448B-B08F-E77E8688EE87}"/>
    <hyperlink ref="D140" location="A126251730K" display="A126251730K" xr:uid="{59F44264-DB43-4F01-A784-388FCA24E843}"/>
    <hyperlink ref="E140" location="A126266418V" display="A126266418V" xr:uid="{26462986-572A-42F5-8656-638B15E9EDFF}"/>
    <hyperlink ref="F140" location="A126259074V" display="A126259074V" xr:uid="{D3E45FA6-D34A-4331-80F6-52D716035CA0}"/>
    <hyperlink ref="D141" location="A126251674C" display="A126251674C" xr:uid="{5EA0C35D-408A-4F74-B656-BA92F6429677}"/>
    <hyperlink ref="E141" location="A126266362V" display="A126266362V" xr:uid="{95E2EB66-D906-408C-97AA-18588E060C4C}"/>
    <hyperlink ref="F141" location="A126259018A" display="A126259018A" xr:uid="{E85561F8-F6AF-4FF7-803F-54B584B78171}"/>
    <hyperlink ref="D160" location="A126251666C" display="A126251666C" xr:uid="{BFA0D46F-025B-4BA2-BF4D-94B0846ADEE2}"/>
    <hyperlink ref="E160" location="A126266354V" display="A126266354V" xr:uid="{AE410D76-4840-4759-B306-E38D5FD15474}"/>
    <hyperlink ref="F160" location="A126259010J" display="A126259010J" xr:uid="{3B6F3259-B2B6-47A6-B7B9-2057B2DD021B}"/>
    <hyperlink ref="D144" location="A126251758L" display="A126251758L" xr:uid="{455179F3-CED9-49F5-95C6-AA2EACA4797B}"/>
    <hyperlink ref="E144" location="A126266446C" display="A126266446C" xr:uid="{2AC54A65-AEF8-4604-9636-8DA15F7B10F1}"/>
    <hyperlink ref="F144" location="A126259102T" display="A126259102T" xr:uid="{27DA494E-6086-4319-8BBD-9D22C149A8D2}"/>
    <hyperlink ref="D145" location="A126251762C" display="A126251762C" xr:uid="{8ED3F527-D02A-4DD1-89D0-94BB47061BCB}"/>
    <hyperlink ref="E145" location="A126266450V" display="A126266450V" xr:uid="{E629070A-E19A-4F82-9EDA-84599475ECAA}"/>
    <hyperlink ref="F145" location="A126259106A" display="A126259106A" xr:uid="{6EB5D3F8-4D3D-47C2-ADB2-C6A0E0AB8B5A}"/>
    <hyperlink ref="D146" location="A126251682C" display="A126251682C" xr:uid="{036B3D7E-E17E-4FD8-9E04-9A1E7A02137D}"/>
    <hyperlink ref="E146" location="A126266370V" display="A126266370V" xr:uid="{F3DD7A08-0518-4A3B-8ADA-1A42D7F64E32}"/>
    <hyperlink ref="F146" location="A126259026A" display="A126259026A" xr:uid="{90D82BF0-AFC6-4E72-B1D8-601A8BE9F118}"/>
    <hyperlink ref="D147" location="A126251662V" display="A126251662V" xr:uid="{01E16382-7C18-48AC-987A-9AC436C17EF4}"/>
    <hyperlink ref="E147" location="A126266350K" display="A126266350K" xr:uid="{8285DB75-C9E8-4FF2-8B70-6126016D3AE6}"/>
    <hyperlink ref="F147" location="A126259006T" display="A126259006T" xr:uid="{D280BF70-30BF-4C32-8F64-00FB6F9BA1B6}"/>
    <hyperlink ref="D148" location="A126251702A" display="A126251702A" xr:uid="{D9876A69-F427-40BE-93FE-B6BEB0080A0F}"/>
    <hyperlink ref="E148" location="A126266390C" display="A126266390C" xr:uid="{C8820941-CEBA-4A8C-9E27-C974554A1EB4}"/>
    <hyperlink ref="F148" location="A126259046K" display="A126259046K" xr:uid="{35F06D03-2D15-489E-9012-7CCF0060E4FE}"/>
    <hyperlink ref="D149" location="A126251678L" display="A126251678L" xr:uid="{1384F97A-B90D-48DF-BEDD-D65785F6E065}"/>
    <hyperlink ref="E149" location="A126266366C" display="A126266366C" xr:uid="{73E444EE-472D-4989-B660-8FB4CA0C9F70}"/>
    <hyperlink ref="F149" location="A126259022T" display="A126259022T" xr:uid="{8A2E8858-A5AF-4248-80EA-496FA94C1750}"/>
    <hyperlink ref="D150" location="A126251706K" display="A126251706K" xr:uid="{85878E41-5EC9-4ACD-87AD-AD957308D80F}"/>
    <hyperlink ref="E150" location="A126266394L" display="A126266394L" xr:uid="{A3F57F94-9626-4334-AFBF-2F6DD32E472F}"/>
    <hyperlink ref="F150" location="A126259050A" display="A126259050A" xr:uid="{C11BCA63-59FA-43AD-8FC0-28B93954E5DC}"/>
    <hyperlink ref="D151" location="A126251686L" display="A126251686L" xr:uid="{E613A782-4041-46DF-8F47-B1096414CF2B}"/>
    <hyperlink ref="E151" location="A126266374C" display="A126266374C" xr:uid="{8EEBB6FE-8CFF-4596-90A8-8742404D87D0}"/>
    <hyperlink ref="F151" location="A126259030T" display="A126259030T" xr:uid="{73DAB264-B36F-4AAF-9F13-85EDF7DA163D}"/>
    <hyperlink ref="D152" location="A126251710A" display="A126251710A" xr:uid="{0A88B3AF-2956-462C-A257-AD4687DC908E}"/>
    <hyperlink ref="E152" location="A126266398W" display="A126266398W" xr:uid="{BF8EC75A-4C97-4D2B-966C-A7DD70F0B45D}"/>
    <hyperlink ref="F152" location="A126259054K" display="A126259054K" xr:uid="{E7BC9A97-F6C0-47C3-8AF6-1AB7D00379D0}"/>
    <hyperlink ref="D153" location="A126251738C" display="A126251738C" xr:uid="{0B2B6DC9-0D8C-4712-8939-B427A7896B7E}"/>
    <hyperlink ref="E153" location="A126266426V" display="A126266426V" xr:uid="{9FE18067-FAAD-4C50-8DB5-A8B03F243F64}"/>
    <hyperlink ref="F153" location="A126259082V" display="A126259082V" xr:uid="{AA76EF4D-24E9-4A0E-AC33-6C3ADD829BED}"/>
    <hyperlink ref="D154" location="A126251714K" display="A126251714K" xr:uid="{C51E023F-8EF8-432E-BA26-63B6C93E2506}"/>
    <hyperlink ref="E154" location="A126266402A" display="A126266402A" xr:uid="{D983AF55-BD29-4B38-9143-AF6E6DE72A63}"/>
    <hyperlink ref="F154" location="A126259058V" display="A126259058V" xr:uid="{C7A9ADB1-1220-427C-9563-4E2F39B6A4D2}"/>
    <hyperlink ref="D155" location="A126251690C" display="A126251690C" xr:uid="{788B1131-284C-48FC-B5C1-4CC37E764B3D}"/>
    <hyperlink ref="E155" location="A126266378L" display="A126266378L" xr:uid="{6BCE8809-5ED8-448C-BAEF-EDE1C7E629D7}"/>
    <hyperlink ref="F155" location="A126259034A" display="A126259034A" xr:uid="{8A8A51F1-4ECE-42F7-A461-E84858EEE98A}"/>
    <hyperlink ref="D156" location="A126251766L" display="A126251766L" xr:uid="{08814DAD-DE05-4AEB-B747-AB4FB7C6BBFA}"/>
    <hyperlink ref="E156" location="A126266454C" display="A126266454C" xr:uid="{4F99D2CD-F518-45E8-8532-25061EF542F7}"/>
    <hyperlink ref="F156" location="A126259110T" display="A126259110T" xr:uid="{C79AD4FD-5F94-46E0-84E3-AE3382AB310E}"/>
    <hyperlink ref="D157" location="A126251742V" display="A126251742V" xr:uid="{532C5DB6-BC4B-4A91-8AFE-8060C2F121B5}"/>
    <hyperlink ref="E157" location="A126266430K" display="A126266430K" xr:uid="{96964D03-CB31-44E5-B8AE-75B3473D8BCF}"/>
    <hyperlink ref="F157" location="A126259086C" display="A126259086C" xr:uid="{E93A9D90-0CC5-416A-9219-9A42CA344C14}"/>
    <hyperlink ref="D158" location="A126251746C" display="A126251746C" xr:uid="{C91C88A9-6D07-4385-B5DF-42E5D7B1FB09}"/>
    <hyperlink ref="E158" location="A126266434V" display="A126266434V" xr:uid="{85C053FB-DCD6-4187-879E-E5932B823FE4}"/>
    <hyperlink ref="F158" location="A126259090V" display="A126259090V" xr:uid="{00F20A92-9F82-4F94-A403-E68E2AB5EAAA}"/>
    <hyperlink ref="D159" location="A126251790L" display="A126251790L" xr:uid="{3E237C92-D901-4C43-9E56-4C5CA602DE53}"/>
    <hyperlink ref="E159" location="A126266478W" display="A126266478W" xr:uid="{ACB0C576-6CDF-4235-92C6-40443194EBDB}"/>
    <hyperlink ref="F159" location="A126259134K" display="A126259134K" xr:uid="{71B3CE54-E76F-41D0-99B3-D480ED149421}"/>
    <hyperlink ref="G142" location="A126255406F" display="A126255406F" xr:uid="{1B7CF180-B5AE-4E7C-BB49-C846E6E961C6}"/>
    <hyperlink ref="H142" location="A126270094L" display="A126270094L" xr:uid="{64DC2FC7-F513-4EA8-AF3B-06FC229BEAED}"/>
    <hyperlink ref="I142" location="A126262750X" display="A126262750X" xr:uid="{458ABBAE-E3D0-41CE-8052-B828BB17B65F}"/>
    <hyperlink ref="G125" location="A126255442R" display="A126255442R" xr:uid="{CD7B62E7-384F-4567-A25E-5FB5F5C2BBFD}"/>
    <hyperlink ref="H125" location="A126270130K" display="A126270130K" xr:uid="{F0535F74-A8EC-4392-8D71-379B7C1B8FCD}"/>
    <hyperlink ref="I125" location="A126262786A" display="A126262786A" xr:uid="{CB594B01-FC49-4CEF-A4E3-E7AAC4B91FB7}"/>
    <hyperlink ref="G126" location="A126255390X" display="A126255390X" xr:uid="{5A11C9CE-7C4E-40C7-ABB5-2667BF96A635}"/>
    <hyperlink ref="H126" location="A126270078L" display="A126270078L" xr:uid="{79D87830-A261-407B-A354-D3D3F0D08CEF}"/>
    <hyperlink ref="I126" location="A126262734X" display="A126262734X" xr:uid="{254EFF5A-B2D7-4389-8CA7-5F9351673B65}"/>
    <hyperlink ref="G127" location="A126255446X" display="A126255446X" xr:uid="{ED1EA883-33EF-4830-A84C-C81A3E877993}"/>
    <hyperlink ref="H127" location="A126270134V" display="A126270134V" xr:uid="{B9B34936-B20A-4B02-9A3C-0393F27D0FEB}"/>
    <hyperlink ref="I127" location="A126262790T" display="A126262790T" xr:uid="{25DAF7D1-C718-4A99-8A75-A41F9AD70616}"/>
    <hyperlink ref="G128" location="A126255450R" display="A126255450R" xr:uid="{C21F043E-388A-4DE4-B9EE-4E2943B0986F}"/>
    <hyperlink ref="H128" location="A126270138C" display="A126270138C" xr:uid="{35944439-A8C8-43D5-9611-02F1CAA6724A}"/>
    <hyperlink ref="I128" location="A126262794A" display="A126262794A" xr:uid="{20CC76F7-892E-48F7-8016-C3ACD8D82177}"/>
    <hyperlink ref="G129" location="A126255394J" display="A126255394J" xr:uid="{CB2105E9-F6F1-4103-B4F9-067212A47D3B}"/>
    <hyperlink ref="H129" location="A126270082C" display="A126270082C" xr:uid="{B99FE536-979C-4045-B67F-54E4473CB13B}"/>
    <hyperlink ref="I129" location="A126262738J" display="A126262738J" xr:uid="{93CD72D7-23AF-4A9F-964E-AA317353E5E9}"/>
    <hyperlink ref="G130" location="A126255398T" display="A126255398T" xr:uid="{400D186A-C64E-4B24-B615-D8E5341EAB1E}"/>
    <hyperlink ref="H130" location="A126270086L" display="A126270086L" xr:uid="{74B5C17F-B14C-4ABB-B19D-C89C8423B6CC}"/>
    <hyperlink ref="I130" location="A126262742X" display="A126262742X" xr:uid="{80EDAFCA-53C9-48C0-9BF7-E67F4A713DDF}"/>
    <hyperlink ref="G131" location="A126255422F" display="A126255422F" xr:uid="{459DE35C-35E0-4BCA-B331-7E389C92AD06}"/>
    <hyperlink ref="H131" location="A126270110A" display="A126270110A" xr:uid="{07323056-6D2B-4DB7-AFB4-8C7EA3B7F274}"/>
    <hyperlink ref="I131" location="A126262766T" display="A126262766T" xr:uid="{85CF1DE2-96A0-4887-8794-862856A5BA4E}"/>
    <hyperlink ref="G132" location="A126255366X" display="A126255366X" xr:uid="{5064187A-47A2-4F4D-88F5-7B1EB574804D}"/>
    <hyperlink ref="H132" location="A126270054V" display="A126270054V" xr:uid="{C32B8320-E9F0-4BE6-AA59-D7743A66D334}"/>
    <hyperlink ref="I132" location="A126262710F" display="A126262710F" xr:uid="{8583160E-82A6-4281-AA37-B92FE20EC69F}"/>
    <hyperlink ref="G133" location="A126255454X" display="A126255454X" xr:uid="{9E04B975-366F-4AF0-B958-91B4CC93914E}"/>
    <hyperlink ref="H133" location="A126270142V" display="A126270142V" xr:uid="{5960EAC7-2C4B-4FEF-A7FB-36D34A075173}"/>
    <hyperlink ref="I133" location="A126262798K" display="A126262798K" xr:uid="{DB2270F8-C4D0-41BC-8422-980A0A21FE01}"/>
    <hyperlink ref="G134" location="A126255426R" display="A126255426R" xr:uid="{B455DE08-0791-4F81-8141-B83489F1A6BB}"/>
    <hyperlink ref="H134" location="A126270114K" display="A126270114K" xr:uid="{A03392DC-646C-4F75-97C0-71A76D48E1CA}"/>
    <hyperlink ref="I134" location="A126262770J" display="A126262770J" xr:uid="{86B183A9-FA87-487A-9A32-EB1147C33286}"/>
    <hyperlink ref="G135" location="A126255458J" display="A126255458J" xr:uid="{5CB921B6-7297-400F-9D58-52505472553E}"/>
    <hyperlink ref="H135" location="A126270146C" display="A126270146C" xr:uid="{F4D2DFFD-07C3-4F4E-9C3E-E1937766A2C9}"/>
    <hyperlink ref="I135" location="A126262802R" display="A126262802R" xr:uid="{7AF57EC5-63E1-4EE9-AC91-1EF3589FADAB}"/>
    <hyperlink ref="G136" location="A126255370R" display="A126255370R" xr:uid="{92379329-F2F5-46DB-903F-7228DFEE1471}"/>
    <hyperlink ref="H136" location="A126270058C" display="A126270058C" xr:uid="{EB0600DF-EF24-4C9E-B8A9-5D214E442DE5}"/>
    <hyperlink ref="I136" location="A126262714R" display="A126262714R" xr:uid="{6A8D1C7E-6FA2-40F3-9B05-FB5154EDCF81}"/>
    <hyperlink ref="G137" location="A126255330W" display="A126255330W" xr:uid="{7A30A4E4-DFF6-4589-A3B0-7543D5BE7278}"/>
    <hyperlink ref="H137" location="A126270018K" display="A126270018K" xr:uid="{48E8E98D-4AF4-4475-9216-6B3F938EBD2E}"/>
    <hyperlink ref="I137" location="A126262674J" display="A126262674J" xr:uid="{C30DD007-2B8E-482F-85FF-8C32AA6F2BB5}"/>
    <hyperlink ref="G138" location="A126255342F" display="A126255342F" xr:uid="{09C0EC1F-B2EB-4D65-8FE8-C2E419214526}"/>
    <hyperlink ref="H138" location="A126270030A" display="A126270030A" xr:uid="{531FA554-2F9A-477A-994F-C6814D70C3C1}"/>
    <hyperlink ref="I138" location="A126262686T" display="A126262686T" xr:uid="{CFB0A1C3-6607-4725-A1AF-56CAA96D927F}"/>
    <hyperlink ref="G140" location="A126255402W" display="A126255402W" xr:uid="{13609847-80F3-4DB0-BAD2-5D5BE35AC08F}"/>
    <hyperlink ref="H140" location="A126270090C" display="A126270090C" xr:uid="{63DA61D8-A0D1-42EA-A3FD-3F259E2B2E4F}"/>
    <hyperlink ref="I140" location="A126262746J" display="A126262746J" xr:uid="{CBB5DB9A-6D95-426D-B5A8-4965BC9732D0}"/>
    <hyperlink ref="G141" location="A126255346R" display="A126255346R" xr:uid="{160DC50B-159A-49AA-AC42-634023E22ABD}"/>
    <hyperlink ref="H141" location="A126270034K" display="A126270034K" xr:uid="{0A451942-E1FE-4DAB-AE87-56DB537DD78C}"/>
    <hyperlink ref="I141" location="A126262690J" display="A126262690J" xr:uid="{6281A2BB-4766-4341-A1A9-4399C85CF0BB}"/>
    <hyperlink ref="G160" location="A126255338R" display="A126255338R" xr:uid="{2F70B778-0852-4793-B5B0-BAC60222BBFC}"/>
    <hyperlink ref="H160" location="A126270026K" display="A126270026K" xr:uid="{3A91C9F6-E9DD-4854-AAE4-5F833878795A}"/>
    <hyperlink ref="I160" location="A126262682J" display="A126262682J" xr:uid="{50F266FF-1775-4EE5-9C70-769E77D2930E}"/>
    <hyperlink ref="G144" location="A126255430F" display="A126255430F" xr:uid="{845F7BC1-8518-4F06-9A97-A20EB41B6E54}"/>
    <hyperlink ref="H144" location="A126270118V" display="A126270118V" xr:uid="{816149CF-A1D5-4EA1-9293-9ABB02167397}"/>
    <hyperlink ref="I144" location="A126262774T" display="A126262774T" xr:uid="{C46CFD75-692E-4FFB-A771-894BA0758DA6}"/>
    <hyperlink ref="G145" location="A126255434R" display="A126255434R" xr:uid="{C8F8A952-3AA3-4395-B7BD-102428F6E8CF}"/>
    <hyperlink ref="H145" location="A126270122K" display="A126270122K" xr:uid="{892A511D-839B-4991-89F9-3C2FE325DFEC}"/>
    <hyperlink ref="I145" location="A126262778A" display="A126262778A" xr:uid="{F0E4CC14-28E3-41FA-BEA4-9080614A3555}"/>
    <hyperlink ref="G146" location="A126255354R" display="A126255354R" xr:uid="{19FD490C-8374-4DC3-9E29-A15AE9883F5F}"/>
    <hyperlink ref="H146" location="A126270042K" display="A126270042K" xr:uid="{3022B8B7-C57B-4C50-8AB3-15A25F4CBAA1}"/>
    <hyperlink ref="I146" location="A126262698A" display="A126262698A" xr:uid="{84C6A6D5-6670-45BA-84AC-1E9D8D6AE114}"/>
    <hyperlink ref="G147" location="A126255334F" display="A126255334F" xr:uid="{80ECAD9F-BB3E-486A-928B-68906BF5DCCA}"/>
    <hyperlink ref="H147" location="A126270022A" display="A126270022A" xr:uid="{CA98CC5C-3206-48E5-8473-8C3545348815}"/>
    <hyperlink ref="I147" location="A126262678T" display="A126262678T" xr:uid="{E16C7173-F6E2-4185-AF51-9AF08541043D}"/>
    <hyperlink ref="G148" location="A126255374X" display="A126255374X" xr:uid="{FB2C5873-B3BC-41F2-9715-F66815B130D0}"/>
    <hyperlink ref="H148" location="A126270062V" display="A126270062V" xr:uid="{3ABE0C35-7EB6-4F14-938A-D4C99B709C0F}"/>
    <hyperlink ref="I148" location="A126262718X" display="A126262718X" xr:uid="{D9AD9E36-BFD3-4A5D-AB16-900BBCFB4613}"/>
    <hyperlink ref="G149" location="A126255350F" display="A126255350F" xr:uid="{CB832BC9-EA9C-4FF4-B014-2D04BCF0E3DF}"/>
    <hyperlink ref="H149" location="A126270038V" display="A126270038V" xr:uid="{B5CBA3CA-2210-488C-AD9A-DB972E81372B}"/>
    <hyperlink ref="I149" location="A126262694T" display="A126262694T" xr:uid="{7076B2B9-E758-4944-983A-49137D3390CD}"/>
    <hyperlink ref="G150" location="A126255378J" display="A126255378J" xr:uid="{0E80ACC2-2AC5-4A80-BCF4-C127B079EDA7}"/>
    <hyperlink ref="H150" location="A126270066C" display="A126270066C" xr:uid="{9885E141-214F-4AED-9558-25F5380A774F}"/>
    <hyperlink ref="I150" location="A126262722R" display="A126262722R" xr:uid="{77AC8314-F71B-458E-B573-9F5EE03E3697}"/>
    <hyperlink ref="G151" location="A126255358X" display="A126255358X" xr:uid="{35F8C843-59C5-4F2C-8F21-3469EF743F95}"/>
    <hyperlink ref="H151" location="A126270046V" display="A126270046V" xr:uid="{AA07A2A3-0741-44B3-AE22-CE9650B281D9}"/>
    <hyperlink ref="I151" location="A126262702F" display="A126262702F" xr:uid="{E5B9A4DC-9997-4AEA-8909-90D8064687D1}"/>
    <hyperlink ref="G152" location="A126255382X" display="A126255382X" xr:uid="{80CC0EAD-2A30-4524-8C5A-60A385D3EB11}"/>
    <hyperlink ref="H152" location="A126270070V" display="A126270070V" xr:uid="{8A58FE83-91FD-4816-A69F-E4D51800285C}"/>
    <hyperlink ref="I152" location="A126262726X" display="A126262726X" xr:uid="{4CF24328-125C-40EA-9D46-A3D96A42392B}"/>
    <hyperlink ref="G153" location="A126255410W" display="A126255410W" xr:uid="{EB216B94-DFAF-4540-8B53-78E30BF80E27}"/>
    <hyperlink ref="H153" location="A126270098W" display="A126270098W" xr:uid="{A0421C5D-F188-4662-81F7-EE9A05DB36EF}"/>
    <hyperlink ref="I153" location="A126262754J" display="A126262754J" xr:uid="{F1AAE018-FB4E-4B6F-9378-72B51ECFDFA4}"/>
    <hyperlink ref="G154" location="A126255386J" display="A126255386J" xr:uid="{06244C7E-04DF-46D7-8483-FB8E77F68593}"/>
    <hyperlink ref="H154" location="A126270074C" display="A126270074C" xr:uid="{88BBD44D-4C32-49E9-8496-782439ADD17C}"/>
    <hyperlink ref="I154" location="A126262730R" display="A126262730R" xr:uid="{1182D839-1C5D-499E-BD32-9431996A0FE9}"/>
    <hyperlink ref="G155" location="A126255362R" display="A126255362R" xr:uid="{B77D26A7-9DD9-4019-8F2A-84D5A77DFE60}"/>
    <hyperlink ref="H155" location="A126270050K" display="A126270050K" xr:uid="{6A26C39A-A3B3-4DAB-9727-1F0798D8181F}"/>
    <hyperlink ref="I155" location="A126262706R" display="A126262706R" xr:uid="{BDEC0320-A625-4B43-AE8B-7AF98ED5AAE8}"/>
    <hyperlink ref="G156" location="A126255438X" display="A126255438X" xr:uid="{98B15604-3904-4610-AF01-0DF879E47E3A}"/>
    <hyperlink ref="H156" location="A126270126V" display="A126270126V" xr:uid="{D16985F5-3942-4792-9B61-E368F44D3C2F}"/>
    <hyperlink ref="I156" location="A126262782T" display="A126262782T" xr:uid="{15701D3E-C8B6-48CE-B8BF-26722E8EC538}"/>
    <hyperlink ref="G157" location="A126255414F" display="A126255414F" xr:uid="{A2F6D0B5-92FE-4FBA-9BF0-C122C0811ECD}"/>
    <hyperlink ref="H157" location="A126270102A" display="A126270102A" xr:uid="{621C2F0E-8900-4761-B715-557179B1F3A6}"/>
    <hyperlink ref="I157" location="A126262758T" display="A126262758T" xr:uid="{CE6419E8-C63A-420D-B66B-773C97B702CD}"/>
    <hyperlink ref="G158" location="A126255418R" display="A126255418R" xr:uid="{7DC2E8E6-E843-4E1D-912B-E5A5CE8F8185}"/>
    <hyperlink ref="H158" location="A126270106K" display="A126270106K" xr:uid="{58982CB4-A4BD-4A70-B004-6E7F67CF6FEB}"/>
    <hyperlink ref="I158" location="A126262762J" display="A126262762J" xr:uid="{8122E156-C7CA-46BB-A029-827CF6D678CF}"/>
    <hyperlink ref="G159" location="A126255462X" display="A126255462X" xr:uid="{1B996E00-5F53-48A4-A709-44E2E0A4CB4F}"/>
    <hyperlink ref="H159" location="A126270150V" display="A126270150V" xr:uid="{DF92EF70-8D0C-49D1-8EFB-577CA90657A9}"/>
    <hyperlink ref="I159" location="A126262806X" display="A126262806X" xr:uid="{16861D57-EA9A-40EF-99A7-18669091ABF1}"/>
    <hyperlink ref="J142" location="A126252958X" display="A126252958X" xr:uid="{FB0662CC-5AD5-4887-BEF4-28F31A72C483}"/>
    <hyperlink ref="K142" location="A126267646R" display="A126267646R" xr:uid="{1B5BEA11-3212-42C4-A4B3-B770F69A9C1C}"/>
    <hyperlink ref="L142" location="A126260302J" display="A126260302J" xr:uid="{89B96C06-A903-471B-AF7C-31FC800239E3}"/>
    <hyperlink ref="J125" location="A126252994J" display="A126252994J" xr:uid="{DF9BC1CF-6DC4-408C-9EB9-564667E8CA29}"/>
    <hyperlink ref="K125" location="A126267682X" display="A126267682X" xr:uid="{863E6A58-CBF1-4D51-AA94-D7647353E313}"/>
    <hyperlink ref="L125" location="A126260338K" display="A126260338K" xr:uid="{A23E2982-3A19-4F88-AADB-BBA197C88E3C}"/>
    <hyperlink ref="J126" location="A126252942F" display="A126252942F" xr:uid="{2EB70458-AB3E-4DA6-915C-A408DAF36AE1}"/>
    <hyperlink ref="K126" location="A126267630W" display="A126267630W" xr:uid="{73ACFFD2-D35B-41F3-9E9C-BA4980082B66}"/>
    <hyperlink ref="L126" location="A126260286V" display="A126260286V" xr:uid="{848CDDF6-9A62-4014-B446-909317D664E8}"/>
    <hyperlink ref="J127" location="A126252998T" display="A126252998T" xr:uid="{0F2DDC21-0526-472E-8F81-3F544AAB7F4D}"/>
    <hyperlink ref="K127" location="A126267686J" display="A126267686J" xr:uid="{34CFB0CB-957F-4E13-A9F2-A13C4D1E68AC}"/>
    <hyperlink ref="L127" location="A126260342A" display="A126260342A" xr:uid="{B009A120-0FC8-4856-A313-CF01EE7D6BB6}"/>
    <hyperlink ref="J128" location="A126253002X" display="A126253002X" xr:uid="{CE0A00FD-5B6B-4150-95B2-8651F85E4FC6}"/>
    <hyperlink ref="K128" location="A126267690X" display="A126267690X" xr:uid="{859BA0DE-E553-4EF1-9A63-D236DA754BED}"/>
    <hyperlink ref="L128" location="A126260346K" display="A126260346K" xr:uid="{98415E24-4250-4057-87B9-BD9CFB3C8259}"/>
    <hyperlink ref="J129" location="A126252946R" display="A126252946R" xr:uid="{5BE8D068-8919-4E2C-B7D3-281C410308C7}"/>
    <hyperlink ref="K129" location="A126267634F" display="A126267634F" xr:uid="{300DF5EB-B09B-4DCB-9B10-7637C98E7BC5}"/>
    <hyperlink ref="L129" location="A126260290K" display="A126260290K" xr:uid="{B98D6BF5-7B59-4F69-8833-3C2661148705}"/>
    <hyperlink ref="J130" location="A126252950F" display="A126252950F" xr:uid="{DFF094F8-CAB4-44A6-B28A-8450A3DD9747}"/>
    <hyperlink ref="K130" location="A126267638R" display="A126267638R" xr:uid="{82CCCE39-331B-498C-A001-CA6D18222F17}"/>
    <hyperlink ref="L130" location="A126260294V" display="A126260294V" xr:uid="{9ED69130-44EE-41CF-96F4-32E0D3D4C028}"/>
    <hyperlink ref="J131" location="A126252974X" display="A126252974X" xr:uid="{464C7512-28D4-44E0-AC5F-1ECD53CDE0EC}"/>
    <hyperlink ref="K131" location="A126267662R" display="A126267662R" xr:uid="{4E19B9A4-41DD-49AD-88E4-661D028E3767}"/>
    <hyperlink ref="L131" location="A126260318A" display="A126260318A" xr:uid="{14CCF225-A853-4A88-9622-58809620BE14}"/>
    <hyperlink ref="J132" location="A126252918F" display="A126252918F" xr:uid="{10BC2C63-BB9C-4E15-942B-01508C84D2C4}"/>
    <hyperlink ref="K132" location="A126267606W" display="A126267606W" xr:uid="{AB27967D-47DE-4C9E-8A9C-9ABFE23CC106}"/>
    <hyperlink ref="L132" location="A126260262A" display="A126260262A" xr:uid="{BAAE83F8-CADF-4C56-914F-4E5AF83B0860}"/>
    <hyperlink ref="J133" location="A126253006J" display="A126253006J" xr:uid="{AA29FA14-4CCA-4C4A-8BBF-C6F3A97D4BA5}"/>
    <hyperlink ref="K133" location="A126267694J" display="A126267694J" xr:uid="{72DDD12C-F5E2-49C2-B1A5-B8B5C5C869D7}"/>
    <hyperlink ref="L133" location="A126260350A" display="A126260350A" xr:uid="{06BCE84C-E363-47A2-BC39-D8624B30F247}"/>
    <hyperlink ref="J134" location="A126252978J" display="A126252978J" xr:uid="{2CE4C0A5-39B6-4E71-B6AF-00A5216F342B}"/>
    <hyperlink ref="K134" location="A126267666X" display="A126267666X" xr:uid="{FDAC11A4-475E-45DF-BF4A-1446B5F79E90}"/>
    <hyperlink ref="L134" location="A126260322T" display="A126260322T" xr:uid="{3E728470-1463-4E3F-8D36-4C7368B71915}"/>
    <hyperlink ref="J135" location="A126253010X" display="A126253010X" xr:uid="{AE4D81F4-B3BF-4E90-BDE7-D2EAAE2CB89C}"/>
    <hyperlink ref="K135" location="A126267698T" display="A126267698T" xr:uid="{55994BA2-ECC6-4886-8816-E5C8B4DC88AF}"/>
    <hyperlink ref="L135" location="A126260354K" display="A126260354K" xr:uid="{606E8693-3DCD-4503-972C-CB348510BFB9}"/>
    <hyperlink ref="J136" location="A126252922W" display="A126252922W" xr:uid="{0D22A929-AEBF-43B8-98A4-C835E8C8A3C0}"/>
    <hyperlink ref="K136" location="A126267610L" display="A126267610L" xr:uid="{3F46F0FA-CABD-4A88-94FC-C3CAA9963812}"/>
    <hyperlink ref="L136" location="A126260266K" display="A126260266K" xr:uid="{EE4A3D53-0900-4DC8-9C9B-5426885EF315}"/>
    <hyperlink ref="J137" location="A126252882R" display="A126252882R" xr:uid="{152A0974-D9E8-459C-933E-3EC76FDF6F75}"/>
    <hyperlink ref="K137" location="A126267570F" display="A126267570F" xr:uid="{275622CC-37D6-4498-95EA-63A7A26235CA}"/>
    <hyperlink ref="L137" location="A126260226T" display="A126260226T" xr:uid="{585F8A4C-B2A7-403A-B40C-2598C92031AB}"/>
    <hyperlink ref="J138" location="A126252894X" display="A126252894X" xr:uid="{5177EBB5-D429-4123-9B3E-DB42A8AE9AD6}"/>
    <hyperlink ref="K138" location="A126267582R" display="A126267582R" xr:uid="{A3E49DFE-C1CD-4D81-A236-9E144E89687D}"/>
    <hyperlink ref="L138" location="A126260238A" display="A126260238A" xr:uid="{9E510115-8561-4305-B55F-0919CA3491E0}"/>
    <hyperlink ref="J140" location="A126252954R" display="A126252954R" xr:uid="{272AA0D7-2CD0-4426-B4FA-97C64EC3BA3B}"/>
    <hyperlink ref="K140" location="A126267642F" display="A126267642F" xr:uid="{433DEC69-F7FD-4968-BB8E-4E25538143EF}"/>
    <hyperlink ref="L140" location="A126260298C" display="A126260298C" xr:uid="{9BCCFF4E-6183-4501-A6BE-30F7BB2E5FAC}"/>
    <hyperlink ref="J141" location="A126252898J" display="A126252898J" xr:uid="{FA74F375-7FD6-4599-89E4-7366465C9305}"/>
    <hyperlink ref="K141" location="A126267586X" display="A126267586X" xr:uid="{40DBF9C7-C570-4CCB-87C5-51E31EE85532}"/>
    <hyperlink ref="L141" location="A126260242T" display="A126260242T" xr:uid="{661E5EB9-4AFF-432B-9504-4F6EB8654C92}"/>
    <hyperlink ref="J160" location="A126252890R" display="A126252890R" xr:uid="{CDB7BF22-5A44-4FDF-9C2C-ADF39826D096}"/>
    <hyperlink ref="K160" location="A126267578X" display="A126267578X" xr:uid="{583CF914-4EA3-4989-8385-508E852F1CB5}"/>
    <hyperlink ref="L160" location="A126260234T" display="A126260234T" xr:uid="{302DD695-1B8D-4D2E-8B44-A5F1A7D6A4DB}"/>
    <hyperlink ref="J144" location="A126252982X" display="A126252982X" xr:uid="{86CA4B40-1EBB-4565-9422-EE561DD69277}"/>
    <hyperlink ref="K144" location="A126267670R" display="A126267670R" xr:uid="{ED88509B-9561-415B-848A-679693CD6F84}"/>
    <hyperlink ref="L144" location="A126260326A" display="A126260326A" xr:uid="{25593D77-8775-424D-9958-AF8CF6E47CDC}"/>
    <hyperlink ref="J145" location="A126252986J" display="A126252986J" xr:uid="{228858AF-0342-42D2-9642-FDDEF2769486}"/>
    <hyperlink ref="K145" location="A126267674X" display="A126267674X" xr:uid="{D53E69A3-9DF2-4BB4-A8AC-DA6805D89C8F}"/>
    <hyperlink ref="L145" location="A126260330T" display="A126260330T" xr:uid="{A2AD42D3-59CE-4FD9-B489-D1441C998EBF}"/>
    <hyperlink ref="J146" location="A126252906W" display="A126252906W" xr:uid="{62F8F675-3AA8-4A4D-99A0-91DAFD9D4279}"/>
    <hyperlink ref="K146" location="A126267594X" display="A126267594X" xr:uid="{15726D75-2CE3-43DC-B696-2BD48B9EB7E0}"/>
    <hyperlink ref="L146" location="A126260250T" display="A126260250T" xr:uid="{C7A16A6B-22DA-43F7-882E-46C9A0D09E20}"/>
    <hyperlink ref="J147" location="A126252886X" display="A126252886X" xr:uid="{E9AEA094-6F29-4F4D-957A-C430C9B6EA78}"/>
    <hyperlink ref="K147" location="A126267574R" display="A126267574R" xr:uid="{8660141A-D54A-4519-BDA9-526927556292}"/>
    <hyperlink ref="L147" location="A126260230J" display="A126260230J" xr:uid="{E6DFC4E8-6E48-4A58-A34D-91ED4287A4B0}"/>
    <hyperlink ref="J148" location="A126252926F" display="A126252926F" xr:uid="{2766EF91-4DD1-43F8-ADE4-8D1FCC6478D9}"/>
    <hyperlink ref="K148" location="A126267614W" display="A126267614W" xr:uid="{DBF716F7-FD8D-4844-8071-69477369B5B4}"/>
    <hyperlink ref="L148" location="A126260270A" display="A126260270A" xr:uid="{6AA79D2B-A24A-409C-8DEE-41886A8FC735}"/>
    <hyperlink ref="J149" location="A126252902L" display="A126252902L" xr:uid="{12CDF3DF-8A47-4947-B2D0-D1F13900951C}"/>
    <hyperlink ref="K149" location="A126267590R" display="A126267590R" xr:uid="{11727DFA-EF9E-4126-B657-0CD10740B7BF}"/>
    <hyperlink ref="L149" location="A126260246A" display="A126260246A" xr:uid="{707CC596-467B-4A33-B61C-541818C589C9}"/>
    <hyperlink ref="J150" location="A126252930W" display="A126252930W" xr:uid="{89AC196E-6820-46D9-8158-953B2F17552E}"/>
    <hyperlink ref="K150" location="A126267618F" display="A126267618F" xr:uid="{B7E4DACC-6EB5-413E-8979-B51266F07F77}"/>
    <hyperlink ref="L150" location="A126260274K" display="A126260274K" xr:uid="{F7DFB067-4F60-45E9-B3CF-E2288E308383}"/>
    <hyperlink ref="J151" location="A126252910L" display="A126252910L" xr:uid="{BEE2F2F3-2A87-4AA8-8F81-C17D4BF26409}"/>
    <hyperlink ref="K151" location="A126267598J" display="A126267598J" xr:uid="{F71BDB70-9755-4326-AACC-DBFC2DDA82C5}"/>
    <hyperlink ref="L151" location="A126260254A" display="A126260254A" xr:uid="{6FBF0F56-FF5D-4EC0-B2AC-F254B04CBF58}"/>
    <hyperlink ref="J152" location="A126252934F" display="A126252934F" xr:uid="{6859F3EF-FE78-4C79-AACA-539778F2BCA5}"/>
    <hyperlink ref="K152" location="A126267622W" display="A126267622W" xr:uid="{90161A88-1FC4-41A2-A438-5AAB3389153B}"/>
    <hyperlink ref="L152" location="A126260278V" display="A126260278V" xr:uid="{17726425-5950-4C65-860A-8949A7935AE5}"/>
    <hyperlink ref="J153" location="A126252962R" display="A126252962R" xr:uid="{2E50424E-D126-442B-AB18-DF565EF22FC6}"/>
    <hyperlink ref="K153" location="A126267650F" display="A126267650F" xr:uid="{B9EB758D-BD8A-439D-9042-21B3D2F35AFB}"/>
    <hyperlink ref="L153" location="A126260306T" display="A126260306T" xr:uid="{F4F47269-6C27-4A2C-A945-6FE031DD3EC9}"/>
    <hyperlink ref="J154" location="A126252938R" display="A126252938R" xr:uid="{D93D3A43-5F0B-47B2-85EA-5444794E7694}"/>
    <hyperlink ref="K154" location="A126267626F" display="A126267626F" xr:uid="{5A56628F-AA82-4DB4-BDB2-2E5F31779C32}"/>
    <hyperlink ref="L154" location="A126260282K" display="A126260282K" xr:uid="{7D3412B2-23CE-4EEF-B2A0-9A1C8771A6E8}"/>
    <hyperlink ref="J155" location="A126252914W" display="A126252914W" xr:uid="{47C81FD2-58A4-4100-AEF5-412E3D74B9A8}"/>
    <hyperlink ref="K155" location="A126267602L" display="A126267602L" xr:uid="{865916A2-523F-43CA-90C3-CEDFD375CB26}"/>
    <hyperlink ref="L155" location="A126260258K" display="A126260258K" xr:uid="{C55D9C78-3357-4676-B564-FF9BE83EEEB0}"/>
    <hyperlink ref="J156" location="A126252990X" display="A126252990X" xr:uid="{E67688F2-07E2-49B2-9D9C-610B754D861E}"/>
    <hyperlink ref="K156" location="A126267678J" display="A126267678J" xr:uid="{8C8A3910-1997-4640-A1DB-ED7DBCFEE459}"/>
    <hyperlink ref="L156" location="A126260334A" display="A126260334A" xr:uid="{D75DD3A4-1345-4960-946E-71BED02E6FA2}"/>
    <hyperlink ref="J157" location="A126252966X" display="A126252966X" xr:uid="{D1319EF1-211E-4C3B-8931-2ECDCCDB2BAB}"/>
    <hyperlink ref="K157" location="A126267654R" display="A126267654R" xr:uid="{465D1BBA-022E-40B1-960E-CD84BA410C0F}"/>
    <hyperlink ref="L157" location="A126260310J" display="A126260310J" xr:uid="{AD217C41-B307-48B9-AE86-5FB98AE08A1F}"/>
    <hyperlink ref="J158" location="A126252970R" display="A126252970R" xr:uid="{985911EC-08FF-481C-8EC0-2FB99D0004A6}"/>
    <hyperlink ref="K158" location="A126267658X" display="A126267658X" xr:uid="{35F127ED-34C5-44EA-AA73-A57799439778}"/>
    <hyperlink ref="L158" location="A126260314T" display="A126260314T" xr:uid="{9895859D-FE32-4E63-B7F1-9813C771F4CA}"/>
    <hyperlink ref="J159" location="A126253014J" display="A126253014J" xr:uid="{D01FD53E-B28D-4971-9798-6351F0933BF7}"/>
    <hyperlink ref="K159" location="A126267702W" display="A126267702W" xr:uid="{174448F4-C16C-439F-A47F-9871FF04AC74}"/>
    <hyperlink ref="L159" location="A126260358V" display="A126260358V" xr:uid="{76C2F40F-3745-4CCB-BF93-119D7A0EBC31}"/>
    <hyperlink ref="M142" location="A126256630T" display="A126256630T" xr:uid="{1539113A-8162-4182-8EDA-CEF9FE66942E}"/>
    <hyperlink ref="N142" location="A126271318F" display="A126271318F" xr:uid="{FF752A2F-4379-4FEC-8633-244C41279706}"/>
    <hyperlink ref="O142" location="A126263974C" display="A126263974C" xr:uid="{27970D9C-D684-4985-A420-0D98A2BA8BA3}"/>
    <hyperlink ref="M125" location="A126256666V" display="A126256666V" xr:uid="{32E42424-6858-4657-80F9-AD8B16F7D843}"/>
    <hyperlink ref="N125" location="A126271354R" display="A126271354R" xr:uid="{56E1C223-C391-4C80-BD7A-EE6D80C1F8C9}"/>
    <hyperlink ref="O125" location="A126264010C" display="A126264010C" xr:uid="{D072915A-03D2-4554-9BB7-7FC58685200F}"/>
    <hyperlink ref="M126" location="A126256614T" display="A126256614T" xr:uid="{A2FD567F-E973-453D-B4CB-D57DC730E69D}"/>
    <hyperlink ref="N126" location="A126271302L" display="A126271302L" xr:uid="{BC59F2DC-9942-4F08-985F-80E0B6DADD72}"/>
    <hyperlink ref="O126" location="A126263958C" display="A126263958C" xr:uid="{70A71BDE-D8BA-49E6-AE4D-92EBCAE80B43}"/>
    <hyperlink ref="M127" location="A126256670K" display="A126256670K" xr:uid="{6050E1EB-12AD-47A0-8C0A-F431084B6DBE}"/>
    <hyperlink ref="N127" location="A126271358X" display="A126271358X" xr:uid="{8D12CF92-EA72-4447-8C28-00D0EBCD573A}"/>
    <hyperlink ref="O127" location="A126264014L" display="A126264014L" xr:uid="{E278CE92-D971-4B96-824F-EC51051D3972}"/>
    <hyperlink ref="M128" location="A126256674V" display="A126256674V" xr:uid="{160E6939-91DB-46BD-8F15-40CD70D55D9D}"/>
    <hyperlink ref="N128" location="A126271362R" display="A126271362R" xr:uid="{BFFD6F68-A369-4312-A050-6F1BB4132408}"/>
    <hyperlink ref="O128" location="A126264018W" display="A126264018W" xr:uid="{871F5066-72B7-4211-AE0B-2DE26DB3E9EC}"/>
    <hyperlink ref="M129" location="A126256618A" display="A126256618A" xr:uid="{2E0A84A5-7463-4781-9FEB-C36B66432BE7}"/>
    <hyperlink ref="N129" location="A126271306W" display="A126271306W" xr:uid="{DED2D65F-13AA-4B12-A7C9-92A4A02F70D6}"/>
    <hyperlink ref="O129" location="A126263962V" display="A126263962V" xr:uid="{CD31F7C5-443F-4B22-9AE6-2E9F33C8E162}"/>
    <hyperlink ref="M130" location="A126256622T" display="A126256622T" xr:uid="{EA0E58C9-79C0-4105-A656-A41D3080DFCC}"/>
    <hyperlink ref="N130" location="A126271310L" display="A126271310L" xr:uid="{173791CF-80C6-431B-9C65-DEF007F4F010}"/>
    <hyperlink ref="O130" location="A126263966C" display="A126263966C" xr:uid="{679DA769-C784-46F5-9DD4-A0A518EDE73E}"/>
    <hyperlink ref="M131" location="A126256646K" display="A126256646K" xr:uid="{6A3CFA12-470B-47C9-85B4-677B5A2169FD}"/>
    <hyperlink ref="N131" location="A126271334F" display="A126271334F" xr:uid="{6B065E90-6727-488B-BC6C-A2EE300D08B8}"/>
    <hyperlink ref="O131" location="A126263990C" display="A126263990C" xr:uid="{3A3DA71B-BA7D-4A69-8E72-5F46F5EFD66E}"/>
    <hyperlink ref="M132" location="A126256590K" display="A126256590K" xr:uid="{72FE4D82-77D3-4DCC-B511-82E40B4CE1E8}"/>
    <hyperlink ref="N132" location="A126271278X" display="A126271278X" xr:uid="{173FBDAB-AB8A-40C7-9ECF-190E36D01018}"/>
    <hyperlink ref="O132" location="A126263934K" display="A126263934K" xr:uid="{BF31C40E-DEB4-4136-94FC-F242896B43D6}"/>
    <hyperlink ref="M133" location="A126256678C" display="A126256678C" xr:uid="{147C6475-23D6-4A43-A83A-BD263DA2549B}"/>
    <hyperlink ref="N133" location="A126271366X" display="A126271366X" xr:uid="{D42D272B-17FB-4787-9B38-10D00BC2EC25}"/>
    <hyperlink ref="O133" location="A126264022L" display="A126264022L" xr:uid="{4ABB8C62-8DAC-4D61-9016-D93D7DFB64ED}"/>
    <hyperlink ref="M134" location="A126256650A" display="A126256650A" xr:uid="{65AE41E1-24FB-4999-A27B-EABE28A78494}"/>
    <hyperlink ref="N134" location="A126271338R" display="A126271338R" xr:uid="{D757C777-C6A1-4C1A-90D2-1CF0A1D8C23F}"/>
    <hyperlink ref="O134" location="A126263994L" display="A126263994L" xr:uid="{A2E3ACB3-CA30-4051-873D-D72437D4A784}"/>
    <hyperlink ref="M135" location="A126256682V" display="A126256682V" xr:uid="{3A363000-DA91-46E7-BED7-B808D385A937}"/>
    <hyperlink ref="N135" location="A126271370R" display="A126271370R" xr:uid="{02D48127-71C1-4CBF-B159-E95D178CBE45}"/>
    <hyperlink ref="O135" location="A126264026W" display="A126264026W" xr:uid="{EB2A7B6C-6370-4E49-A32D-4A54741091AB}"/>
    <hyperlink ref="M136" location="A126256594V" display="A126256594V" xr:uid="{A5B01C02-492F-48E1-9962-7E970185B652}"/>
    <hyperlink ref="N136" location="A126271282R" display="A126271282R" xr:uid="{5340EE2E-5360-4649-A692-AE2864000A23}"/>
    <hyperlink ref="O136" location="A126263938V" display="A126263938V" xr:uid="{B7C4A838-7CF5-47B9-BD25-4A305EC46708}"/>
    <hyperlink ref="M137" location="A126256554A" display="A126256554A" xr:uid="{28642BB1-4340-4D45-BA74-B1BFD847CE8E}"/>
    <hyperlink ref="N137" location="A126271242W" display="A126271242W" xr:uid="{CA3DFF18-02B6-403D-9378-F6737E38019E}"/>
    <hyperlink ref="O137" location="A126263898L" display="A126263898L" xr:uid="{3063DADC-9A3A-4997-9E4A-B24BB5EF326C}"/>
    <hyperlink ref="M138" location="A126256566K" display="A126256566K" xr:uid="{1EC39725-DB08-4881-99F7-16281271D363}"/>
    <hyperlink ref="N138" location="A126271254F" display="A126271254F" xr:uid="{CDB3EBB1-5C86-42E1-88F8-10BA6E9412FA}"/>
    <hyperlink ref="O138" location="A126263910T" display="A126263910T" xr:uid="{7A561AC8-8789-4203-8892-34886F4EA6F1}"/>
    <hyperlink ref="M140" location="A126256626A" display="A126256626A" xr:uid="{FEB7CE38-CAD7-446B-9126-E181FC5A64FD}"/>
    <hyperlink ref="N140" location="A126271314W" display="A126271314W" xr:uid="{16B41F3A-AC56-4F9B-B89F-27D12586F506}"/>
    <hyperlink ref="O140" location="A126263970V" display="A126263970V" xr:uid="{789328ED-3026-49C5-ADA0-9FC4E2FF34B5}"/>
    <hyperlink ref="M141" location="A126256570A" display="A126256570A" xr:uid="{4A897579-7C6C-4A3A-8C89-28DECFF789B7}"/>
    <hyperlink ref="N141" location="A126271258R" display="A126271258R" xr:uid="{EB558255-3CCB-4D7B-B98D-55635B85580B}"/>
    <hyperlink ref="O141" location="A126263914A" display="A126263914A" xr:uid="{1DDB03D0-44FB-49DD-9453-0C8DBE83B499}"/>
    <hyperlink ref="M160" location="A126256562A" display="A126256562A" xr:uid="{A5BCA480-40F9-4212-B9D6-FEB954357771}"/>
    <hyperlink ref="N160" location="A126271250W" display="A126271250W" xr:uid="{098DE6FD-149E-4FFC-B222-FDBD2AD5E2D6}"/>
    <hyperlink ref="O160" location="A126263906A" display="A126263906A" xr:uid="{6CB56254-6D73-4B38-9E1D-80BD1868A0A3}"/>
    <hyperlink ref="M144" location="A126256654K" display="A126256654K" xr:uid="{9EEF5675-8B46-4FC5-A8CD-A05A0DB25A69}"/>
    <hyperlink ref="N144" location="A126271342F" display="A126271342F" xr:uid="{6AE230C1-8A57-4CF5-ACA0-FBF4A00B705C}"/>
    <hyperlink ref="O144" location="A126263998W" display="A126263998W" xr:uid="{4D9965BE-D6D0-45DD-90EF-664C212865E8}"/>
    <hyperlink ref="M145" location="A126256658V" display="A126256658V" xr:uid="{6A80E760-3E34-4997-A465-2DC13340C0C4}"/>
    <hyperlink ref="N145" location="A126271346R" display="A126271346R" xr:uid="{06B5E4DA-8129-40C7-9B41-34D30BA4FD6A}"/>
    <hyperlink ref="O145" location="A126264002C" display="A126264002C" xr:uid="{CEE585F6-9FA0-4D29-9EF8-452EF61DE79A}"/>
    <hyperlink ref="M146" location="A126256578V" display="A126256578V" xr:uid="{D0739BA0-FF2E-4B20-830E-E06100613B77}"/>
    <hyperlink ref="N146" location="A126271266R" display="A126271266R" xr:uid="{6638151B-B157-4F7B-B6E8-224D55A7DA96}"/>
    <hyperlink ref="O146" location="A126263922A" display="A126263922A" xr:uid="{2D10B0BF-AA83-4D09-9582-BA4B2BFB04E0}"/>
    <hyperlink ref="M147" location="A126256558K" display="A126256558K" xr:uid="{625C547E-9E29-4F83-BF94-AFE5751CF4C0}"/>
    <hyperlink ref="N147" location="A126271246F" display="A126271246F" xr:uid="{E55C0791-EB48-49E3-8712-916EDCBCB55D}"/>
    <hyperlink ref="O147" location="A126263902T" display="A126263902T" xr:uid="{46F411B3-969F-43E7-BE4C-4FE3BDB444B9}"/>
    <hyperlink ref="M148" location="A126256598C" display="A126256598C" xr:uid="{E9E4BD28-9188-406D-B614-9E254BE2D7FC}"/>
    <hyperlink ref="N148" location="A126271286X" display="A126271286X" xr:uid="{58F17F09-07C3-4636-AF7E-7C076CEE4CCB}"/>
    <hyperlink ref="O148" location="A126263942K" display="A126263942K" xr:uid="{CF22EA53-9E3F-4D81-AF7D-16D16EF31661}"/>
    <hyperlink ref="M149" location="A126256574K" display="A126256574K" xr:uid="{48F57240-AB3A-4CAB-8C5E-1EF20A04E3F3}"/>
    <hyperlink ref="N149" location="A126271262F" display="A126271262F" xr:uid="{8AAD56E9-4B8E-4B16-8105-E1209508513A}"/>
    <hyperlink ref="O149" location="A126263918K" display="A126263918K" xr:uid="{685602C9-614C-497D-9B70-B12682996D1A}"/>
    <hyperlink ref="M150" location="A126256602J" display="A126256602J" xr:uid="{4215CA17-249B-481B-836B-A5D13F4C7A0B}"/>
    <hyperlink ref="N150" location="A126271290R" display="A126271290R" xr:uid="{7ED170AE-0C21-4011-9993-91A172917541}"/>
    <hyperlink ref="O150" location="A126263946V" display="A126263946V" xr:uid="{BFE01639-1570-448A-A401-ECCA6549DF23}"/>
    <hyperlink ref="M151" location="A126256582K" display="A126256582K" xr:uid="{F2D799D6-4BDA-4C22-8C46-2902030171A0}"/>
    <hyperlink ref="N151" location="A126271270F" display="A126271270F" xr:uid="{5917F10D-F2E9-4821-8C06-AC2153DA3602}"/>
    <hyperlink ref="O151" location="A126263926K" display="A126263926K" xr:uid="{80C2BE57-AB40-41B0-8BAA-ED78EFC04122}"/>
    <hyperlink ref="M152" location="A126256606T" display="A126256606T" xr:uid="{AB514A84-AB1C-4569-AB70-FB81B3E84A9B}"/>
    <hyperlink ref="N152" location="A126271294X" display="A126271294X" xr:uid="{A2ECE417-269F-44B1-A8FB-BB6B00FEFEDA}"/>
    <hyperlink ref="O152" location="A126263950K" display="A126263950K" xr:uid="{E51211D9-15BA-441D-A4C7-2E39DEC8A25F}"/>
    <hyperlink ref="M153" location="A126256634A" display="A126256634A" xr:uid="{6DCF543A-C6E6-432B-A692-B14D213867B4}"/>
    <hyperlink ref="N153" location="A126271322W" display="A126271322W" xr:uid="{385F6B63-7C11-45E1-938D-DBA51535B835}"/>
    <hyperlink ref="O153" location="A126263978L" display="A126263978L" xr:uid="{1E4960AA-7C0C-4E46-8F05-4A874872ABF0}"/>
    <hyperlink ref="M154" location="A126256610J" display="A126256610J" xr:uid="{FE00B0AF-2F62-4C68-932F-BE620368ED60}"/>
    <hyperlink ref="N154" location="A126271298J" display="A126271298J" xr:uid="{0E6F51FF-F68E-4F68-9328-8AC28BDA3108}"/>
    <hyperlink ref="O154" location="A126263954V" display="A126263954V" xr:uid="{55E176C2-03D7-450B-AA04-81E80F91F709}"/>
    <hyperlink ref="M155" location="A126256586V" display="A126256586V" xr:uid="{BA4F1CD1-0E4E-4CBC-831C-175C2AE8C97C}"/>
    <hyperlink ref="N155" location="A126271274R" display="A126271274R" xr:uid="{7AC56A7C-02CC-4AAB-A662-C3643CCB41BE}"/>
    <hyperlink ref="O155" location="A126263930A" display="A126263930A" xr:uid="{D6FFC626-09A9-41B7-B05C-18C8034C8D1F}"/>
    <hyperlink ref="M156" location="A126256662K" display="A126256662K" xr:uid="{2B9AF50E-641E-4C96-BDFB-4C754BCAEAFF}"/>
    <hyperlink ref="N156" location="A126271350F" display="A126271350F" xr:uid="{BB1352EC-EF54-444B-BFE3-364D2980AEEF}"/>
    <hyperlink ref="O156" location="A126264006L" display="A126264006L" xr:uid="{D45E2A73-F9F1-4493-953D-C7C4BFA657EB}"/>
    <hyperlink ref="M157" location="A126256638K" display="A126256638K" xr:uid="{4250F3D6-2B9C-45FB-9919-39C258952C67}"/>
    <hyperlink ref="N157" location="A126271326F" display="A126271326F" xr:uid="{E959A0CB-1BF8-4191-97BE-51A559DE289A}"/>
    <hyperlink ref="O157" location="A126263982C" display="A126263982C" xr:uid="{62DAB2DB-C90A-4EE0-B86E-AAA0EE9F47E7}"/>
    <hyperlink ref="M158" location="A126256642A" display="A126256642A" xr:uid="{2544C5D8-57ED-48C8-A768-34600E8F0026}"/>
    <hyperlink ref="N158" location="A126271330W" display="A126271330W" xr:uid="{A90D991C-36A1-4E5E-892B-EB9AAF9D8D45}"/>
    <hyperlink ref="O158" location="A126263986L" display="A126263986L" xr:uid="{F713FC2C-5D5A-471B-9F14-58138565A0BD}"/>
    <hyperlink ref="M159" location="A126256686C" display="A126256686C" xr:uid="{26188385-7749-40D4-8847-8DD4926496D0}"/>
    <hyperlink ref="N159" location="A126271374X" display="A126271374X" xr:uid="{23D64372-C480-4CB0-B3C1-5EE34C0922B9}"/>
    <hyperlink ref="O159" location="A126264030L" display="A126264030L" xr:uid="{819A4C96-2BE5-4158-9CFF-DB5789E8F4FC}"/>
    <hyperlink ref="P142" location="A126257854W" display="A126257854W" xr:uid="{4514BA66-629D-4292-90B7-8838A7E46A1D}"/>
    <hyperlink ref="Q142" location="A126272542T" display="A126272542T" xr:uid="{99BAE8EB-C729-418B-AD66-97681BC6D170}"/>
    <hyperlink ref="R142" location="A126265198K" display="A126265198K" xr:uid="{3B55AECA-DF5C-4F3A-94D4-8DA02810FF6C}"/>
    <hyperlink ref="P125" location="A126257890F" display="A126257890F" xr:uid="{1A168BBA-AAED-4A3B-B563-D4C1B23798E4}"/>
    <hyperlink ref="Q125" location="A126272578V" display="A126272578V" xr:uid="{DBE7D427-DDF5-44EA-BEAC-45379AC9F07D}"/>
    <hyperlink ref="R125" location="A126265234J" display="A126265234J" xr:uid="{EF1051DD-644F-4615-9FF9-A90A7CF05EE4}"/>
    <hyperlink ref="P126" location="A126257838W" display="A126257838W" xr:uid="{4B90AD3E-EBE7-4252-8988-2B61B75FEF33}"/>
    <hyperlink ref="Q126" location="A126272526T" display="A126272526T" xr:uid="{CBA3A2AB-28E7-496C-8D65-965907A2712F}"/>
    <hyperlink ref="R126" location="A126265182T" display="A126265182T" xr:uid="{33D71433-5916-4A48-97C6-53C6E5D90F9B}"/>
    <hyperlink ref="P127" location="A126257894R" display="A126257894R" xr:uid="{B898EA62-B4E3-4D3C-B7E4-1B3B3A3000F0}"/>
    <hyperlink ref="Q127" location="A126272582K" display="A126272582K" xr:uid="{03A721CB-3A90-44B3-91B9-08E9D4B7C36E}"/>
    <hyperlink ref="R127" location="A126265238T" display="A126265238T" xr:uid="{23737D77-AE37-413F-A1BB-C8101EF3C76B}"/>
    <hyperlink ref="P128" location="A126257898X" display="A126257898X" xr:uid="{A23317EE-CAFF-4DCA-886A-19C4E07E9B77}"/>
    <hyperlink ref="Q128" location="A126272586V" display="A126272586V" xr:uid="{37A29CF3-2BC9-4FDC-BC17-DD4043A04701}"/>
    <hyperlink ref="R128" location="A126265242J" display="A126265242J" xr:uid="{EFDEA4C4-47D8-4323-9391-41FD70193901}"/>
    <hyperlink ref="P129" location="A126257842L" display="A126257842L" xr:uid="{75AC7B50-FB25-40B6-BB98-B16F87D6A1F9}"/>
    <hyperlink ref="Q129" location="A126272530J" display="A126272530J" xr:uid="{5F7A9684-5CFE-456B-A312-0D2103120188}"/>
    <hyperlink ref="R129" location="A126265186A" display="A126265186A" xr:uid="{87FB04C1-026C-4305-BFB7-58BDFA5F32D0}"/>
    <hyperlink ref="P130" location="A126257846W" display="A126257846W" xr:uid="{4E736927-4BE4-4E19-A6D3-C355DF732F8E}"/>
    <hyperlink ref="Q130" location="A126272534T" display="A126272534T" xr:uid="{9C6CB824-F644-4351-A242-5E591D155F15}"/>
    <hyperlink ref="R130" location="A126265190T" display="A126265190T" xr:uid="{708E977C-4AEA-4DA6-862D-9120B4731413}"/>
    <hyperlink ref="P131" location="A126257870W" display="A126257870W" xr:uid="{039F51AC-F0A2-43DB-9A8A-745E8D90CBFB}"/>
    <hyperlink ref="Q131" location="A126272558K" display="A126272558K" xr:uid="{8D542C70-5FA7-4B73-B290-9D6D3938CF8D}"/>
    <hyperlink ref="R131" location="A126265214X" display="A126265214X" xr:uid="{FBCBE61B-3542-44F8-B5CA-3515E1FF9260}"/>
    <hyperlink ref="P132" location="A126257814C" display="A126257814C" xr:uid="{25D58435-754E-4148-98AC-7DF1AA8EF2D3}"/>
    <hyperlink ref="Q132" location="A126272502X" display="A126272502X" xr:uid="{F9D8F8DD-0553-4B25-878F-7B7149E24F07}"/>
    <hyperlink ref="R132" location="A126265158T" display="A126265158T" xr:uid="{BD594A29-F8BD-44B9-8557-8EA3F2E80892}"/>
    <hyperlink ref="P133" location="A126257902C" display="A126257902C" xr:uid="{0730E1E6-1A88-4733-9B02-FA22A59A441B}"/>
    <hyperlink ref="Q133" location="A126272590K" display="A126272590K" xr:uid="{DFAA38CC-6FEB-49E8-8024-84749AA75E62}"/>
    <hyperlink ref="R133" location="A126265246T" display="A126265246T" xr:uid="{652F80F5-888D-4F05-8B91-3E26232C7BB2}"/>
    <hyperlink ref="P134" location="A126257874F" display="A126257874F" xr:uid="{1C3D4449-76B9-4941-8EFC-321A68CD681F}"/>
    <hyperlink ref="Q134" location="A126272562A" display="A126272562A" xr:uid="{14081F3E-D244-4354-93AE-2A9CF7389771}"/>
    <hyperlink ref="R134" location="A126265218J" display="A126265218J" xr:uid="{89E1B397-5E9C-4AE6-90C0-CC2A9E903F05}"/>
    <hyperlink ref="P135" location="A126257906L" display="A126257906L" xr:uid="{9C2A7B96-C183-4F75-92D6-A6D546B70EF2}"/>
    <hyperlink ref="Q135" location="A126272594V" display="A126272594V" xr:uid="{4BC49E5A-8459-40FE-90CB-6589470C4158}"/>
    <hyperlink ref="R135" location="A126265250J" display="A126265250J" xr:uid="{8AEB485C-32AE-4B37-A07F-574197CE30C0}"/>
    <hyperlink ref="P136" location="A126257818L" display="A126257818L" xr:uid="{E2D397A0-4DA8-4D75-93E9-2D92F96D8DA6}"/>
    <hyperlink ref="Q136" location="A126272506J" display="A126272506J" xr:uid="{DA8BBE7C-C9E2-470E-A79C-1E789102D18C}"/>
    <hyperlink ref="R136" location="A126265162J" display="A126265162J" xr:uid="{9E76BC59-8C61-4A0A-BCEC-2FEDFBCE66C0}"/>
    <hyperlink ref="P137" location="A126257778F" display="A126257778F" xr:uid="{767CB353-DF8A-4EEE-82CC-6506EDE9EFF4}"/>
    <hyperlink ref="Q137" location="A126272466A" display="A126272466A" xr:uid="{071189DD-F386-4A4D-8401-A0CE4734091F}"/>
    <hyperlink ref="R137" location="A126265122R" display="A126265122R" xr:uid="{44ACFE74-FE55-4262-B8A3-0D6FF5D9F84B}"/>
    <hyperlink ref="P138" location="A126257790W" display="A126257790W" xr:uid="{7D153E75-96D2-48C7-9C71-95B9E14E01FB}"/>
    <hyperlink ref="Q138" location="A126272478K" display="A126272478K" xr:uid="{63558A01-A339-468D-BFB5-34BF2BF19A19}"/>
    <hyperlink ref="R138" location="A126265134X" display="A126265134X" xr:uid="{314420B8-8990-43AB-BC1A-623BB8488BA1}"/>
    <hyperlink ref="P140" location="A126257850L" display="A126257850L" xr:uid="{B2B0E790-5B11-4E38-A8D4-70D5B80D0D74}"/>
    <hyperlink ref="Q140" location="A126272538A" display="A126272538A" xr:uid="{FDCE8515-8763-4628-93D2-EBC63EC7E575}"/>
    <hyperlink ref="R140" location="A126265194A" display="A126265194A" xr:uid="{79B115BE-9F5B-4BED-8A0E-D5FD89872950}"/>
    <hyperlink ref="P141" location="A126257794F" display="A126257794F" xr:uid="{46E67378-36BA-463A-BA04-F4BE81C2E91E}"/>
    <hyperlink ref="Q141" location="A126272482A" display="A126272482A" xr:uid="{0D9B789E-7EDF-4366-B6A3-083015F829C8}"/>
    <hyperlink ref="R141" location="A126265138J" display="A126265138J" xr:uid="{46C86A7F-10D6-4F16-B25E-B9BB5F3E8B38}"/>
    <hyperlink ref="P160" location="A126257786F" display="A126257786F" xr:uid="{C97DBA94-21F0-4771-92A3-7C8F0CB85229}"/>
    <hyperlink ref="Q160" location="A126272474A" display="A126272474A" xr:uid="{E354FED4-CABA-4442-94D7-3010AAAD7FE7}"/>
    <hyperlink ref="R160" location="A126265130R" display="A126265130R" xr:uid="{252E35A3-CFEA-40DD-89F0-312B737A5EAA}"/>
    <hyperlink ref="P144" location="A126257878R" display="A126257878R" xr:uid="{D1E4B064-1865-4554-B6D5-21353AB66464}"/>
    <hyperlink ref="Q144" location="A126272566K" display="A126272566K" xr:uid="{64216FD2-B2E5-45DC-B2C3-6F549D5CA9C0}"/>
    <hyperlink ref="R144" location="A126265222X" display="A126265222X" xr:uid="{EED6CA5F-AF67-4292-9FED-6FE5095280DF}"/>
    <hyperlink ref="P145" location="A126257882F" display="A126257882F" xr:uid="{0F6DE9E4-7831-44E8-8728-D999A6B1BE25}"/>
    <hyperlink ref="Q145" location="A126272570A" display="A126272570A" xr:uid="{7DD45A27-2CF9-4E61-BA9A-0220B8075428}"/>
    <hyperlink ref="R145" location="A126265226J" display="A126265226J" xr:uid="{4C820DFF-CBC2-45F3-9467-5E918DAE2098}"/>
    <hyperlink ref="P146" location="A126257802V" display="A126257802V" xr:uid="{8BE36962-BE24-4E2E-83B3-5E2A811D61EB}"/>
    <hyperlink ref="Q146" location="A126272490A" display="A126272490A" xr:uid="{AE3B2EBA-41CB-4F02-A935-1C4A8B14C785}"/>
    <hyperlink ref="R146" location="A126265146J" display="A126265146J" xr:uid="{AA28E521-752C-4F9C-9291-AA60A4A3E6FF}"/>
    <hyperlink ref="P147" location="A126257782W" display="A126257782W" xr:uid="{1ECCBC3B-C676-4E22-B986-B2967683BEAE}"/>
    <hyperlink ref="Q147" location="A126272470T" display="A126272470T" xr:uid="{CE4E3A76-FC50-44E2-99FA-AAC2D1951E1C}"/>
    <hyperlink ref="R147" location="A126265126X" display="A126265126X" xr:uid="{80EDE232-226C-485F-AD4A-E4BD35C5F8E9}"/>
    <hyperlink ref="P148" location="A126257822C" display="A126257822C" xr:uid="{DD711106-4A1B-4422-B670-DC2906773B39}"/>
    <hyperlink ref="Q148" location="A126272510X" display="A126272510X" xr:uid="{69EAAA86-0AA1-4032-8831-71EFFFDAE877}"/>
    <hyperlink ref="R148" location="A126265166T" display="A126265166T" xr:uid="{929F48D4-5BD9-4261-8848-623710FF1892}"/>
    <hyperlink ref="P149" location="A126257798R" display="A126257798R" xr:uid="{474BA433-00D3-4272-8CFE-32A8A180E8B4}"/>
    <hyperlink ref="Q149" location="A126272486K" display="A126272486K" xr:uid="{4EF70695-4FE1-44AA-BE48-CD4AC5D745C7}"/>
    <hyperlink ref="R149" location="A126265142X" display="A126265142X" xr:uid="{50930A58-62E3-49E3-8FD3-BDB1AA61F13E}"/>
    <hyperlink ref="P150" location="A126257826L" display="A126257826L" xr:uid="{B88E6CC8-CC2B-436B-B3A4-14BEB1D2A6B9}"/>
    <hyperlink ref="Q150" location="A126272514J" display="A126272514J" xr:uid="{92FA2E20-52E9-4278-9ACE-6DA8DF3DEC4A}"/>
    <hyperlink ref="R150" location="A126265170J" display="A126265170J" xr:uid="{9C9F3338-F23A-49A8-9958-B3BEDDDFB3FF}"/>
    <hyperlink ref="P151" location="A126257806C" display="A126257806C" xr:uid="{71B4C59B-66F5-4FDE-BDEE-E928663347B4}"/>
    <hyperlink ref="Q151" location="A126272494K" display="A126272494K" xr:uid="{E4449FD1-7223-43A1-B970-36B8A0BA39D7}"/>
    <hyperlink ref="R151" location="A126265150X" display="A126265150X" xr:uid="{89A996BD-00E7-43EC-8030-4A5E44E80B4D}"/>
    <hyperlink ref="P152" location="A126257830C" display="A126257830C" xr:uid="{49F3705A-61B7-46AB-928B-8B6B8E1F7AA2}"/>
    <hyperlink ref="Q152" location="A126272518T" display="A126272518T" xr:uid="{265C29B7-46AE-4F80-BD30-6F5DA334D616}"/>
    <hyperlink ref="R152" location="A126265174T" display="A126265174T" xr:uid="{EF72720F-592E-44EC-B0B5-0997513FF7E9}"/>
    <hyperlink ref="P153" location="A126257858F" display="A126257858F" xr:uid="{1230411C-B414-4364-A829-3748A75D7C9A}"/>
    <hyperlink ref="Q153" location="A126272546A" display="A126272546A" xr:uid="{DC261FAD-89B0-44FC-A5BB-721630561CE8}"/>
    <hyperlink ref="R153" location="A126265202R" display="A126265202R" xr:uid="{6361CF95-61D1-4FFF-B8A7-E8F1F006B4F5}"/>
    <hyperlink ref="P154" location="A126257834L" display="A126257834L" xr:uid="{F19F5396-928D-4006-9C3D-85970AD248B9}"/>
    <hyperlink ref="Q154" location="A126272522J" display="A126272522J" xr:uid="{35FA3046-8C82-4723-B934-D4E8F38EBB38}"/>
    <hyperlink ref="R154" location="A126265178A" display="A126265178A" xr:uid="{C63B69FC-47DB-4FDB-B05F-550230CCF475}"/>
    <hyperlink ref="P155" location="A126257810V" display="A126257810V" xr:uid="{86AD03BF-E216-4BE7-9830-7C95532D256E}"/>
    <hyperlink ref="Q155" location="A126272498V" display="A126272498V" xr:uid="{89BE6167-7440-4A51-99D2-C022B149EA78}"/>
    <hyperlink ref="R155" location="A126265154J" display="A126265154J" xr:uid="{268B50C1-157A-4386-9020-DB0B4DB452F1}"/>
    <hyperlink ref="P156" location="A126257886R" display="A126257886R" xr:uid="{30AE1161-C640-4F2D-BD86-6E1D7004EFD4}"/>
    <hyperlink ref="Q156" location="A126272574K" display="A126272574K" xr:uid="{2464A066-D61F-40FF-BD84-210FB91CF7A9}"/>
    <hyperlink ref="R156" location="A126265230X" display="A126265230X" xr:uid="{A03FCB39-3F3D-4EF5-A0A7-F74891A8FFA7}"/>
    <hyperlink ref="P157" location="A126257862W" display="A126257862W" xr:uid="{BC0B1961-3515-414B-B2AF-EA750CD2A7B9}"/>
    <hyperlink ref="Q157" location="A126272550T" display="A126272550T" xr:uid="{E6C5F19B-0BCD-4F4B-BE3B-9226ED7F61E6}"/>
    <hyperlink ref="R157" location="A126265206X" display="A126265206X" xr:uid="{2D4035D9-CB90-4461-A379-951BD000318C}"/>
    <hyperlink ref="P158" location="A126257866F" display="A126257866F" xr:uid="{B51A2169-EDE9-4277-8E1F-BDA88CAF049F}"/>
    <hyperlink ref="Q158" location="A126272554A" display="A126272554A" xr:uid="{71DE65F2-5D44-424E-A260-110CE5178DD7}"/>
    <hyperlink ref="R158" location="A126265210R" display="A126265210R" xr:uid="{E8FAC5E6-114E-45A5-8175-462C6F24B36E}"/>
    <hyperlink ref="P159" location="A126257910C" display="A126257910C" xr:uid="{210A3FF2-5A56-414F-A8F2-CF25E9B0F0D8}"/>
    <hyperlink ref="Q159" location="A126272598C" display="A126272598C" xr:uid="{1FF07ACF-D00F-43B4-999A-0BA94EF9E954}"/>
    <hyperlink ref="R159" location="A126265254T" display="A126265254T" xr:uid="{CF3CDA81-CF4C-4840-821F-DE3F2D7EC7F0}"/>
    <hyperlink ref="S142" location="A126254182L" display="A126254182L" xr:uid="{E40670B7-AF13-4A1F-BBFB-11B5D81B2633}"/>
    <hyperlink ref="T142" location="A126268870A" display="A126268870A" xr:uid="{05ADDB0B-6360-42E3-8CBF-369CB59B255F}"/>
    <hyperlink ref="U142" location="A126261526L" display="A126261526L" xr:uid="{53A84179-92C0-4945-AAE9-D7F3DDA9F482}"/>
    <hyperlink ref="S125" location="A126254218C" display="A126254218C" xr:uid="{89C6482B-E31C-43F7-AC7F-BCA2E6BA1546}"/>
    <hyperlink ref="T125" location="A126268906T" display="A126268906T" xr:uid="{7835CEA6-94F1-4938-B76C-2116F3FABDFF}"/>
    <hyperlink ref="U125" location="A126261562W" display="A126261562W" xr:uid="{074AFF86-CCF6-439D-BC6A-9AE59CFDBB39}"/>
    <hyperlink ref="S126" location="A126254166L" display="A126254166L" xr:uid="{1EA5020E-CAF8-4544-94D4-C2E7615F535A}"/>
    <hyperlink ref="T126" location="A126268854A" display="A126268854A" xr:uid="{F86E272A-46D7-45FA-96D9-710743643E44}"/>
    <hyperlink ref="U126" location="A126261510V" display="A126261510V" xr:uid="{F1546391-3D2F-4BBB-A4AE-CFC9B2FB73EF}"/>
    <hyperlink ref="S127" location="A126254222V" display="A126254222V" xr:uid="{AB0041FB-9013-4252-951F-191E2185F2A4}"/>
    <hyperlink ref="T127" location="A126268910J" display="A126268910J" xr:uid="{0692D17F-C664-423E-A507-2D2EE575B975}"/>
    <hyperlink ref="U127" location="A126261566F" display="A126261566F" xr:uid="{E8BEDFFD-A970-4BA2-9F93-9457EEC274C0}"/>
    <hyperlink ref="S128" location="A126254226C" display="A126254226C" xr:uid="{885006A9-9A93-43B6-8B9C-66E82239ACE0}"/>
    <hyperlink ref="T128" location="A126268914T" display="A126268914T" xr:uid="{EC8AD293-CA31-4A8B-94DA-0084B90EE4CB}"/>
    <hyperlink ref="U128" location="A126261570W" display="A126261570W" xr:uid="{1A79B59D-28E9-43EA-BC7F-5B3E6EEEF025}"/>
    <hyperlink ref="S129" location="A126254170C" display="A126254170C" xr:uid="{2FF1311B-C097-451B-B6C9-273E8A72EBCE}"/>
    <hyperlink ref="T129" location="A126268858K" display="A126268858K" xr:uid="{4A478C50-8D4E-4B24-9C74-CF162D7EE23A}"/>
    <hyperlink ref="U129" location="A126261514C" display="A126261514C" xr:uid="{17A2B441-D52A-4A58-A2D5-4309C1D250E3}"/>
    <hyperlink ref="S130" location="A126254174L" display="A126254174L" xr:uid="{0B2FC5ED-B3BC-4F51-BB62-28922653CFFD}"/>
    <hyperlink ref="T130" location="A126268862A" display="A126268862A" xr:uid="{BAC87A72-7EAD-4416-9632-D440143EA825}"/>
    <hyperlink ref="U130" location="A126261518L" display="A126261518L" xr:uid="{364406B4-5613-404D-880D-556F8A2EE1B9}"/>
    <hyperlink ref="S131" location="A126254198F" display="A126254198F" xr:uid="{C335B2F4-4A5A-4DDE-A299-E3D258BF4C0E}"/>
    <hyperlink ref="T131" location="A126268886V" display="A126268886V" xr:uid="{B0FEB1BB-A4DC-48E7-B5A7-223A0E9E614A}"/>
    <hyperlink ref="U131" location="A126261542L" display="A126261542L" xr:uid="{AAB17FAE-877D-434A-9BB9-D029D2CD062B}"/>
    <hyperlink ref="S132" location="A126254142V" display="A126254142V" xr:uid="{5ECC1104-1C37-44D6-8288-B1312D011AEF}"/>
    <hyperlink ref="T132" location="A126268830J" display="A126268830J" xr:uid="{EF2C313D-92A4-4628-956B-15232743477D}"/>
    <hyperlink ref="U132" location="A126261486F" display="A126261486F" xr:uid="{3F8EF6E6-9329-46E8-AEED-271004E0C5E3}"/>
    <hyperlink ref="S133" location="A126254230V" display="A126254230V" xr:uid="{7567D3D6-8761-4A3B-B441-1E8E3E4B11E4}"/>
    <hyperlink ref="T133" location="A126268918A" display="A126268918A" xr:uid="{0D01F3D6-460F-4FA6-8ABA-ECC3665A3BEF}"/>
    <hyperlink ref="U133" location="A126261574F" display="A126261574F" xr:uid="{BD0459C6-4AE7-49C5-A87C-E73DA3820257}"/>
    <hyperlink ref="S134" location="A126254202K" display="A126254202K" xr:uid="{3246433B-E3E2-4E96-854D-077AE3D19A69}"/>
    <hyperlink ref="T134" location="A126268890K" display="A126268890K" xr:uid="{82433F24-993B-4543-A1E7-1B68DE6E2C79}"/>
    <hyperlink ref="U134" location="A126261546W" display="A126261546W" xr:uid="{57471A18-A627-4DFD-BE69-041D83E4201A}"/>
    <hyperlink ref="S135" location="A126254234C" display="A126254234C" xr:uid="{4824BC98-E3FE-4BB5-B168-D8162A2C5016}"/>
    <hyperlink ref="T135" location="A126268922T" display="A126268922T" xr:uid="{91F3E92B-3B40-438A-BB30-E14973766D6B}"/>
    <hyperlink ref="U135" location="A126261578R" display="A126261578R" xr:uid="{FC89C444-DBC9-4AF1-9A17-F022EB751BA8}"/>
    <hyperlink ref="S136" location="A126254146C" display="A126254146C" xr:uid="{7B43212E-5A30-49FE-947A-A7AB9E20C11D}"/>
    <hyperlink ref="T136" location="A126268834T" display="A126268834T" xr:uid="{AAA5A8CC-2EC5-4CEE-B391-72A5A3B0C7A9}"/>
    <hyperlink ref="U136" location="A126261490W" display="A126261490W" xr:uid="{99B35C83-E215-4E1E-8D5A-9B70C885A0B0}"/>
    <hyperlink ref="S137" location="A126254106K" display="A126254106K" xr:uid="{52CE0A33-D4AD-42B8-9B53-F1A30513EA98}"/>
    <hyperlink ref="T137" location="A126268794K" display="A126268794K" xr:uid="{3B9AECCE-A03B-4070-B53D-0B4A2BC7E0AD}"/>
    <hyperlink ref="U137" location="A126261450C" display="A126261450C" xr:uid="{B0D8B333-23C5-401F-9491-B4F71B2F7034}"/>
    <hyperlink ref="S138" location="A126254118V" display="A126254118V" xr:uid="{BCF8C76F-0559-4BD7-B312-350228907FF6}"/>
    <hyperlink ref="T138" location="A126268806J" display="A126268806J" xr:uid="{E2F22C0B-B775-41A9-BC93-179C21312D24}"/>
    <hyperlink ref="U138" location="A126261462L" display="A126261462L" xr:uid="{B390ECC7-5AC4-4DC2-BCC2-F9E620795912}"/>
    <hyperlink ref="S140" location="A126254178W" display="A126254178W" xr:uid="{5185328B-BD28-4738-B2B1-E5F01362A43A}"/>
    <hyperlink ref="T140" location="A126268866K" display="A126268866K" xr:uid="{4A9F609E-02CE-4422-AE32-B1E207004CBB}"/>
    <hyperlink ref="U140" location="A126261522C" display="A126261522C" xr:uid="{54006A47-DB1A-468F-AD70-078867DF66DD}"/>
    <hyperlink ref="S141" location="A126254122K" display="A126254122K" xr:uid="{D05509AF-93F1-4F60-B9F4-062E6A162D55}"/>
    <hyperlink ref="T141" location="A126268810X" display="A126268810X" xr:uid="{46B19666-0378-4815-86D4-D72D8D8579DD}"/>
    <hyperlink ref="U141" location="A126261466W" display="A126261466W" xr:uid="{721243D0-F151-411B-BC55-8ECE882B5BB2}"/>
    <hyperlink ref="S160" location="A126254114K" display="A126254114K" xr:uid="{2798C8D1-BE85-4368-8EAD-1E36FAF90336}"/>
    <hyperlink ref="T160" location="A126268802X" display="A126268802X" xr:uid="{D162BE8F-45CD-42A7-B8A8-3016571BDB1F}"/>
    <hyperlink ref="U160" location="A126261458W" display="A126261458W" xr:uid="{390B36AB-8C27-4709-922B-56D7B0B62151}"/>
    <hyperlink ref="S144" location="A126254206V" display="A126254206V" xr:uid="{AE3283CA-087F-4EE1-AF8B-E16C1557CEF2}"/>
    <hyperlink ref="T144" location="A126268894V" display="A126268894V" xr:uid="{BFF8E065-21E8-4FA4-94BD-8BBA95C91ADE}"/>
    <hyperlink ref="U144" location="A126261550L" display="A126261550L" xr:uid="{6ABE78D3-8740-4072-B3CB-8466348602B4}"/>
    <hyperlink ref="S145" location="A126254210K" display="A126254210K" xr:uid="{441339D9-4991-4DB7-B20E-49419F381637}"/>
    <hyperlink ref="T145" location="A126268898C" display="A126268898C" xr:uid="{390002BB-DCFF-4AB4-BEA3-ABCF564DAEAD}"/>
    <hyperlink ref="U145" location="A126261554W" display="A126261554W" xr:uid="{236DD2F2-C304-4D1D-A1FB-383B1DDED094}"/>
    <hyperlink ref="S146" location="A126254130K" display="A126254130K" xr:uid="{11FF4DFE-E402-44E8-8F72-E2C286A8527A}"/>
    <hyperlink ref="T146" location="A126268818T" display="A126268818T" xr:uid="{0CE8B8F5-E8AE-4CD4-BD23-C20AD2C56EEA}"/>
    <hyperlink ref="U146" location="A126261474W" display="A126261474W" xr:uid="{964E1AE4-89E9-4EEA-A40A-01847FF6D5E5}"/>
    <hyperlink ref="S147" location="A126254110A" display="A126254110A" xr:uid="{62411BA5-8E6E-4208-A063-7710CC525241}"/>
    <hyperlink ref="T147" location="A126268798V" display="A126268798V" xr:uid="{CA3AAD8F-2062-4D91-8B48-A97001A96809}"/>
    <hyperlink ref="U147" location="A126261454L" display="A126261454L" xr:uid="{B0FD64F0-4914-4712-99A4-9B2C0AF070F2}"/>
    <hyperlink ref="S148" location="A126254150V" display="A126254150V" xr:uid="{7058CAE7-CB68-4920-943F-6A30CCD54F99}"/>
    <hyperlink ref="T148" location="A126268838A" display="A126268838A" xr:uid="{F94130AD-87F3-45AA-9C9D-89AE247108F3}"/>
    <hyperlink ref="U148" location="A126261494F" display="A126261494F" xr:uid="{0C37BCA7-D47D-4ABD-BF1E-C251696F3164}"/>
    <hyperlink ref="S149" location="A126254126V" display="A126254126V" xr:uid="{E2F93A96-9F62-4DB2-9438-F8E9BE71B46E}"/>
    <hyperlink ref="T149" location="A126268814J" display="A126268814J" xr:uid="{AB6D3170-5DC2-4E9C-9CD3-8AD1C51CE272}"/>
    <hyperlink ref="U149" location="A126261470L" display="A126261470L" xr:uid="{22DD21DB-D971-4444-B552-23B7508BF36C}"/>
    <hyperlink ref="S150" location="A126254154C" display="A126254154C" xr:uid="{4F261DC0-8C44-4209-84C0-D9018F0AECB6}"/>
    <hyperlink ref="T150" location="A126268842T" display="A126268842T" xr:uid="{94FEF8C0-C9E3-4CF8-88CF-0719D180718F}"/>
    <hyperlink ref="U150" location="A126261498R" display="A126261498R" xr:uid="{CFFBDD6B-CF8F-4012-BBF4-A9C8E91487CD}"/>
    <hyperlink ref="S151" location="A126254134V" display="A126254134V" xr:uid="{8FC4BAC0-BD80-479D-A2EE-4F5EBBD1175F}"/>
    <hyperlink ref="T151" location="A126268822J" display="A126268822J" xr:uid="{6A361A9D-B312-4D79-8DBC-22EE3D3BA84B}"/>
    <hyperlink ref="U151" location="A126261478F" display="A126261478F" xr:uid="{3CFA5FC6-95F2-4DBF-A0A6-73A003F73034}"/>
    <hyperlink ref="S152" location="A126254158L" display="A126254158L" xr:uid="{C9F0BD12-50AF-4A0C-8EAF-8C5867FD89A8}"/>
    <hyperlink ref="T152" location="A126268846A" display="A126268846A" xr:uid="{73919535-0FD7-4D93-B3E1-7BB72AC84851}"/>
    <hyperlink ref="U152" location="A126261502V" display="A126261502V" xr:uid="{FA4981D9-1CAA-47AA-8919-B0B90577A517}"/>
    <hyperlink ref="S153" location="A126254186W" display="A126254186W" xr:uid="{321F739A-BFF1-4CA0-B140-42134192F57F}"/>
    <hyperlink ref="T153" location="A126268874K" display="A126268874K" xr:uid="{9F85C45A-79E0-4F7F-91EA-B64BD35176D4}"/>
    <hyperlink ref="U153" location="A126261530C" display="A126261530C" xr:uid="{521AE560-5208-4516-83EA-10B1A139636E}"/>
    <hyperlink ref="S154" location="A126254162C" display="A126254162C" xr:uid="{47531E5E-8AE0-4C3D-B86A-D4F338D39483}"/>
    <hyperlink ref="T154" location="A126268850T" display="A126268850T" xr:uid="{4B2D13A4-A6BF-43C2-A07D-AB4847ACD094}"/>
    <hyperlink ref="U154" location="A126261506C" display="A126261506C" xr:uid="{C8390BA0-C222-4032-A7D4-604C57EEA94D}"/>
    <hyperlink ref="S155" location="A126254138C" display="A126254138C" xr:uid="{7AB15F57-DB64-4DB4-96F4-36D582D1102C}"/>
    <hyperlink ref="T155" location="A126268826T" display="A126268826T" xr:uid="{E7811295-7FE0-44DB-AF52-D389999B4229}"/>
    <hyperlink ref="U155" location="A126261482W" display="A126261482W" xr:uid="{6E191978-DA09-4FEB-83DF-23673B335E5B}"/>
    <hyperlink ref="S156" location="A126254214V" display="A126254214V" xr:uid="{BBBBDAF7-6222-4C9F-AC23-D62A43887C26}"/>
    <hyperlink ref="T156" location="A126268902J" display="A126268902J" xr:uid="{3DCB9CBE-AF49-415E-8E89-355152DE026D}"/>
    <hyperlink ref="U156" location="A126261558F" display="A126261558F" xr:uid="{8F05D8B7-C650-48BB-9F89-07D43F0D28FE}"/>
    <hyperlink ref="S157" location="A126254190L" display="A126254190L" xr:uid="{A03D4884-7F36-4C30-92A8-BAD643E8BC73}"/>
    <hyperlink ref="T157" location="A126268878V" display="A126268878V" xr:uid="{5D185D1E-532E-454E-A0DB-517B38E1BFE9}"/>
    <hyperlink ref="U157" location="A126261534L" display="A126261534L" xr:uid="{336560B4-DDD9-4D7C-8B87-7BEAB81D5E65}"/>
    <hyperlink ref="S158" location="A126254194W" display="A126254194W" xr:uid="{3361F096-A6B2-4DFD-BB25-86890B69BFC1}"/>
    <hyperlink ref="T158" location="A126268882K" display="A126268882K" xr:uid="{FB6119B2-2BF4-4D69-A948-32EB488D7B8E}"/>
    <hyperlink ref="U158" location="A126261538W" display="A126261538W" xr:uid="{FBE3C483-5596-4FAC-95EA-8C46CDD4FC52}"/>
    <hyperlink ref="S159" location="A126254238L" display="A126254238L" xr:uid="{4F0F4B8C-5B04-46B6-94A5-D26B0F473F00}"/>
    <hyperlink ref="T159" location="A126268926A" display="A126268926A" xr:uid="{FDB0ACE1-07E0-48CF-B8CB-8DC9CD4D43BE}"/>
    <hyperlink ref="U159" location="A126261582F" display="A126261582F" xr:uid="{5285D850-F659-48C8-8498-D63738270CA2}"/>
  </hyperlinks>
  <pageMargins left="0.74803149606299213" right="0.74803149606299213" top="0.98425196850393704" bottom="0.98425196850393704" header="0.51181102362204722" footer="0.51181102362204722"/>
  <pageSetup paperSize="8" scale="62" fitToHeight="0"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CD3C3B-35B7-449B-A3A7-73250B67AEA0}">
  <sheetPr>
    <pageSetUpPr fitToPage="1"/>
  </sheetPr>
  <dimension ref="A1:AE166"/>
  <sheetViews>
    <sheetView zoomScaleNormal="100" workbookViewId="0">
      <pane ySplit="12" topLeftCell="A13" activePane="bottomLeft" state="frozen"/>
      <selection activeCell="C13" sqref="C13"/>
      <selection pane="bottomLeft" activeCell="C10" sqref="C10:E10"/>
    </sheetView>
  </sheetViews>
  <sheetFormatPr defaultRowHeight="15" customHeight="1"/>
  <cols>
    <col min="1" max="1" width="3" customWidth="1"/>
    <col min="2" max="2" width="77" bestFit="1" customWidth="1"/>
    <col min="3" max="20" width="11" customWidth="1"/>
    <col min="216" max="227" width="9.140625" customWidth="1"/>
    <col min="231" max="231" width="9.140625" customWidth="1"/>
    <col min="472" max="483" width="9.140625" customWidth="1"/>
    <col min="487" max="487" width="9.140625" customWidth="1"/>
    <col min="728" max="739" width="9.140625" customWidth="1"/>
    <col min="743" max="743" width="9.140625" customWidth="1"/>
    <col min="984" max="995" width="9.140625" customWidth="1"/>
    <col min="999" max="999" width="9.140625" customWidth="1"/>
    <col min="1240" max="1251" width="9.140625" customWidth="1"/>
    <col min="1255" max="1255" width="9.140625" customWidth="1"/>
    <col min="1496" max="1507" width="9.140625" customWidth="1"/>
    <col min="1511" max="1511" width="9.140625" customWidth="1"/>
    <col min="1752" max="1763" width="9.140625" customWidth="1"/>
    <col min="1767" max="1767" width="9.140625" customWidth="1"/>
    <col min="2008" max="2019" width="9.140625" customWidth="1"/>
    <col min="2023" max="2023" width="9.140625" customWidth="1"/>
    <col min="2264" max="2275" width="9.140625" customWidth="1"/>
    <col min="2279" max="2279" width="9.140625" customWidth="1"/>
    <col min="2520" max="2531" width="9.140625" customWidth="1"/>
    <col min="2535" max="2535" width="9.140625" customWidth="1"/>
    <col min="2776" max="2787" width="9.140625" customWidth="1"/>
    <col min="2791" max="2791" width="9.140625" customWidth="1"/>
    <col min="3032" max="3043" width="9.140625" customWidth="1"/>
    <col min="3047" max="3047" width="9.140625" customWidth="1"/>
    <col min="3288" max="3299" width="9.140625" customWidth="1"/>
    <col min="3303" max="3303" width="9.140625" customWidth="1"/>
    <col min="3544" max="3555" width="9.140625" customWidth="1"/>
    <col min="3559" max="3559" width="9.140625" customWidth="1"/>
    <col min="3800" max="3811" width="9.140625" customWidth="1"/>
    <col min="3815" max="3815" width="9.140625" customWidth="1"/>
    <col min="4056" max="4067" width="9.140625" customWidth="1"/>
    <col min="4071" max="4071" width="9.140625" customWidth="1"/>
    <col min="4312" max="4323" width="9.140625" customWidth="1"/>
    <col min="4327" max="4327" width="9.140625" customWidth="1"/>
    <col min="4568" max="4579" width="9.140625" customWidth="1"/>
    <col min="4583" max="4583" width="9.140625" customWidth="1"/>
    <col min="4824" max="4835" width="9.140625" customWidth="1"/>
    <col min="4839" max="4839" width="9.140625" customWidth="1"/>
    <col min="5080" max="5091" width="9.140625" customWidth="1"/>
    <col min="5095" max="5095" width="9.140625" customWidth="1"/>
    <col min="5336" max="5347" width="9.140625" customWidth="1"/>
    <col min="5351" max="5351" width="9.140625" customWidth="1"/>
    <col min="5592" max="5603" width="9.140625" customWidth="1"/>
    <col min="5607" max="5607" width="9.140625" customWidth="1"/>
    <col min="5848" max="5859" width="9.140625" customWidth="1"/>
    <col min="5863" max="5863" width="9.140625" customWidth="1"/>
    <col min="6104" max="6115" width="9.140625" customWidth="1"/>
    <col min="6119" max="6119" width="9.140625" customWidth="1"/>
    <col min="6360" max="6371" width="9.140625" customWidth="1"/>
    <col min="6375" max="6375" width="9.140625" customWidth="1"/>
    <col min="6616" max="6627" width="9.140625" customWidth="1"/>
    <col min="6631" max="6631" width="9.140625" customWidth="1"/>
    <col min="6872" max="6883" width="9.140625" customWidth="1"/>
    <col min="6887" max="6887" width="9.140625" customWidth="1"/>
    <col min="7128" max="7139" width="9.140625" customWidth="1"/>
    <col min="7143" max="7143" width="9.140625" customWidth="1"/>
    <col min="7384" max="7395" width="9.140625" customWidth="1"/>
    <col min="7399" max="7399" width="9.140625" customWidth="1"/>
    <col min="7640" max="7651" width="9.140625" customWidth="1"/>
    <col min="7655" max="7655" width="9.140625" customWidth="1"/>
    <col min="7896" max="7907" width="9.140625" customWidth="1"/>
    <col min="7911" max="7911" width="9.140625" customWidth="1"/>
    <col min="8152" max="8163" width="9.140625" customWidth="1"/>
    <col min="8167" max="8167" width="9.140625" customWidth="1"/>
    <col min="8408" max="8419" width="9.140625" customWidth="1"/>
    <col min="8423" max="8423" width="9.140625" customWidth="1"/>
    <col min="8664" max="8675" width="9.140625" customWidth="1"/>
    <col min="8679" max="8679" width="9.140625" customWidth="1"/>
    <col min="8920" max="8931" width="9.140625" customWidth="1"/>
    <col min="8935" max="8935" width="9.140625" customWidth="1"/>
    <col min="9176" max="9187" width="9.140625" customWidth="1"/>
    <col min="9191" max="9191" width="9.140625" customWidth="1"/>
    <col min="9432" max="9443" width="9.140625" customWidth="1"/>
    <col min="9447" max="9447" width="9.140625" customWidth="1"/>
    <col min="9688" max="9699" width="9.140625" customWidth="1"/>
    <col min="9703" max="9703" width="9.140625" customWidth="1"/>
    <col min="9944" max="9955" width="9.140625" customWidth="1"/>
    <col min="9959" max="9959" width="9.140625" customWidth="1"/>
    <col min="10200" max="10211" width="9.140625" customWidth="1"/>
    <col min="10215" max="10215" width="9.140625" customWidth="1"/>
    <col min="10456" max="10467" width="9.140625" customWidth="1"/>
    <col min="10471" max="10471" width="9.140625" customWidth="1"/>
    <col min="10712" max="10723" width="9.140625" customWidth="1"/>
    <col min="10727" max="10727" width="9.140625" customWidth="1"/>
    <col min="10968" max="10979" width="9.140625" customWidth="1"/>
    <col min="10983" max="10983" width="9.140625" customWidth="1"/>
    <col min="11224" max="11235" width="9.140625" customWidth="1"/>
    <col min="11239" max="11239" width="9.140625" customWidth="1"/>
    <col min="11480" max="11491" width="9.140625" customWidth="1"/>
    <col min="11495" max="11495" width="9.140625" customWidth="1"/>
    <col min="11736" max="11747" width="9.140625" customWidth="1"/>
    <col min="11751" max="11751" width="9.140625" customWidth="1"/>
    <col min="11992" max="12003" width="9.140625" customWidth="1"/>
    <col min="12007" max="12007" width="9.140625" customWidth="1"/>
    <col min="12248" max="12259" width="9.140625" customWidth="1"/>
    <col min="12263" max="12263" width="9.140625" customWidth="1"/>
    <col min="12504" max="12515" width="9.140625" customWidth="1"/>
    <col min="12519" max="12519" width="9.140625" customWidth="1"/>
    <col min="12760" max="12771" width="9.140625" customWidth="1"/>
    <col min="12775" max="12775" width="9.140625" customWidth="1"/>
    <col min="13016" max="13027" width="9.140625" customWidth="1"/>
    <col min="13031" max="13031" width="9.140625" customWidth="1"/>
    <col min="13272" max="13283" width="9.140625" customWidth="1"/>
    <col min="13287" max="13287" width="9.140625" customWidth="1"/>
    <col min="13528" max="13539" width="9.140625" customWidth="1"/>
    <col min="13543" max="13543" width="9.140625" customWidth="1"/>
    <col min="13784" max="13795" width="9.140625" customWidth="1"/>
    <col min="13799" max="13799" width="9.140625" customWidth="1"/>
    <col min="14040" max="14051" width="9.140625" customWidth="1"/>
    <col min="14055" max="14055" width="9.140625" customWidth="1"/>
    <col min="14296" max="14307" width="9.140625" customWidth="1"/>
    <col min="14311" max="14311" width="9.140625" customWidth="1"/>
    <col min="14552" max="14563" width="9.140625" customWidth="1"/>
    <col min="14567" max="14567" width="9.140625" customWidth="1"/>
    <col min="14808" max="14819" width="9.140625" customWidth="1"/>
    <col min="14823" max="14823" width="9.140625" customWidth="1"/>
    <col min="15064" max="15075" width="9.140625" customWidth="1"/>
    <col min="15079" max="15079" width="9.140625" customWidth="1"/>
    <col min="15320" max="15331" width="9.140625" customWidth="1"/>
    <col min="15335" max="15335" width="9.140625" customWidth="1"/>
    <col min="15576" max="15587" width="9.140625" customWidth="1"/>
    <col min="15591" max="15591" width="9.140625" customWidth="1"/>
    <col min="15832" max="15843" width="9.140625" customWidth="1"/>
    <col min="15847" max="15847" width="9.140625" customWidth="1"/>
    <col min="16088" max="16099" width="9.140625" customWidth="1"/>
    <col min="16103" max="16103" width="9.140625" customWidth="1"/>
  </cols>
  <sheetData>
    <row r="1" spans="1:20" ht="11.25" customHeight="1">
      <c r="A1" s="31"/>
      <c r="B1" s="31"/>
      <c r="C1" s="31"/>
      <c r="D1" s="31"/>
      <c r="E1" s="31"/>
      <c r="F1" s="31"/>
      <c r="G1" s="31"/>
      <c r="H1" s="31"/>
      <c r="I1" s="31"/>
      <c r="J1" s="31"/>
      <c r="K1" s="31"/>
    </row>
    <row r="2" spans="1:20" ht="15.95" customHeight="1">
      <c r="A2" s="21"/>
      <c r="B2" s="32" t="s">
        <v>2868</v>
      </c>
      <c r="C2" s="12"/>
      <c r="D2" s="12"/>
      <c r="E2" s="12"/>
      <c r="F2" s="12"/>
      <c r="G2" s="12"/>
      <c r="H2" s="12"/>
      <c r="I2" s="12"/>
      <c r="J2" s="12"/>
      <c r="K2" s="12"/>
      <c r="L2" s="32"/>
      <c r="M2" s="12"/>
      <c r="N2" s="12"/>
      <c r="O2" s="12"/>
      <c r="P2" s="12"/>
      <c r="Q2" s="12"/>
      <c r="R2" s="12"/>
      <c r="S2" s="12"/>
      <c r="T2" s="12"/>
    </row>
    <row r="3" spans="1:20" ht="11.25" customHeight="1">
      <c r="A3" s="21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</row>
    <row r="4" spans="1:20" ht="11.25" customHeight="1">
      <c r="A4" s="21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</row>
    <row r="5" spans="1:20" ht="15.95" customHeight="1">
      <c r="A5" s="31"/>
      <c r="B5" s="83" t="str">
        <f>Contents!B5</f>
        <v>6223.0 Job Mobility</v>
      </c>
      <c r="C5" s="83"/>
      <c r="D5" s="83"/>
      <c r="E5" s="83"/>
      <c r="F5" s="83"/>
      <c r="G5" s="83"/>
      <c r="H5" s="83"/>
      <c r="I5" s="83"/>
      <c r="J5" s="83"/>
      <c r="K5" s="83"/>
      <c r="L5" s="33"/>
      <c r="M5" s="31"/>
      <c r="N5" s="31"/>
      <c r="O5" s="31"/>
      <c r="P5" s="31"/>
      <c r="Q5" s="31"/>
      <c r="R5" s="31"/>
      <c r="S5" s="31"/>
      <c r="T5" s="31"/>
    </row>
    <row r="6" spans="1:20" ht="15.95" customHeight="1">
      <c r="A6" s="31"/>
      <c r="B6" s="83" t="str">
        <f>Contents!B6</f>
        <v>Table 1. Labour mobility, retrenchments and duration of employment</v>
      </c>
      <c r="C6" s="83"/>
      <c r="D6" s="83"/>
      <c r="E6" s="83"/>
      <c r="F6" s="83"/>
      <c r="G6" s="83"/>
      <c r="H6" s="83"/>
      <c r="I6" s="83"/>
      <c r="J6" s="83"/>
      <c r="K6" s="83"/>
      <c r="L6" s="83"/>
      <c r="M6" s="83"/>
      <c r="N6" s="83"/>
      <c r="O6" s="83"/>
      <c r="P6" s="83"/>
      <c r="Q6" s="83"/>
      <c r="R6" s="83"/>
      <c r="S6" s="83"/>
      <c r="T6" s="83"/>
    </row>
    <row r="7" spans="1:20" ht="15.95" customHeight="1">
      <c r="A7" s="31"/>
      <c r="B7" s="34" t="str">
        <f>Contents!B7</f>
        <v>Released at 11:30 am (Canberra time) Fri 29 Apr 2022</v>
      </c>
      <c r="C7" s="31"/>
      <c r="D7" s="31"/>
      <c r="E7" s="31"/>
      <c r="F7" s="31"/>
      <c r="G7" s="31"/>
      <c r="H7" s="31"/>
      <c r="I7" s="31"/>
      <c r="J7" s="31"/>
      <c r="K7" s="31"/>
      <c r="L7" s="34"/>
      <c r="M7" s="31"/>
      <c r="N7" s="31"/>
      <c r="O7" s="31"/>
      <c r="P7" s="31"/>
      <c r="Q7" s="31"/>
      <c r="R7" s="31"/>
      <c r="S7" s="31"/>
      <c r="T7" s="31"/>
    </row>
    <row r="8" spans="1:20" ht="15.75" customHeight="1">
      <c r="A8" s="84" t="str">
        <f>Contents!C12</f>
        <v>Table 1.2 - Labour mobility, retrenchments and duration of employment by state and territory, February 2021</v>
      </c>
      <c r="B8" s="84"/>
      <c r="C8" s="84"/>
      <c r="D8" s="84"/>
      <c r="E8" s="84"/>
      <c r="F8" s="84"/>
      <c r="G8" s="84"/>
      <c r="H8" s="84"/>
      <c r="I8" s="35"/>
      <c r="J8" s="36"/>
      <c r="K8" s="36"/>
      <c r="L8" s="84"/>
      <c r="M8" s="84"/>
      <c r="N8" s="84"/>
      <c r="O8" s="84"/>
      <c r="P8" s="84"/>
      <c r="Q8" s="84"/>
      <c r="R8" s="84"/>
      <c r="S8" s="35"/>
      <c r="T8" s="36"/>
    </row>
    <row r="9" spans="1:20" ht="15.75" customHeight="1">
      <c r="A9" s="37"/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</row>
    <row r="10" spans="1:20" ht="15" customHeight="1">
      <c r="A10" s="37"/>
      <c r="B10" s="39" t="s">
        <v>2941</v>
      </c>
      <c r="C10" s="85" t="s">
        <v>2942</v>
      </c>
      <c r="D10" s="85"/>
      <c r="E10" s="85"/>
      <c r="F10" s="40"/>
      <c r="G10" s="86" t="s">
        <v>2894</v>
      </c>
      <c r="H10" s="86"/>
      <c r="I10" s="86"/>
      <c r="J10" s="40"/>
      <c r="K10" s="40"/>
      <c r="L10" s="40"/>
      <c r="M10" s="40"/>
      <c r="N10" s="40"/>
      <c r="O10" s="40"/>
      <c r="P10" s="40"/>
      <c r="Q10" s="40"/>
      <c r="R10" s="40"/>
      <c r="S10" s="40"/>
      <c r="T10" s="40"/>
    </row>
    <row r="11" spans="1:20">
      <c r="A11" s="37"/>
      <c r="B11" s="37"/>
      <c r="C11" s="38" t="s">
        <v>2895</v>
      </c>
      <c r="D11" s="38" t="s">
        <v>2896</v>
      </c>
      <c r="E11" s="38" t="s">
        <v>2897</v>
      </c>
      <c r="F11" s="38"/>
      <c r="G11" s="38" t="s">
        <v>2895</v>
      </c>
      <c r="H11" s="38" t="s">
        <v>2896</v>
      </c>
      <c r="I11" s="38" t="s">
        <v>2897</v>
      </c>
      <c r="J11" s="38"/>
      <c r="K11" s="38"/>
      <c r="L11" s="38"/>
      <c r="M11" s="38"/>
      <c r="N11" s="38"/>
      <c r="O11" s="38"/>
      <c r="P11" s="38"/>
      <c r="Q11" s="38"/>
      <c r="R11" s="38"/>
      <c r="S11" s="38"/>
      <c r="T11" s="38"/>
    </row>
    <row r="12" spans="1:20">
      <c r="A12" s="37"/>
      <c r="B12" s="37"/>
      <c r="C12" s="41" t="s">
        <v>2898</v>
      </c>
      <c r="D12" s="41" t="s">
        <v>2898</v>
      </c>
      <c r="E12" s="41" t="s">
        <v>2898</v>
      </c>
      <c r="F12" s="41"/>
      <c r="G12" s="41" t="s">
        <v>2898</v>
      </c>
      <c r="H12" s="41" t="s">
        <v>2898</v>
      </c>
      <c r="I12" s="41" t="s">
        <v>2898</v>
      </c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</row>
    <row r="13" spans="1:20">
      <c r="A13" s="42" t="s">
        <v>2899</v>
      </c>
      <c r="B13" s="43"/>
      <c r="C13" s="43"/>
      <c r="D13" s="43"/>
      <c r="E13" s="43"/>
      <c r="F13" s="44"/>
      <c r="G13" s="43"/>
      <c r="H13" s="43"/>
      <c r="I13" s="43"/>
    </row>
    <row r="14" spans="1:20">
      <c r="A14" s="45" t="s">
        <v>2900</v>
      </c>
      <c r="B14" s="46"/>
      <c r="C14" s="47"/>
      <c r="D14" s="47"/>
      <c r="E14" s="47"/>
      <c r="F14" s="47"/>
      <c r="G14" s="19"/>
      <c r="H14" s="19"/>
      <c r="I14" s="19"/>
    </row>
    <row r="15" spans="1:20">
      <c r="A15" s="46"/>
      <c r="B15" s="48" t="s">
        <v>2901</v>
      </c>
      <c r="C15" s="47" cm="1">
        <f t="array" ref="C15">INDEX($D$76:$AD$111,$C76,C$65)</f>
        <v>2276.9609999999998</v>
      </c>
      <c r="D15" s="47" cm="1">
        <f t="array" ref="D15">INDEX($D$76:$AD$111,$C76,D$65)</f>
        <v>1144.857</v>
      </c>
      <c r="E15" s="47" cm="1">
        <f t="array" ref="E15">INDEX($D$76:$AD$111,$C76,E$65)</f>
        <v>1132.105</v>
      </c>
      <c r="F15" s="47"/>
      <c r="G15" s="19" t="str" cm="1">
        <f t="array" ref="G15">HYPERLINK(TEXT("#"&amp;INDEX($D$126:$AD$161,$C126,C$65),),INDEX($D$126:$AD$161,$C126,C$65))</f>
        <v>A126251770C</v>
      </c>
      <c r="H15" s="19" t="str" cm="1">
        <f t="array" ref="H15">HYPERLINK(TEXT("#"&amp;INDEX($D$126:$AD$161,$C126,D$65),),INDEX($D$126:$AD$161,$C126,D$65))</f>
        <v>A126266458L</v>
      </c>
      <c r="I15" s="19" t="str" cm="1">
        <f t="array" ref="I15">HYPERLINK(TEXT("#"&amp;INDEX($D$126:$AD$161,$C126,E$65),),INDEX($D$126:$AD$161,$C126,E$65))</f>
        <v>A126259114A</v>
      </c>
    </row>
    <row r="16" spans="1:20">
      <c r="A16" s="46"/>
      <c r="B16" s="49" t="s">
        <v>2902</v>
      </c>
      <c r="C16" s="47" cm="1">
        <f t="array" ref="C16">INDEX($D$76:$AD$111,$C77,C$65)</f>
        <v>675.99699999999996</v>
      </c>
      <c r="D16" s="47" cm="1">
        <f t="array" ref="D16">INDEX($D$76:$AD$111,$C77,D$65)</f>
        <v>334.536</v>
      </c>
      <c r="E16" s="47" cm="1">
        <f t="array" ref="E16">INDEX($D$76:$AD$111,$C77,E$65)</f>
        <v>341.46100000000001</v>
      </c>
      <c r="F16" s="47"/>
      <c r="G16" s="19" t="str" cm="1">
        <f t="array" ref="G16">HYPERLINK(TEXT("#"&amp;INDEX($D$126:$AD$161,$C127,C$65),),INDEX($D$126:$AD$161,$C127,C$65))</f>
        <v>A126251718V</v>
      </c>
      <c r="H16" s="19" t="str" cm="1">
        <f t="array" ref="H16">HYPERLINK(TEXT("#"&amp;INDEX($D$126:$AD$161,$C127,D$65),),INDEX($D$126:$AD$161,$C127,D$65))</f>
        <v>A126266406K</v>
      </c>
      <c r="I16" s="19" t="str" cm="1">
        <f t="array" ref="I16">HYPERLINK(TEXT("#"&amp;INDEX($D$126:$AD$161,$C127,E$65),),INDEX($D$126:$AD$161,$C127,E$65))</f>
        <v>A126259062K</v>
      </c>
    </row>
    <row r="17" spans="1:9">
      <c r="A17" s="46"/>
      <c r="B17" s="49" t="s">
        <v>2903</v>
      </c>
      <c r="C17" s="47" cm="1">
        <f t="array" ref="C17">INDEX($D$76:$AD$111,$C78,C$65)</f>
        <v>738.28300000000002</v>
      </c>
      <c r="D17" s="47" cm="1">
        <f t="array" ref="D17">INDEX($D$76:$AD$111,$C78,D$65)</f>
        <v>351.23</v>
      </c>
      <c r="E17" s="47" cm="1">
        <f t="array" ref="E17">INDEX($D$76:$AD$111,$C78,E$65)</f>
        <v>387.053</v>
      </c>
      <c r="F17" s="47"/>
      <c r="G17" s="19" t="str" cm="1">
        <f t="array" ref="G17">HYPERLINK(TEXT("#"&amp;INDEX($D$126:$AD$161,$C128,C$65),),INDEX($D$126:$AD$161,$C128,C$65))</f>
        <v>A126251774L</v>
      </c>
      <c r="H17" s="19" t="str" cm="1">
        <f t="array" ref="H17">HYPERLINK(TEXT("#"&amp;INDEX($D$126:$AD$161,$C128,D$65),),INDEX($D$126:$AD$161,$C128,D$65))</f>
        <v>A126266462C</v>
      </c>
      <c r="I17" s="19" t="str" cm="1">
        <f t="array" ref="I17">HYPERLINK(TEXT("#"&amp;INDEX($D$126:$AD$161,$C128,E$65),),INDEX($D$126:$AD$161,$C128,E$65))</f>
        <v>A126259118K</v>
      </c>
    </row>
    <row r="18" spans="1:9">
      <c r="A18" s="46"/>
      <c r="B18" s="49" t="s">
        <v>2904</v>
      </c>
      <c r="C18" s="47" cm="1">
        <f t="array" ref="C18">INDEX($D$76:$AD$111,$C79,C$65)</f>
        <v>862.68100000000004</v>
      </c>
      <c r="D18" s="47" cm="1">
        <f t="array" ref="D18">INDEX($D$76:$AD$111,$C79,D$65)</f>
        <v>459.09100000000001</v>
      </c>
      <c r="E18" s="47" cm="1">
        <f t="array" ref="E18">INDEX($D$76:$AD$111,$C79,E$65)</f>
        <v>403.59100000000001</v>
      </c>
      <c r="F18" s="47"/>
      <c r="G18" s="19" t="str" cm="1">
        <f t="array" ref="G18">HYPERLINK(TEXT("#"&amp;INDEX($D$126:$AD$161,$C129,C$65),),INDEX($D$126:$AD$161,$C129,C$65))</f>
        <v>A126251778W</v>
      </c>
      <c r="H18" s="19" t="str" cm="1">
        <f t="array" ref="H18">HYPERLINK(TEXT("#"&amp;INDEX($D$126:$AD$161,$C129,D$65),),INDEX($D$126:$AD$161,$C129,D$65))</f>
        <v>A126266466L</v>
      </c>
      <c r="I18" s="19" t="str" cm="1">
        <f t="array" ref="I18">HYPERLINK(TEXT("#"&amp;INDEX($D$126:$AD$161,$C129,E$65),),INDEX($D$126:$AD$161,$C129,E$65))</f>
        <v>A126259122A</v>
      </c>
    </row>
    <row r="19" spans="1:9">
      <c r="A19" s="46"/>
      <c r="B19" s="50" t="s">
        <v>2905</v>
      </c>
      <c r="C19" s="47" cm="1">
        <f t="array" ref="C19">INDEX($D$76:$AD$111,$C80,C$65)</f>
        <v>10670.362999999999</v>
      </c>
      <c r="D19" s="47" cm="1">
        <f t="array" ref="D19">INDEX($D$76:$AD$111,$C80,D$65)</f>
        <v>5652.6459999999997</v>
      </c>
      <c r="E19" s="47" cm="1">
        <f t="array" ref="E19">INDEX($D$76:$AD$111,$C80,E$65)</f>
        <v>5017.7169999999996</v>
      </c>
      <c r="F19" s="47"/>
      <c r="G19" s="19" t="str" cm="1">
        <f t="array" ref="G19">HYPERLINK(TEXT("#"&amp;INDEX($D$126:$AD$161,$C130,C$65),),INDEX($D$126:$AD$161,$C130,C$65))</f>
        <v>A126251722K</v>
      </c>
      <c r="H19" s="19" t="str" cm="1">
        <f t="array" ref="H19">HYPERLINK(TEXT("#"&amp;INDEX($D$126:$AD$161,$C130,D$65),),INDEX($D$126:$AD$161,$C130,D$65))</f>
        <v>A126266410A</v>
      </c>
      <c r="I19" s="19" t="str" cm="1">
        <f t="array" ref="I19">HYPERLINK(TEXT("#"&amp;INDEX($D$126:$AD$161,$C130,E$65),),INDEX($D$126:$AD$161,$C130,E$65))</f>
        <v>A126259066V</v>
      </c>
    </row>
    <row r="20" spans="1:9">
      <c r="A20" s="46"/>
      <c r="B20" s="51" t="s">
        <v>2906</v>
      </c>
      <c r="C20" s="47" cm="1">
        <f t="array" ref="C20">INDEX($D$76:$AD$111,$C81,C$65)</f>
        <v>4661.8509999999997</v>
      </c>
      <c r="D20" s="47" cm="1">
        <f t="array" ref="D20">INDEX($D$76:$AD$111,$C81,D$65)</f>
        <v>2396.6320000000001</v>
      </c>
      <c r="E20" s="47" cm="1">
        <f t="array" ref="E20">INDEX($D$76:$AD$111,$C81,E$65)</f>
        <v>2265.2190000000001</v>
      </c>
      <c r="F20" s="47"/>
      <c r="G20" s="19" t="str" cm="1">
        <f t="array" ref="G20">HYPERLINK(TEXT("#"&amp;INDEX($D$126:$AD$161,$C131,C$65),),INDEX($D$126:$AD$161,$C131,C$65))</f>
        <v>A126251726V</v>
      </c>
      <c r="H20" s="19" t="str" cm="1">
        <f t="array" ref="H20">HYPERLINK(TEXT("#"&amp;INDEX($D$126:$AD$161,$C131,D$65),),INDEX($D$126:$AD$161,$C131,D$65))</f>
        <v>A126266414K</v>
      </c>
      <c r="I20" s="19" t="str" cm="1">
        <f t="array" ref="I20">HYPERLINK(TEXT("#"&amp;INDEX($D$126:$AD$161,$C131,E$65),),INDEX($D$126:$AD$161,$C131,E$65))</f>
        <v>A126259070K</v>
      </c>
    </row>
    <row r="21" spans="1:9">
      <c r="A21" s="46"/>
      <c r="B21" s="52" t="s">
        <v>2907</v>
      </c>
      <c r="C21" s="47" cm="1">
        <f t="array" ref="C21">INDEX($D$76:$AD$111,$C82,C$65)</f>
        <v>1224.2750000000001</v>
      </c>
      <c r="D21" s="47" cm="1">
        <f t="array" ref="D21">INDEX($D$76:$AD$111,$C82,D$65)</f>
        <v>605.51</v>
      </c>
      <c r="E21" s="47" cm="1">
        <f t="array" ref="E21">INDEX($D$76:$AD$111,$C82,E$65)</f>
        <v>618.76499999999999</v>
      </c>
      <c r="F21" s="47"/>
      <c r="G21" s="19" t="str" cm="1">
        <f t="array" ref="G21">HYPERLINK(TEXT("#"&amp;INDEX($D$126:$AD$161,$C132,C$65),),INDEX($D$126:$AD$161,$C132,C$65))</f>
        <v>A126251750V</v>
      </c>
      <c r="H21" s="19" t="str" cm="1">
        <f t="array" ref="H21">HYPERLINK(TEXT("#"&amp;INDEX($D$126:$AD$161,$C132,D$65),),INDEX($D$126:$AD$161,$C132,D$65))</f>
        <v>A126266438C</v>
      </c>
      <c r="I21" s="19" t="str" cm="1">
        <f t="array" ref="I21">HYPERLINK(TEXT("#"&amp;INDEX($D$126:$AD$161,$C132,E$65),),INDEX($D$126:$AD$161,$C132,E$65))</f>
        <v>A126259094C</v>
      </c>
    </row>
    <row r="22" spans="1:9">
      <c r="A22" s="46"/>
      <c r="B22" s="53" t="s">
        <v>2908</v>
      </c>
      <c r="C22" s="47" cm="1">
        <f t="array" ref="C22">INDEX($D$76:$AD$111,$C83,C$65)</f>
        <v>1414.0340000000001</v>
      </c>
      <c r="D22" s="47" cm="1">
        <f t="array" ref="D22">INDEX($D$76:$AD$111,$C83,D$65)</f>
        <v>720.83399999999995</v>
      </c>
      <c r="E22" s="47" cm="1">
        <f t="array" ref="E22">INDEX($D$76:$AD$111,$C83,E$65)</f>
        <v>693.2</v>
      </c>
      <c r="F22" s="47"/>
      <c r="G22" s="19" t="str" cm="1">
        <f t="array" ref="G22">HYPERLINK(TEXT("#"&amp;INDEX($D$126:$AD$161,$C133,C$65),),INDEX($D$126:$AD$161,$C133,C$65))</f>
        <v>A126251694L</v>
      </c>
      <c r="H22" s="19" t="str" cm="1">
        <f t="array" ref="H22">HYPERLINK(TEXT("#"&amp;INDEX($D$126:$AD$161,$C133,D$65),),INDEX($D$126:$AD$161,$C133,D$65))</f>
        <v>A126266382C</v>
      </c>
      <c r="I22" s="19" t="str" cm="1">
        <f t="array" ref="I22">HYPERLINK(TEXT("#"&amp;INDEX($D$126:$AD$161,$C133,E$65),),INDEX($D$126:$AD$161,$C133,E$65))</f>
        <v>A126259038K</v>
      </c>
    </row>
    <row r="23" spans="1:9">
      <c r="A23" s="46"/>
      <c r="B23" s="52" t="s">
        <v>2909</v>
      </c>
      <c r="C23" s="47" cm="1">
        <f t="array" ref="C23">INDEX($D$76:$AD$111,$C84,C$65)</f>
        <v>2023.5419999999999</v>
      </c>
      <c r="D23" s="47" cm="1">
        <f t="array" ref="D23">INDEX($D$76:$AD$111,$C84,D$65)</f>
        <v>1070.287</v>
      </c>
      <c r="E23" s="47" cm="1">
        <f t="array" ref="E23">INDEX($D$76:$AD$111,$C84,E$65)</f>
        <v>953.25400000000002</v>
      </c>
      <c r="F23" s="47"/>
      <c r="G23" s="19" t="str" cm="1">
        <f t="array" ref="G23">HYPERLINK(TEXT("#"&amp;INDEX($D$126:$AD$161,$C134,C$65),),INDEX($D$126:$AD$161,$C134,C$65))</f>
        <v>A126251782L</v>
      </c>
      <c r="H23" s="19" t="str" cm="1">
        <f t="array" ref="H23">HYPERLINK(TEXT("#"&amp;INDEX($D$126:$AD$161,$C134,D$65),),INDEX($D$126:$AD$161,$C134,D$65))</f>
        <v>A126266470C</v>
      </c>
      <c r="I23" s="19" t="str" cm="1">
        <f t="array" ref="I23">HYPERLINK(TEXT("#"&amp;INDEX($D$126:$AD$161,$C134,E$65),),INDEX($D$126:$AD$161,$C134,E$65))</f>
        <v>A126259126K</v>
      </c>
    </row>
    <row r="24" spans="1:9">
      <c r="A24" s="46"/>
      <c r="B24" s="51" t="s">
        <v>2910</v>
      </c>
      <c r="C24" s="47" cm="1">
        <f t="array" ref="C24">INDEX($D$76:$AD$111,$C85,C$65)</f>
        <v>6008.5119999999997</v>
      </c>
      <c r="D24" s="47" cm="1">
        <f t="array" ref="D24">INDEX($D$76:$AD$111,$C85,D$65)</f>
        <v>3256.0149999999999</v>
      </c>
      <c r="E24" s="47" cm="1">
        <f t="array" ref="E24">INDEX($D$76:$AD$111,$C85,E$65)</f>
        <v>2752.498</v>
      </c>
      <c r="F24" s="47"/>
      <c r="G24" s="19" t="str" cm="1">
        <f t="array" ref="G24">HYPERLINK(TEXT("#"&amp;INDEX($D$126:$AD$161,$C135,C$65),),INDEX($D$126:$AD$161,$C135,C$65))</f>
        <v>A126251754C</v>
      </c>
      <c r="H24" s="19" t="str" cm="1">
        <f t="array" ref="H24">HYPERLINK(TEXT("#"&amp;INDEX($D$126:$AD$161,$C135,D$65),),INDEX($D$126:$AD$161,$C135,D$65))</f>
        <v>A126266442V</v>
      </c>
      <c r="I24" s="19" t="str" cm="1">
        <f t="array" ref="I24">HYPERLINK(TEXT("#"&amp;INDEX($D$126:$AD$161,$C135,E$65),),INDEX($D$126:$AD$161,$C135,E$65))</f>
        <v>A126259098L</v>
      </c>
    </row>
    <row r="25" spans="1:9">
      <c r="A25" s="46"/>
      <c r="B25" s="52" t="s">
        <v>2911</v>
      </c>
      <c r="C25" s="47" cm="1">
        <f t="array" ref="C25">INDEX($D$76:$AD$111,$C86,C$65)</f>
        <v>2447.81</v>
      </c>
      <c r="D25" s="47" cm="1">
        <f t="array" ref="D25">INDEX($D$76:$AD$111,$C86,D$65)</f>
        <v>1300.5409999999999</v>
      </c>
      <c r="E25" s="47" cm="1">
        <f t="array" ref="E25">INDEX($D$76:$AD$111,$C86,E$65)</f>
        <v>1147.268</v>
      </c>
      <c r="F25" s="47"/>
      <c r="G25" s="19" t="str" cm="1">
        <f t="array" ref="G25">HYPERLINK(TEXT("#"&amp;INDEX($D$126:$AD$161,$C136,C$65),),INDEX($D$126:$AD$161,$C136,C$65))</f>
        <v>A126251786W</v>
      </c>
      <c r="H25" s="19" t="str" cm="1">
        <f t="array" ref="H25">HYPERLINK(TEXT("#"&amp;INDEX($D$126:$AD$161,$C136,D$65),),INDEX($D$126:$AD$161,$C136,D$65))</f>
        <v>A126266474L</v>
      </c>
      <c r="I25" s="19" t="str" cm="1">
        <f t="array" ref="I25">HYPERLINK(TEXT("#"&amp;INDEX($D$126:$AD$161,$C136,E$65),),INDEX($D$126:$AD$161,$C136,E$65))</f>
        <v>A126259130A</v>
      </c>
    </row>
    <row r="26" spans="1:9">
      <c r="A26" s="46"/>
      <c r="B26" s="52" t="s">
        <v>2912</v>
      </c>
      <c r="C26" s="47" cm="1">
        <f t="array" ref="C26">INDEX($D$76:$AD$111,$C87,C$65)</f>
        <v>3560.703</v>
      </c>
      <c r="D26" s="47" cm="1">
        <f t="array" ref="D26">INDEX($D$76:$AD$111,$C87,D$65)</f>
        <v>1955.473</v>
      </c>
      <c r="E26" s="47" cm="1">
        <f t="array" ref="E26">INDEX($D$76:$AD$111,$C87,E$65)</f>
        <v>1605.229</v>
      </c>
      <c r="F26" s="47"/>
      <c r="G26" s="19" t="str" cm="1">
        <f t="array" ref="G26">HYPERLINK(TEXT("#"&amp;INDEX($D$126:$AD$161,$C137,C$65),),INDEX($D$126:$AD$161,$C137,C$65))</f>
        <v>A126251698W</v>
      </c>
      <c r="H26" s="19" t="str" cm="1">
        <f t="array" ref="H26">HYPERLINK(TEXT("#"&amp;INDEX($D$126:$AD$161,$C137,D$65),),INDEX($D$126:$AD$161,$C137,D$65))</f>
        <v>A126266386L</v>
      </c>
      <c r="I26" s="19" t="str" cm="1">
        <f t="array" ref="I26">HYPERLINK(TEXT("#"&amp;INDEX($D$126:$AD$161,$C137,E$65),),INDEX($D$126:$AD$161,$C137,E$65))</f>
        <v>A126259042A</v>
      </c>
    </row>
    <row r="27" spans="1:9">
      <c r="A27" s="46"/>
      <c r="B27" s="53" t="s">
        <v>2913</v>
      </c>
      <c r="C27" s="47" cm="1">
        <f t="array" ref="C27">INDEX($D$76:$AD$111,$C88,C$65)</f>
        <v>2173.9670000000001</v>
      </c>
      <c r="D27" s="47" cm="1">
        <f t="array" ref="D27">INDEX($D$76:$AD$111,$C88,D$65)</f>
        <v>1146.318</v>
      </c>
      <c r="E27" s="47" cm="1">
        <f t="array" ref="E27">INDEX($D$76:$AD$111,$C88,E$65)</f>
        <v>1027.6500000000001</v>
      </c>
      <c r="F27" s="47"/>
      <c r="G27" s="19" t="str" cm="1">
        <f t="array" ref="G27">HYPERLINK(TEXT("#"&amp;INDEX($D$126:$AD$161,$C138,C$65),),INDEX($D$126:$AD$161,$C138,C$65))</f>
        <v>A126251658C</v>
      </c>
      <c r="H27" s="19" t="str" cm="1">
        <f t="array" ref="H27">HYPERLINK(TEXT("#"&amp;INDEX($D$126:$AD$161,$C138,D$65),),INDEX($D$126:$AD$161,$C138,D$65))</f>
        <v>A126266346V</v>
      </c>
      <c r="I27" s="19" t="str" cm="1">
        <f t="array" ref="I27">HYPERLINK(TEXT("#"&amp;INDEX($D$126:$AD$161,$C138,E$65),),INDEX($D$126:$AD$161,$C138,E$65))</f>
        <v>A126259002J</v>
      </c>
    </row>
    <row r="28" spans="1:9">
      <c r="A28" s="46"/>
      <c r="B28" s="52" t="s">
        <v>2914</v>
      </c>
      <c r="C28" s="47" cm="1">
        <f t="array" ref="C28">INDEX($D$76:$AD$111,$C89,C$65)</f>
        <v>1386.7349999999999</v>
      </c>
      <c r="D28" s="47" cm="1">
        <f t="array" ref="D28">INDEX($D$76:$AD$111,$C89,D$65)</f>
        <v>809.15499999999997</v>
      </c>
      <c r="E28" s="47" cm="1">
        <f t="array" ref="E28">INDEX($D$76:$AD$111,$C89,E$65)</f>
        <v>577.58000000000004</v>
      </c>
      <c r="F28" s="47"/>
      <c r="G28" s="19" t="str" cm="1">
        <f t="array" ref="G28">HYPERLINK(TEXT("#"&amp;INDEX($D$126:$AD$161,$C139,C$65),),INDEX($D$126:$AD$161,$C139,C$65))</f>
        <v>A126251670V</v>
      </c>
      <c r="H28" s="19" t="str" cm="1">
        <f t="array" ref="H28">HYPERLINK(TEXT("#"&amp;INDEX($D$126:$AD$161,$C139,D$65),),INDEX($D$126:$AD$161,$C139,D$65))</f>
        <v>A126266358C</v>
      </c>
      <c r="I28" s="19" t="str" cm="1">
        <f t="array" ref="I28">HYPERLINK(TEXT("#"&amp;INDEX($D$126:$AD$161,$C139,E$65),),INDEX($D$126:$AD$161,$C139,E$65))</f>
        <v>A126259014T</v>
      </c>
    </row>
    <row r="29" spans="1:9">
      <c r="A29" s="54" t="s">
        <v>2915</v>
      </c>
      <c r="B29" s="55"/>
      <c r="C29" s="47"/>
      <c r="D29" s="47"/>
      <c r="E29" s="47"/>
      <c r="F29" s="47"/>
      <c r="G29" s="19"/>
      <c r="H29" s="19"/>
      <c r="I29" s="19"/>
    </row>
    <row r="30" spans="1:9">
      <c r="A30" s="46"/>
      <c r="B30" s="50" t="s">
        <v>2916</v>
      </c>
      <c r="C30" s="47" cm="1">
        <f t="array" ref="C30">INDEX($D$76:$AD$111,$C91,C$65)</f>
        <v>973.84900000000005</v>
      </c>
      <c r="D30" s="47" cm="1">
        <f t="array" ref="D30">INDEX($D$76:$AD$111,$C91,D$65)</f>
        <v>508.43099999999998</v>
      </c>
      <c r="E30" s="47" cm="1">
        <f t="array" ref="E30">INDEX($D$76:$AD$111,$C91,E$65)</f>
        <v>465.41800000000001</v>
      </c>
      <c r="F30" s="47"/>
      <c r="G30" s="19" t="str" cm="1">
        <f t="array" ref="G30">HYPERLINK(TEXT("#"&amp;INDEX($D$126:$AD$161,$C141,C$65),),INDEX($D$126:$AD$161,$C141,C$65))</f>
        <v>A126251730K</v>
      </c>
      <c r="H30" s="19" t="str" cm="1">
        <f t="array" ref="H30">HYPERLINK(TEXT("#"&amp;INDEX($D$126:$AD$161,$C141,D$65),),INDEX($D$126:$AD$161,$C141,D$65))</f>
        <v>A126266418V</v>
      </c>
      <c r="I30" s="19" t="str" cm="1">
        <f t="array" ref="I30">HYPERLINK(TEXT("#"&amp;INDEX($D$126:$AD$161,$C141,E$65),),INDEX($D$126:$AD$161,$C141,E$65))</f>
        <v>A126259074V</v>
      </c>
    </row>
    <row r="31" spans="1:9">
      <c r="A31" s="46"/>
      <c r="B31" s="50" t="s">
        <v>2917</v>
      </c>
      <c r="C31" s="47" cm="1">
        <f t="array" ref="C31">INDEX($D$76:$AD$111,$C92,C$65)</f>
        <v>11973.475</v>
      </c>
      <c r="D31" s="47" cm="1">
        <f t="array" ref="D31">INDEX($D$76:$AD$111,$C92,D$65)</f>
        <v>6289.0720000000001</v>
      </c>
      <c r="E31" s="47" cm="1">
        <f t="array" ref="E31">INDEX($D$76:$AD$111,$C92,E$65)</f>
        <v>5684.4030000000002</v>
      </c>
      <c r="F31" s="47"/>
      <c r="G31" s="19" t="str" cm="1">
        <f t="array" ref="G31">HYPERLINK(TEXT("#"&amp;INDEX($D$126:$AD$161,$C142,C$65),),INDEX($D$126:$AD$161,$C142,C$65))</f>
        <v>A126251674C</v>
      </c>
      <c r="H31" s="19" t="str" cm="1">
        <f t="array" ref="H31">HYPERLINK(TEXT("#"&amp;INDEX($D$126:$AD$161,$C142,D$65),),INDEX($D$126:$AD$161,$C142,D$65))</f>
        <v>A126266362V</v>
      </c>
      <c r="I31" s="19" t="str" cm="1">
        <f t="array" ref="I31">HYPERLINK(TEXT("#"&amp;INDEX($D$126:$AD$161,$C142,E$65),),INDEX($D$126:$AD$161,$C142,E$65))</f>
        <v>A126259018A</v>
      </c>
    </row>
    <row r="32" spans="1:9">
      <c r="A32" s="54" t="s">
        <v>2918</v>
      </c>
      <c r="B32" s="56"/>
      <c r="C32" s="57" cm="1">
        <f t="array" ref="C32">INDEX($D$76:$AD$111,$C93,C$65)</f>
        <v>12947.324000000001</v>
      </c>
      <c r="D32" s="57" cm="1">
        <f t="array" ref="D32">INDEX($D$76:$AD$111,$C93,D$65)</f>
        <v>6797.5029999999997</v>
      </c>
      <c r="E32" s="57" cm="1">
        <f t="array" ref="E32">INDEX($D$76:$AD$111,$C93,E$65)</f>
        <v>6149.8209999999999</v>
      </c>
      <c r="F32" s="47"/>
      <c r="G32" s="19" t="str" cm="1">
        <f t="array" ref="G32">HYPERLINK(TEXT("#"&amp;INDEX($D$126:$AD$161,$C143,C$65),),INDEX($D$126:$AD$161,$C143,C$65))</f>
        <v>A126251734V</v>
      </c>
      <c r="H32" s="19" t="str" cm="1">
        <f t="array" ref="H32">HYPERLINK(TEXT("#"&amp;INDEX($D$126:$AD$161,$C143,D$65),),INDEX($D$126:$AD$161,$C143,D$65))</f>
        <v>A126266422K</v>
      </c>
      <c r="I32" s="19" t="str" cm="1">
        <f t="array" ref="I32">HYPERLINK(TEXT("#"&amp;INDEX($D$126:$AD$161,$C143,E$65),),INDEX($D$126:$AD$161,$C143,E$65))</f>
        <v>A126259078C</v>
      </c>
    </row>
    <row r="33" spans="1:20">
      <c r="A33" s="42" t="s">
        <v>2919</v>
      </c>
      <c r="B33" s="43"/>
      <c r="C33" s="43"/>
      <c r="D33" s="43"/>
      <c r="E33" s="43"/>
      <c r="F33" s="47"/>
      <c r="G33" s="43"/>
      <c r="H33" s="43"/>
      <c r="I33" s="43"/>
    </row>
    <row r="34" spans="1:20">
      <c r="A34" s="58" t="s">
        <v>2920</v>
      </c>
      <c r="B34" s="59"/>
      <c r="C34" s="57" cm="1">
        <f t="array" ref="C34">INDEX($D$76:$AD$111,$C95,C$65)</f>
        <v>3088.3180000000002</v>
      </c>
      <c r="D34" s="57" cm="1">
        <f t="array" ref="D34">INDEX($D$76:$AD$111,$C95,D$65)</f>
        <v>1475.8009999999999</v>
      </c>
      <c r="E34" s="57" cm="1">
        <f t="array" ref="E34">INDEX($D$76:$AD$111,$C95,E$65)</f>
        <v>1612.5170000000001</v>
      </c>
      <c r="F34" s="47"/>
      <c r="G34" s="19" t="str" cm="1">
        <f t="array" ref="G34">HYPERLINK(TEXT("#"&amp;INDEX($D$126:$AD$161,$C145,C$65),),INDEX($D$126:$AD$161,$C145,C$65))</f>
        <v>A126251758L</v>
      </c>
      <c r="H34" s="19" t="str" cm="1">
        <f t="array" ref="H34">HYPERLINK(TEXT("#"&amp;INDEX($D$126:$AD$161,$C145,D$65),),INDEX($D$126:$AD$161,$C145,D$65))</f>
        <v>A126266446C</v>
      </c>
      <c r="I34" s="19" t="str" cm="1">
        <f t="array" ref="I34">HYPERLINK(TEXT("#"&amp;INDEX($D$126:$AD$161,$C145,E$65),),INDEX($D$126:$AD$161,$C145,E$65))</f>
        <v>A126259102T</v>
      </c>
    </row>
    <row r="35" spans="1:20">
      <c r="A35" s="60"/>
      <c r="B35" s="59" t="s">
        <v>2921</v>
      </c>
      <c r="C35" s="47" cm="1">
        <f t="array" ref="C35">INDEX($D$76:$AD$111,$C96,C$65)</f>
        <v>2251.902</v>
      </c>
      <c r="D35" s="47" cm="1">
        <f t="array" ref="D35">INDEX($D$76:$AD$111,$C96,D$65)</f>
        <v>1099.9639999999999</v>
      </c>
      <c r="E35" s="47" cm="1">
        <f t="array" ref="E35">INDEX($D$76:$AD$111,$C96,E$65)</f>
        <v>1151.9390000000001</v>
      </c>
      <c r="F35" s="47"/>
      <c r="G35" s="19" t="str" cm="1">
        <f t="array" ref="G35">HYPERLINK(TEXT("#"&amp;INDEX($D$126:$AD$161,$C146,C$65),),INDEX($D$126:$AD$161,$C146,C$65))</f>
        <v>A126251762C</v>
      </c>
      <c r="H35" s="19" t="str" cm="1">
        <f t="array" ref="H35">HYPERLINK(TEXT("#"&amp;INDEX($D$126:$AD$161,$C146,D$65),),INDEX($D$126:$AD$161,$C146,D$65))</f>
        <v>A126266450V</v>
      </c>
      <c r="I35" s="19" t="str" cm="1">
        <f t="array" ref="I35">HYPERLINK(TEXT("#"&amp;INDEX($D$126:$AD$161,$C146,E$65),),INDEX($D$126:$AD$161,$C146,E$65))</f>
        <v>A126259106A</v>
      </c>
    </row>
    <row r="36" spans="1:20">
      <c r="A36" s="60"/>
      <c r="B36" s="61" t="s">
        <v>2922</v>
      </c>
      <c r="C36" s="47" cm="1">
        <f t="array" ref="C36">INDEX($D$76:$AD$111,$C97,C$65)</f>
        <v>1458.2159999999999</v>
      </c>
      <c r="D36" s="47" cm="1">
        <f t="array" ref="D36">INDEX($D$76:$AD$111,$C97,D$65)</f>
        <v>751.05499999999995</v>
      </c>
      <c r="E36" s="47" cm="1">
        <f t="array" ref="E36">INDEX($D$76:$AD$111,$C97,E$65)</f>
        <v>707.16099999999994</v>
      </c>
      <c r="F36" s="47"/>
      <c r="G36" s="19" t="str" cm="1">
        <f t="array" ref="G36">HYPERLINK(TEXT("#"&amp;INDEX($D$126:$AD$161,$C147,C$65),),INDEX($D$126:$AD$161,$C147,C$65))</f>
        <v>A126251682C</v>
      </c>
      <c r="H36" s="19" t="str" cm="1">
        <f t="array" ref="H36">HYPERLINK(TEXT("#"&amp;INDEX($D$126:$AD$161,$C147,D$65),),INDEX($D$126:$AD$161,$C147,D$65))</f>
        <v>A126266370V</v>
      </c>
      <c r="I36" s="19" t="str" cm="1">
        <f t="array" ref="I36">HYPERLINK(TEXT("#"&amp;INDEX($D$126:$AD$161,$C147,E$65),),INDEX($D$126:$AD$161,$C147,E$65))</f>
        <v>A126259026A</v>
      </c>
    </row>
    <row r="37" spans="1:20">
      <c r="A37" s="60"/>
      <c r="B37" s="61" t="s">
        <v>2923</v>
      </c>
      <c r="C37" s="47" cm="1">
        <f t="array" ref="C37">INDEX($D$76:$AD$111,$C98,C$65)</f>
        <v>793.68600000000004</v>
      </c>
      <c r="D37" s="47" cm="1">
        <f t="array" ref="D37">INDEX($D$76:$AD$111,$C98,D$65)</f>
        <v>348.90899999999999</v>
      </c>
      <c r="E37" s="47" cm="1">
        <f t="array" ref="E37">INDEX($D$76:$AD$111,$C98,E$65)</f>
        <v>444.77699999999999</v>
      </c>
      <c r="F37" s="47"/>
      <c r="G37" s="19" t="str" cm="1">
        <f t="array" ref="G37">HYPERLINK(TEXT("#"&amp;INDEX($D$126:$AD$161,$C148,C$65),),INDEX($D$126:$AD$161,$C148,C$65))</f>
        <v>A126251662V</v>
      </c>
      <c r="H37" s="19" t="str" cm="1">
        <f t="array" ref="H37">HYPERLINK(TEXT("#"&amp;INDEX($D$126:$AD$161,$C148,D$65),),INDEX($D$126:$AD$161,$C148,D$65))</f>
        <v>A126266350K</v>
      </c>
      <c r="I37" s="19" t="str" cm="1">
        <f t="array" ref="I37">HYPERLINK(TEXT("#"&amp;INDEX($D$126:$AD$161,$C148,E$65),),INDEX($D$126:$AD$161,$C148,E$65))</f>
        <v>A126259006T</v>
      </c>
    </row>
    <row r="38" spans="1:20">
      <c r="A38" s="60"/>
      <c r="B38" s="61" t="s">
        <v>2924</v>
      </c>
      <c r="C38" s="47" cm="1">
        <f t="array" ref="C38">INDEX($D$76:$AD$111,$C99,C$65)</f>
        <v>298.85199999999998</v>
      </c>
      <c r="D38" s="47" cm="1">
        <f t="array" ref="D38">INDEX($D$76:$AD$111,$C99,D$65)</f>
        <v>136.91200000000001</v>
      </c>
      <c r="E38" s="47" cm="1">
        <f t="array" ref="E38">INDEX($D$76:$AD$111,$C99,E$65)</f>
        <v>161.94</v>
      </c>
      <c r="F38" s="47"/>
      <c r="G38" s="19" t="str" cm="1">
        <f t="array" ref="G38">HYPERLINK(TEXT("#"&amp;INDEX($D$126:$AD$161,$C149,C$65),),INDEX($D$126:$AD$161,$C149,C$65))</f>
        <v>A126251702A</v>
      </c>
      <c r="H38" s="19" t="str" cm="1">
        <f t="array" ref="H38">HYPERLINK(TEXT("#"&amp;INDEX($D$126:$AD$161,$C149,D$65),),INDEX($D$126:$AD$161,$C149,D$65))</f>
        <v>A126266390C</v>
      </c>
      <c r="I38" s="19" t="str" cm="1">
        <f t="array" ref="I38">HYPERLINK(TEXT("#"&amp;INDEX($D$126:$AD$161,$C149,E$65),),INDEX($D$126:$AD$161,$C149,E$65))</f>
        <v>A126259046K</v>
      </c>
    </row>
    <row r="39" spans="1:20">
      <c r="A39" s="60"/>
      <c r="B39" s="59" t="s">
        <v>2925</v>
      </c>
      <c r="C39" s="47" cm="1">
        <f t="array" ref="C39">INDEX($D$76:$AD$111,$C100,C$65)</f>
        <v>294.36</v>
      </c>
      <c r="D39" s="47" cm="1">
        <f t="array" ref="D39">INDEX($D$76:$AD$111,$C100,D$65)</f>
        <v>164.72800000000001</v>
      </c>
      <c r="E39" s="47" cm="1">
        <f t="array" ref="E39">INDEX($D$76:$AD$111,$C100,E$65)</f>
        <v>129.63200000000001</v>
      </c>
      <c r="F39" s="47"/>
      <c r="G39" s="19" t="str" cm="1">
        <f t="array" ref="G39">HYPERLINK(TEXT("#"&amp;INDEX($D$126:$AD$161,$C150,C$65),),INDEX($D$126:$AD$161,$C150,C$65))</f>
        <v>A126251678L</v>
      </c>
      <c r="H39" s="19" t="str" cm="1">
        <f t="array" ref="H39">HYPERLINK(TEXT("#"&amp;INDEX($D$126:$AD$161,$C150,D$65),),INDEX($D$126:$AD$161,$C150,D$65))</f>
        <v>A126266366C</v>
      </c>
      <c r="I39" s="19" t="str" cm="1">
        <f t="array" ref="I39">HYPERLINK(TEXT("#"&amp;INDEX($D$126:$AD$161,$C150,E$65),),INDEX($D$126:$AD$161,$C150,E$65))</f>
        <v>A126259022T</v>
      </c>
    </row>
    <row r="40" spans="1:20">
      <c r="A40" s="60"/>
      <c r="B40" s="59" t="s">
        <v>2926</v>
      </c>
      <c r="C40" s="47" cm="1">
        <f t="array" ref="C40">INDEX($D$76:$AD$111,$C101,C$65)</f>
        <v>542.05499999999995</v>
      </c>
      <c r="D40" s="47" cm="1">
        <f t="array" ref="D40">INDEX($D$76:$AD$111,$C101,D$65)</f>
        <v>211.10900000000001</v>
      </c>
      <c r="E40" s="47" cm="1">
        <f t="array" ref="E40">INDEX($D$76:$AD$111,$C101,E$65)</f>
        <v>330.94600000000003</v>
      </c>
      <c r="F40" s="47"/>
      <c r="G40" s="19" t="str" cm="1">
        <f t="array" ref="G40">HYPERLINK(TEXT("#"&amp;INDEX($D$126:$AD$161,$C151,C$65),),INDEX($D$126:$AD$161,$C151,C$65))</f>
        <v>A126251706K</v>
      </c>
      <c r="H40" s="19" t="str" cm="1">
        <f t="array" ref="H40">HYPERLINK(TEXT("#"&amp;INDEX($D$126:$AD$161,$C151,D$65),),INDEX($D$126:$AD$161,$C151,D$65))</f>
        <v>A126266394L</v>
      </c>
      <c r="I40" s="19" t="str" cm="1">
        <f t="array" ref="I40">HYPERLINK(TEXT("#"&amp;INDEX($D$126:$AD$161,$C151,E$65),),INDEX($D$126:$AD$161,$C151,E$65))</f>
        <v>A126259050A</v>
      </c>
    </row>
    <row r="41" spans="1:20">
      <c r="A41" s="62" t="s">
        <v>2927</v>
      </c>
      <c r="B41" s="46"/>
      <c r="C41" s="57" cm="1">
        <f t="array" ref="C41">INDEX($D$76:$AD$111,$C102,C$65)</f>
        <v>1091.989</v>
      </c>
      <c r="D41" s="57" cm="1">
        <f t="array" ref="D41">INDEX($D$76:$AD$111,$C102,D$65)</f>
        <v>497.78899999999999</v>
      </c>
      <c r="E41" s="57" cm="1">
        <f t="array" ref="E41">INDEX($D$76:$AD$111,$C102,E$65)</f>
        <v>594.20000000000005</v>
      </c>
      <c r="F41" s="47"/>
      <c r="G41" s="19" t="str" cm="1">
        <f t="array" ref="G41">HYPERLINK(TEXT("#"&amp;INDEX($D$126:$AD$161,$C152,C$65),),INDEX($D$126:$AD$161,$C152,C$65))</f>
        <v>A126251686L</v>
      </c>
      <c r="H41" s="19" t="str" cm="1">
        <f t="array" ref="H41">HYPERLINK(TEXT("#"&amp;INDEX($D$126:$AD$161,$C152,D$65),),INDEX($D$126:$AD$161,$C152,D$65))</f>
        <v>A126266374C</v>
      </c>
      <c r="I41" s="19" t="str" cm="1">
        <f t="array" ref="I41">HYPERLINK(TEXT("#"&amp;INDEX($D$126:$AD$161,$C152,E$65),),INDEX($D$126:$AD$161,$C152,E$65))</f>
        <v>A126259030T</v>
      </c>
    </row>
    <row r="42" spans="1:20">
      <c r="A42" s="60"/>
      <c r="B42" s="59" t="s">
        <v>2928</v>
      </c>
      <c r="C42" s="47" cm="1">
        <f t="array" ref="C42">INDEX($D$76:$AD$111,$C103,C$65)</f>
        <v>646.00800000000004</v>
      </c>
      <c r="D42" s="47" cm="1">
        <f t="array" ref="D42">INDEX($D$76:$AD$111,$C103,D$65)</f>
        <v>329.61</v>
      </c>
      <c r="E42" s="47" cm="1">
        <f t="array" ref="E42">INDEX($D$76:$AD$111,$C103,E$65)</f>
        <v>316.39800000000002</v>
      </c>
      <c r="F42" s="47"/>
      <c r="G42" s="19" t="str" cm="1">
        <f t="array" ref="G42">HYPERLINK(TEXT("#"&amp;INDEX($D$126:$AD$161,$C153,C$65),),INDEX($D$126:$AD$161,$C153,C$65))</f>
        <v>A126251710A</v>
      </c>
      <c r="H42" s="19" t="str" cm="1">
        <f t="array" ref="H42">HYPERLINK(TEXT("#"&amp;INDEX($D$126:$AD$161,$C153,D$65),),INDEX($D$126:$AD$161,$C153,D$65))</f>
        <v>A126266398W</v>
      </c>
      <c r="I42" s="19" t="str" cm="1">
        <f t="array" ref="I42">HYPERLINK(TEXT("#"&amp;INDEX($D$126:$AD$161,$C153,E$65),),INDEX($D$126:$AD$161,$C153,E$65))</f>
        <v>A126259054K</v>
      </c>
    </row>
    <row r="43" spans="1:20">
      <c r="A43" s="60"/>
      <c r="B43" s="61" t="s">
        <v>2929</v>
      </c>
      <c r="C43" s="47" cm="1">
        <f t="array" ref="C43">INDEX($D$76:$AD$111,$C104,C$65)</f>
        <v>73.66</v>
      </c>
      <c r="D43" s="47" cm="1">
        <f t="array" ref="D43">INDEX($D$76:$AD$111,$C104,D$65)</f>
        <v>34.353000000000002</v>
      </c>
      <c r="E43" s="47" cm="1">
        <f t="array" ref="E43">INDEX($D$76:$AD$111,$C104,E$65)</f>
        <v>39.308</v>
      </c>
      <c r="F43" s="47"/>
      <c r="G43" s="19" t="str" cm="1">
        <f t="array" ref="G43">HYPERLINK(TEXT("#"&amp;INDEX($D$126:$AD$161,$C154,C$65),),INDEX($D$126:$AD$161,$C154,C$65))</f>
        <v>A126251738C</v>
      </c>
      <c r="H43" s="19" t="str" cm="1">
        <f t="array" ref="H43">HYPERLINK(TEXT("#"&amp;INDEX($D$126:$AD$161,$C154,D$65),),INDEX($D$126:$AD$161,$C154,D$65))</f>
        <v>A126266426V</v>
      </c>
      <c r="I43" s="19" t="str" cm="1">
        <f t="array" ref="I43">HYPERLINK(TEXT("#"&amp;INDEX($D$126:$AD$161,$C154,E$65),),INDEX($D$126:$AD$161,$C154,E$65))</f>
        <v>A126259082V</v>
      </c>
    </row>
    <row r="44" spans="1:20">
      <c r="A44" s="60"/>
      <c r="B44" s="59" t="s">
        <v>2930</v>
      </c>
      <c r="C44" s="47" cm="1">
        <f t="array" ref="C44">INDEX($D$76:$AD$111,$C105,C$65)</f>
        <v>445.98099999999999</v>
      </c>
      <c r="D44" s="47" cm="1">
        <f t="array" ref="D44">INDEX($D$76:$AD$111,$C105,D$65)</f>
        <v>168.179</v>
      </c>
      <c r="E44" s="47" cm="1">
        <f t="array" ref="E44">INDEX($D$76:$AD$111,$C105,E$65)</f>
        <v>277.80200000000002</v>
      </c>
      <c r="F44" s="47"/>
      <c r="G44" s="19" t="str" cm="1">
        <f t="array" ref="G44">HYPERLINK(TEXT("#"&amp;INDEX($D$126:$AD$161,$C155,C$65),),INDEX($D$126:$AD$161,$C155,C$65))</f>
        <v>A126251714K</v>
      </c>
      <c r="H44" s="19" t="str" cm="1">
        <f t="array" ref="H44">HYPERLINK(TEXT("#"&amp;INDEX($D$126:$AD$161,$C155,D$65),),INDEX($D$126:$AD$161,$C155,D$65))</f>
        <v>A126266402A</v>
      </c>
      <c r="I44" s="19" t="str" cm="1">
        <f t="array" ref="I44">HYPERLINK(TEXT("#"&amp;INDEX($D$126:$AD$161,$C155,E$65),),INDEX($D$126:$AD$161,$C155,E$65))</f>
        <v>A126259058V</v>
      </c>
    </row>
    <row r="45" spans="1:20">
      <c r="A45" s="62" t="s">
        <v>2931</v>
      </c>
      <c r="B45" s="46"/>
      <c r="C45" s="57" cm="1">
        <f t="array" ref="C45">INDEX($D$76:$AD$111,$C106,C$65)</f>
        <v>718.27599999999995</v>
      </c>
      <c r="D45" s="57" cm="1">
        <f t="array" ref="D45">INDEX($D$76:$AD$111,$C106,D$65)</f>
        <v>386.48</v>
      </c>
      <c r="E45" s="57" cm="1">
        <f t="array" ref="E45">INDEX($D$76:$AD$111,$C106,E$65)</f>
        <v>331.79599999999999</v>
      </c>
      <c r="F45" s="47"/>
      <c r="G45" s="19" t="str" cm="1">
        <f t="array" ref="G45">HYPERLINK(TEXT("#"&amp;INDEX($D$126:$AD$161,$C156,C$65),),INDEX($D$126:$AD$161,$C156,C$65))</f>
        <v>A126251690C</v>
      </c>
      <c r="H45" s="19" t="str" cm="1">
        <f t="array" ref="H45">HYPERLINK(TEXT("#"&amp;INDEX($D$126:$AD$161,$C156,D$65),),INDEX($D$126:$AD$161,$C156,D$65))</f>
        <v>A126266378L</v>
      </c>
      <c r="I45" s="19" t="str" cm="1">
        <f t="array" ref="I45">HYPERLINK(TEXT("#"&amp;INDEX($D$126:$AD$161,$C156,E$65),),INDEX($D$126:$AD$161,$C156,E$65))</f>
        <v>A126259034A</v>
      </c>
      <c r="J45" s="47"/>
      <c r="K45" s="47"/>
      <c r="L45" s="47"/>
      <c r="M45" s="47"/>
      <c r="N45" s="47"/>
      <c r="O45" s="47"/>
      <c r="P45" s="47"/>
      <c r="Q45" s="47"/>
      <c r="R45" s="47"/>
      <c r="S45" s="47"/>
      <c r="T45" s="47"/>
    </row>
    <row r="46" spans="1:20">
      <c r="A46" s="60"/>
      <c r="B46" s="59" t="s">
        <v>2932</v>
      </c>
      <c r="C46" s="47" cm="1">
        <f t="array" ref="C46">INDEX($D$76:$AD$111,$C107,C$65)</f>
        <v>392.28100000000001</v>
      </c>
      <c r="D46" s="47" cm="1">
        <f t="array" ref="D46">INDEX($D$76:$AD$111,$C107,D$65)</f>
        <v>217.16</v>
      </c>
      <c r="E46" s="47" cm="1">
        <f t="array" ref="E46">INDEX($D$76:$AD$111,$C107,E$65)</f>
        <v>175.12100000000001</v>
      </c>
      <c r="F46" s="47"/>
      <c r="G46" s="19" t="str" cm="1">
        <f t="array" ref="G46">HYPERLINK(TEXT("#"&amp;INDEX($D$126:$AD$161,$C157,C$65),),INDEX($D$126:$AD$161,$C157,C$65))</f>
        <v>A126251766L</v>
      </c>
      <c r="H46" s="19" t="str" cm="1">
        <f t="array" ref="H46">HYPERLINK(TEXT("#"&amp;INDEX($D$126:$AD$161,$C157,D$65),),INDEX($D$126:$AD$161,$C157,D$65))</f>
        <v>A126266454C</v>
      </c>
      <c r="I46" s="19" t="str" cm="1">
        <f t="array" ref="I46">HYPERLINK(TEXT("#"&amp;INDEX($D$126:$AD$161,$C157,E$65),),INDEX($D$126:$AD$161,$C157,E$65))</f>
        <v>A126259110T</v>
      </c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</row>
    <row r="47" spans="1:20">
      <c r="A47" s="60"/>
      <c r="B47" s="59" t="s">
        <v>2933</v>
      </c>
      <c r="C47" s="47" cm="1">
        <f t="array" ref="C47">INDEX($D$76:$AD$111,$C108,C$65)</f>
        <v>327.84100000000001</v>
      </c>
      <c r="D47" s="47" cm="1">
        <f t="array" ref="D47">INDEX($D$76:$AD$111,$C108,D$65)</f>
        <v>178.821</v>
      </c>
      <c r="E47" s="47" cm="1">
        <f t="array" ref="E47">INDEX($D$76:$AD$111,$C108,E$65)</f>
        <v>149.02000000000001</v>
      </c>
      <c r="F47" s="47"/>
      <c r="G47" s="19" t="str" cm="1">
        <f t="array" ref="G47">HYPERLINK(TEXT("#"&amp;INDEX($D$126:$AD$161,$C158,C$65),),INDEX($D$126:$AD$161,$C158,C$65))</f>
        <v>A126251742V</v>
      </c>
      <c r="H47" s="19" t="str" cm="1">
        <f t="array" ref="H47">HYPERLINK(TEXT("#"&amp;INDEX($D$126:$AD$161,$C158,D$65),),INDEX($D$126:$AD$161,$C158,D$65))</f>
        <v>A126266430K</v>
      </c>
      <c r="I47" s="19" t="str" cm="1">
        <f t="array" ref="I47">HYPERLINK(TEXT("#"&amp;INDEX($D$126:$AD$161,$C158,E$65),),INDEX($D$126:$AD$161,$C158,E$65))</f>
        <v>A126259086C</v>
      </c>
      <c r="J47" s="47"/>
      <c r="K47" s="47"/>
      <c r="L47" s="47"/>
      <c r="M47" s="47"/>
      <c r="N47" s="47"/>
      <c r="O47" s="47"/>
      <c r="P47" s="47"/>
      <c r="Q47" s="47"/>
      <c r="R47" s="47"/>
      <c r="S47" s="47"/>
      <c r="T47" s="47"/>
    </row>
    <row r="48" spans="1:20">
      <c r="A48" s="60"/>
      <c r="B48" s="61" t="s">
        <v>2934</v>
      </c>
      <c r="C48" s="47" cm="1">
        <f t="array" ref="C48">INDEX($D$76:$AD$111,$C109,C$65)</f>
        <v>59.484999999999999</v>
      </c>
      <c r="D48" s="47" cm="1">
        <f t="array" ref="D48">INDEX($D$76:$AD$111,$C109,D$65)</f>
        <v>32.555999999999997</v>
      </c>
      <c r="E48" s="47" cm="1">
        <f t="array" ref="E48">INDEX($D$76:$AD$111,$C109,E$65)</f>
        <v>26.928999999999998</v>
      </c>
      <c r="F48" s="47"/>
      <c r="G48" s="19" t="str" cm="1">
        <f t="array" ref="G48">HYPERLINK(TEXT("#"&amp;INDEX($D$126:$AD$161,$C159,C$65),),INDEX($D$126:$AD$161,$C159,C$65))</f>
        <v>A126251746C</v>
      </c>
      <c r="H48" s="19" t="str" cm="1">
        <f t="array" ref="H48">HYPERLINK(TEXT("#"&amp;INDEX($D$126:$AD$161,$C159,D$65),),INDEX($D$126:$AD$161,$C159,D$65))</f>
        <v>A126266434V</v>
      </c>
      <c r="I48" s="19" t="str" cm="1">
        <f t="array" ref="I48">HYPERLINK(TEXT("#"&amp;INDEX($D$126:$AD$161,$C159,E$65),),INDEX($D$126:$AD$161,$C159,E$65))</f>
        <v>A126259090V</v>
      </c>
      <c r="J48" s="47"/>
      <c r="K48" s="47"/>
      <c r="L48" s="47"/>
      <c r="M48" s="47"/>
      <c r="N48" s="47"/>
      <c r="O48" s="47"/>
      <c r="P48" s="47"/>
      <c r="Q48" s="47"/>
      <c r="R48" s="47"/>
      <c r="S48" s="47"/>
      <c r="T48" s="47"/>
    </row>
    <row r="49" spans="1:21">
      <c r="A49" s="60"/>
      <c r="B49" s="59" t="s">
        <v>2935</v>
      </c>
      <c r="C49" s="47" cm="1">
        <f t="array" ref="C49">INDEX($D$76:$AD$111,$C110,C$65)</f>
        <v>390.435</v>
      </c>
      <c r="D49" s="47" cm="1">
        <f t="array" ref="D49">INDEX($D$76:$AD$111,$C110,D$65)</f>
        <v>207.65899999999999</v>
      </c>
      <c r="E49" s="47" cm="1">
        <f t="array" ref="E49">INDEX($D$76:$AD$111,$C110,E$65)</f>
        <v>182.77600000000001</v>
      </c>
      <c r="F49" s="47"/>
      <c r="G49" s="19" t="str" cm="1">
        <f t="array" ref="G49">HYPERLINK(TEXT("#"&amp;INDEX($D$126:$AD$161,$C160,C$65),),INDEX($D$126:$AD$161,$C160,C$65))</f>
        <v>A126251790L</v>
      </c>
      <c r="H49" s="19" t="str" cm="1">
        <f t="array" ref="H49">HYPERLINK(TEXT("#"&amp;INDEX($D$126:$AD$161,$C160,D$65),),INDEX($D$126:$AD$161,$C160,D$65))</f>
        <v>A126266478W</v>
      </c>
      <c r="I49" s="19" t="str" cm="1">
        <f t="array" ref="I49">HYPERLINK(TEXT("#"&amp;INDEX($D$126:$AD$161,$C160,E$65),),INDEX($D$126:$AD$161,$C160,E$65))</f>
        <v>A126259134K</v>
      </c>
      <c r="J49" s="47"/>
      <c r="K49" s="47"/>
      <c r="L49" s="47"/>
      <c r="M49" s="47"/>
      <c r="N49" s="47"/>
      <c r="O49" s="47"/>
      <c r="P49" s="47"/>
      <c r="Q49" s="47"/>
      <c r="R49" s="47"/>
      <c r="S49" s="47"/>
      <c r="T49" s="47"/>
    </row>
    <row r="50" spans="1:21">
      <c r="A50" s="58" t="s">
        <v>2918</v>
      </c>
      <c r="B50" s="63"/>
      <c r="C50" s="57" cm="1">
        <f t="array" ref="C50">INDEX($D$76:$AD$111,$C111,C$65)</f>
        <v>20632.147000000001</v>
      </c>
      <c r="D50" s="57" cm="1">
        <f t="array" ref="D50">INDEX($D$76:$AD$111,$C111,D$65)</f>
        <v>10122.019</v>
      </c>
      <c r="E50" s="57" cm="1">
        <f t="array" ref="E50">INDEX($D$76:$AD$111,$C111,E$65)</f>
        <v>10510.128000000001</v>
      </c>
      <c r="F50" s="47"/>
      <c r="G50" s="19" t="str" cm="1">
        <f t="array" ref="G50">HYPERLINK(TEXT("#"&amp;INDEX($D$126:$AD$161,$C161,C$65),),INDEX($D$126:$AD$161,$C161,C$65))</f>
        <v>A126251666C</v>
      </c>
      <c r="H50" s="19" t="str" cm="1">
        <f t="array" ref="H50">HYPERLINK(TEXT("#"&amp;INDEX($D$126:$AD$161,$C161,D$65),),INDEX($D$126:$AD$161,$C161,D$65))</f>
        <v>A126266354V</v>
      </c>
      <c r="I50" s="19" t="str" cm="1">
        <f t="array" ref="I50">HYPERLINK(TEXT("#"&amp;INDEX($D$126:$AD$161,$C161,E$65),),INDEX($D$126:$AD$161,$C161,E$65))</f>
        <v>A126259010J</v>
      </c>
      <c r="J50" s="47"/>
      <c r="K50" s="47"/>
      <c r="L50" s="47"/>
      <c r="M50" s="47"/>
      <c r="N50" s="47"/>
      <c r="O50" s="47"/>
      <c r="P50" s="47"/>
      <c r="Q50" s="47"/>
      <c r="R50" s="47"/>
      <c r="S50" s="47"/>
      <c r="T50" s="47"/>
    </row>
    <row r="51" spans="1:21">
      <c r="A51" s="64"/>
      <c r="B51" s="49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7"/>
      <c r="O51" s="47"/>
      <c r="P51" s="47"/>
      <c r="Q51" s="47"/>
      <c r="R51" s="47"/>
      <c r="S51" s="47"/>
      <c r="T51" s="47"/>
    </row>
    <row r="52" spans="1:21">
      <c r="A52" s="64"/>
      <c r="B52" s="49"/>
      <c r="C52" s="47"/>
      <c r="D52" s="47"/>
      <c r="E52" s="47"/>
      <c r="F52" s="47"/>
      <c r="G52" s="47"/>
      <c r="H52" s="47"/>
      <c r="I52" s="47"/>
      <c r="J52" s="47"/>
      <c r="K52" s="47"/>
      <c r="L52" s="47"/>
      <c r="M52" s="47"/>
      <c r="N52" s="47"/>
      <c r="O52" s="47"/>
      <c r="P52" s="47"/>
      <c r="Q52" s="47"/>
      <c r="R52" s="47"/>
      <c r="S52" s="47"/>
      <c r="T52" s="47"/>
    </row>
    <row r="53" spans="1:21">
      <c r="A53" s="65" t="str">
        <f ca="1">Contents!B27</f>
        <v>© Commonwealth of Australia 2022</v>
      </c>
      <c r="B53" s="66"/>
      <c r="C53" s="47"/>
      <c r="D53" s="47"/>
      <c r="E53" s="47"/>
      <c r="F53" s="47"/>
      <c r="G53" s="47"/>
      <c r="H53" s="47"/>
      <c r="I53" s="47"/>
      <c r="J53" s="47"/>
      <c r="K53" s="47"/>
      <c r="L53" s="47"/>
      <c r="M53" s="47"/>
      <c r="N53" s="47"/>
      <c r="O53" s="47"/>
      <c r="P53" s="47"/>
      <c r="Q53" s="47"/>
      <c r="R53" s="47"/>
      <c r="S53" s="47"/>
      <c r="T53" s="47"/>
    </row>
    <row r="54" spans="1:21">
      <c r="A54" s="65"/>
      <c r="B54" s="66"/>
      <c r="C54" s="47"/>
      <c r="D54" s="47"/>
      <c r="E54" s="47"/>
      <c r="F54" s="47"/>
      <c r="G54" s="47"/>
      <c r="H54" s="47"/>
      <c r="I54" s="47"/>
      <c r="J54" s="47"/>
      <c r="K54" s="47"/>
      <c r="L54" s="47"/>
      <c r="M54" s="47"/>
      <c r="N54" s="47"/>
      <c r="O54" s="47"/>
      <c r="P54" s="47"/>
      <c r="Q54" s="47"/>
      <c r="R54" s="47"/>
      <c r="S54" s="47"/>
      <c r="T54" s="47"/>
    </row>
    <row r="55" spans="1:21" hidden="1">
      <c r="A55" s="67"/>
      <c r="B55" s="68" t="s">
        <v>2942</v>
      </c>
      <c r="C55" s="69">
        <v>1</v>
      </c>
      <c r="D55" s="70"/>
      <c r="E55" s="70"/>
      <c r="F55" s="47"/>
      <c r="G55" s="47"/>
      <c r="H55" s="47"/>
      <c r="I55" s="47"/>
      <c r="J55" s="47"/>
      <c r="K55" s="47"/>
      <c r="L55" s="47"/>
      <c r="M55" s="47"/>
      <c r="N55" s="47"/>
      <c r="O55" s="47"/>
      <c r="P55" s="47"/>
      <c r="Q55" s="47"/>
      <c r="R55" s="47"/>
      <c r="S55" s="47"/>
      <c r="T55" s="47"/>
    </row>
    <row r="56" spans="1:21" hidden="1">
      <c r="A56" s="67"/>
      <c r="B56" s="68" t="s">
        <v>2943</v>
      </c>
      <c r="C56" s="69">
        <v>4</v>
      </c>
      <c r="D56" s="70"/>
      <c r="E56" s="70"/>
      <c r="F56" s="47"/>
      <c r="G56" s="47"/>
      <c r="H56" s="47"/>
      <c r="I56" s="47"/>
      <c r="J56" s="47"/>
      <c r="K56" s="47"/>
      <c r="L56" s="47"/>
      <c r="M56" s="47"/>
      <c r="N56" s="47"/>
      <c r="O56" s="47"/>
      <c r="P56" s="47"/>
      <c r="Q56" s="47"/>
      <c r="R56" s="47"/>
      <c r="S56" s="47"/>
      <c r="T56" s="47"/>
    </row>
    <row r="57" spans="1:21" hidden="1">
      <c r="A57" s="67"/>
      <c r="B57" s="68" t="s">
        <v>2944</v>
      </c>
      <c r="C57" s="69">
        <v>7</v>
      </c>
      <c r="D57" s="70"/>
      <c r="E57" s="70"/>
      <c r="F57" s="47"/>
      <c r="G57" s="47"/>
      <c r="H57" s="47"/>
      <c r="I57" s="47"/>
      <c r="J57" s="47"/>
      <c r="K57" s="47"/>
      <c r="L57" s="47"/>
      <c r="M57" s="47"/>
      <c r="N57" s="47"/>
      <c r="O57" s="47"/>
      <c r="P57" s="47"/>
      <c r="Q57" s="47"/>
      <c r="R57" s="47"/>
      <c r="S57" s="47"/>
      <c r="T57" s="47"/>
    </row>
    <row r="58" spans="1:21" hidden="1">
      <c r="A58" s="67"/>
      <c r="B58" s="68" t="s">
        <v>2945</v>
      </c>
      <c r="C58" s="69">
        <v>10</v>
      </c>
      <c r="D58" s="70"/>
      <c r="E58" s="70"/>
      <c r="F58" s="47"/>
      <c r="G58" s="47"/>
      <c r="H58" s="47"/>
      <c r="I58" s="47"/>
      <c r="J58" s="47"/>
      <c r="K58" s="47"/>
      <c r="L58" s="47"/>
      <c r="M58" s="47"/>
      <c r="N58" s="47"/>
      <c r="O58" s="47"/>
      <c r="P58" s="47"/>
      <c r="Q58" s="47"/>
      <c r="R58" s="47"/>
      <c r="S58" s="47"/>
      <c r="T58" s="47"/>
    </row>
    <row r="59" spans="1:21" hidden="1">
      <c r="A59" s="67"/>
      <c r="B59" s="68" t="s">
        <v>2946</v>
      </c>
      <c r="C59" s="69">
        <v>13</v>
      </c>
      <c r="D59" s="70"/>
      <c r="E59" s="70"/>
      <c r="F59" s="47"/>
      <c r="G59" s="47"/>
      <c r="H59" s="47"/>
      <c r="I59" s="47"/>
      <c r="J59" s="47"/>
      <c r="K59" s="47"/>
      <c r="L59" s="47"/>
      <c r="M59" s="47"/>
      <c r="N59" s="47"/>
      <c r="O59" s="47"/>
      <c r="P59" s="47"/>
      <c r="Q59" s="47"/>
      <c r="R59" s="47"/>
      <c r="S59" s="47"/>
      <c r="T59" s="47"/>
    </row>
    <row r="60" spans="1:21" hidden="1">
      <c r="A60" s="67"/>
      <c r="B60" s="68" t="s">
        <v>2947</v>
      </c>
      <c r="C60" s="69">
        <v>16</v>
      </c>
      <c r="D60" s="70"/>
      <c r="E60" s="70"/>
      <c r="F60" s="47"/>
      <c r="G60" s="47"/>
      <c r="H60" s="47"/>
      <c r="I60" s="47"/>
      <c r="J60" s="47"/>
      <c r="K60" s="47"/>
      <c r="L60" s="47"/>
      <c r="M60" s="47"/>
      <c r="N60" s="47"/>
      <c r="O60" s="47"/>
      <c r="P60" s="47"/>
      <c r="Q60" s="47"/>
      <c r="R60" s="47"/>
      <c r="S60" s="47"/>
      <c r="T60" s="47"/>
    </row>
    <row r="61" spans="1:21" hidden="1">
      <c r="A61" s="67"/>
      <c r="B61" s="68" t="s">
        <v>2948</v>
      </c>
      <c r="C61" s="69">
        <v>19</v>
      </c>
      <c r="D61" s="70"/>
      <c r="E61" s="70"/>
      <c r="F61" s="47"/>
      <c r="G61" s="47"/>
      <c r="H61" s="47"/>
      <c r="I61" s="47"/>
      <c r="J61" s="47"/>
      <c r="K61" s="47"/>
      <c r="L61" s="47"/>
      <c r="M61" s="47"/>
      <c r="N61" s="47"/>
      <c r="O61" s="47"/>
      <c r="P61" s="47"/>
      <c r="Q61" s="47"/>
      <c r="R61" s="47"/>
      <c r="S61" s="47"/>
      <c r="T61" s="47"/>
    </row>
    <row r="62" spans="1:21" hidden="1">
      <c r="A62" s="67"/>
      <c r="B62" s="68" t="s">
        <v>2949</v>
      </c>
      <c r="C62" s="69">
        <v>22</v>
      </c>
      <c r="F62" s="47"/>
      <c r="G62" s="47"/>
      <c r="H62" s="47"/>
      <c r="I62" s="47"/>
      <c r="J62" s="47"/>
      <c r="K62" s="47"/>
      <c r="L62" s="47"/>
      <c r="M62" s="47"/>
      <c r="N62" s="47"/>
      <c r="O62" s="47"/>
      <c r="P62" s="47"/>
      <c r="Q62" s="47"/>
      <c r="R62" s="47"/>
      <c r="S62" s="47"/>
      <c r="T62" s="47"/>
      <c r="U62" s="47"/>
    </row>
    <row r="63" spans="1:21" hidden="1">
      <c r="A63" s="67"/>
      <c r="B63" s="68" t="s">
        <v>2950</v>
      </c>
      <c r="C63" s="69">
        <v>25</v>
      </c>
      <c r="D63" s="47"/>
      <c r="E63" s="47"/>
      <c r="F63" s="47"/>
      <c r="G63" s="47"/>
      <c r="H63" s="47"/>
      <c r="I63" s="47"/>
      <c r="J63" s="47"/>
      <c r="K63" s="47"/>
      <c r="L63" s="47"/>
      <c r="M63" s="47"/>
      <c r="N63" s="47"/>
      <c r="O63" s="47"/>
      <c r="P63" s="47"/>
      <c r="Q63" s="47"/>
      <c r="R63" s="47"/>
      <c r="S63" s="47"/>
      <c r="T63" s="47"/>
    </row>
    <row r="64" spans="1:21" hidden="1">
      <c r="A64" s="67"/>
      <c r="B64" s="66"/>
      <c r="C64" s="47"/>
      <c r="D64" s="47"/>
      <c r="E64" s="47"/>
      <c r="F64" s="47"/>
      <c r="G64" s="47"/>
      <c r="H64" s="47"/>
      <c r="I64" s="47"/>
      <c r="J64" s="47"/>
      <c r="K64" s="47"/>
      <c r="L64" s="47"/>
      <c r="M64" s="47"/>
      <c r="N64" s="47"/>
      <c r="O64" s="47"/>
      <c r="P64" s="47"/>
      <c r="Q64" s="47"/>
      <c r="R64" s="47"/>
      <c r="S64" s="47"/>
      <c r="T64" s="47"/>
    </row>
    <row r="65" spans="1:31" hidden="1">
      <c r="A65" s="67"/>
      <c r="B65" s="66"/>
      <c r="C65" s="69">
        <f>VLOOKUP(C10,B55:C63,2,FALSE)</f>
        <v>1</v>
      </c>
      <c r="D65" s="69">
        <f>C65+1</f>
        <v>2</v>
      </c>
      <c r="E65" s="69">
        <f>D65+1</f>
        <v>3</v>
      </c>
      <c r="F65" s="47"/>
      <c r="G65" s="47"/>
      <c r="H65" s="47"/>
      <c r="I65" s="47"/>
      <c r="J65" s="47"/>
      <c r="K65" s="47"/>
      <c r="L65" s="47"/>
      <c r="M65" s="47"/>
      <c r="N65" s="47"/>
      <c r="O65" s="47"/>
      <c r="P65" s="47"/>
      <c r="Q65" s="47"/>
      <c r="R65" s="47"/>
      <c r="S65" s="47"/>
      <c r="T65" s="47"/>
    </row>
    <row r="66" spans="1:31" hidden="1">
      <c r="A66" s="67"/>
      <c r="B66" s="66"/>
      <c r="C66" s="47"/>
      <c r="D66" s="47"/>
      <c r="E66" s="47"/>
      <c r="F66" s="47"/>
      <c r="G66" s="47"/>
      <c r="H66" s="47"/>
      <c r="I66" s="47"/>
      <c r="J66" s="47"/>
      <c r="K66" s="47"/>
      <c r="L66" s="47"/>
      <c r="M66" s="47"/>
      <c r="N66" s="47"/>
      <c r="O66" s="47"/>
      <c r="P66" s="47"/>
      <c r="Q66" s="47"/>
      <c r="R66" s="47"/>
      <c r="S66" s="47"/>
      <c r="T66" s="47"/>
    </row>
    <row r="67" spans="1:31" hidden="1">
      <c r="A67" s="67"/>
      <c r="B67" s="66"/>
      <c r="C67" s="47"/>
      <c r="D67" s="47"/>
      <c r="E67" s="47"/>
      <c r="F67" s="47"/>
      <c r="G67" s="47"/>
      <c r="H67" s="47"/>
      <c r="I67" s="47"/>
      <c r="J67" s="47"/>
      <c r="K67" s="47"/>
      <c r="L67" s="47"/>
      <c r="M67" s="47"/>
      <c r="N67" s="47"/>
      <c r="O67" s="47"/>
      <c r="P67" s="47"/>
      <c r="Q67" s="47"/>
      <c r="R67" s="47"/>
      <c r="S67" s="47"/>
      <c r="T67" s="47"/>
    </row>
    <row r="68" spans="1:31" hidden="1">
      <c r="A68" s="67"/>
      <c r="B68" s="66"/>
      <c r="C68" s="47"/>
      <c r="D68" s="47"/>
      <c r="E68" s="47"/>
      <c r="F68" s="47"/>
      <c r="G68" s="47"/>
      <c r="H68" s="47"/>
      <c r="I68" s="47"/>
      <c r="J68" s="47"/>
      <c r="K68" s="47"/>
      <c r="L68" s="47"/>
      <c r="M68" s="47"/>
      <c r="N68" s="47"/>
      <c r="O68" s="47"/>
      <c r="P68" s="47"/>
      <c r="Q68" s="47"/>
      <c r="R68" s="47"/>
      <c r="S68" s="47"/>
      <c r="T68" s="47"/>
    </row>
    <row r="69" spans="1:31" hidden="1">
      <c r="A69" s="67"/>
      <c r="B69" s="66"/>
      <c r="C69" s="66"/>
      <c r="D69" s="47"/>
      <c r="E69" s="47"/>
      <c r="F69" s="47"/>
      <c r="G69" s="47"/>
      <c r="H69" s="47"/>
      <c r="I69" s="47"/>
      <c r="J69" s="47"/>
      <c r="K69" s="47"/>
      <c r="L69" s="47"/>
      <c r="M69" s="47"/>
      <c r="N69" s="47"/>
      <c r="O69" s="47"/>
      <c r="P69" s="47"/>
      <c r="Q69" s="47"/>
      <c r="R69" s="47"/>
      <c r="S69" s="47"/>
      <c r="T69" s="47"/>
      <c r="U69" s="47"/>
    </row>
    <row r="70" spans="1:31" hidden="1">
      <c r="A70" s="67"/>
      <c r="B70" s="66"/>
      <c r="C70" s="66"/>
      <c r="D70" s="47"/>
      <c r="E70" s="47"/>
      <c r="F70" s="47"/>
      <c r="G70" s="47"/>
      <c r="H70" s="47"/>
      <c r="I70" s="47"/>
      <c r="J70" s="47"/>
      <c r="K70" s="47"/>
      <c r="L70" s="47"/>
      <c r="M70" s="47"/>
      <c r="N70" s="47"/>
      <c r="O70" s="47"/>
      <c r="P70" s="47"/>
      <c r="Q70" s="47"/>
      <c r="R70" s="47"/>
      <c r="S70" s="47"/>
      <c r="T70" s="47"/>
      <c r="U70" s="47"/>
    </row>
    <row r="71" spans="1:31" hidden="1">
      <c r="A71" s="67"/>
      <c r="B71" s="66"/>
      <c r="C71" s="66"/>
      <c r="D71" s="69">
        <v>1</v>
      </c>
      <c r="E71" s="69">
        <v>2</v>
      </c>
      <c r="F71" s="69">
        <v>3</v>
      </c>
      <c r="G71" s="69">
        <v>4</v>
      </c>
      <c r="H71" s="69">
        <v>5</v>
      </c>
      <c r="I71" s="69">
        <v>6</v>
      </c>
      <c r="J71" s="69">
        <v>7</v>
      </c>
      <c r="K71" s="69">
        <v>8</v>
      </c>
      <c r="L71" s="69">
        <v>9</v>
      </c>
      <c r="M71" s="69">
        <v>10</v>
      </c>
      <c r="N71" s="69">
        <v>11</v>
      </c>
      <c r="O71" s="69">
        <v>12</v>
      </c>
      <c r="P71" s="69">
        <v>13</v>
      </c>
      <c r="Q71" s="69">
        <v>14</v>
      </c>
      <c r="R71" s="69">
        <v>15</v>
      </c>
      <c r="S71" s="69">
        <v>16</v>
      </c>
      <c r="T71" s="69">
        <v>17</v>
      </c>
      <c r="U71" s="69">
        <v>18</v>
      </c>
      <c r="V71" s="69">
        <v>19</v>
      </c>
      <c r="W71" s="69">
        <v>20</v>
      </c>
      <c r="X71" s="69">
        <v>21</v>
      </c>
      <c r="Y71" s="69">
        <v>22</v>
      </c>
      <c r="Z71" s="69">
        <v>23</v>
      </c>
      <c r="AA71" s="69">
        <v>24</v>
      </c>
      <c r="AB71" s="69">
        <v>25</v>
      </c>
      <c r="AC71" s="69">
        <v>26</v>
      </c>
      <c r="AD71" s="69">
        <v>27</v>
      </c>
    </row>
    <row r="72" spans="1:31" ht="15" hidden="1" customHeight="1">
      <c r="A72" s="37"/>
      <c r="B72" s="37"/>
      <c r="C72" s="37"/>
      <c r="D72" s="82" t="s">
        <v>2942</v>
      </c>
      <c r="E72" s="82"/>
      <c r="F72" s="82"/>
      <c r="G72" s="82" t="s">
        <v>2943</v>
      </c>
      <c r="H72" s="82"/>
      <c r="I72" s="82"/>
      <c r="J72" s="82" t="s">
        <v>2944</v>
      </c>
      <c r="K72" s="82"/>
      <c r="L72" s="82"/>
      <c r="M72" s="82" t="s">
        <v>2945</v>
      </c>
      <c r="N72" s="82"/>
      <c r="O72" s="82"/>
      <c r="P72" s="82" t="s">
        <v>2946</v>
      </c>
      <c r="Q72" s="82"/>
      <c r="R72" s="82"/>
      <c r="S72" s="82" t="s">
        <v>2947</v>
      </c>
      <c r="T72" s="82"/>
      <c r="U72" s="82"/>
      <c r="V72" s="82" t="s">
        <v>2948</v>
      </c>
      <c r="W72" s="82"/>
      <c r="X72" s="82"/>
      <c r="Y72" s="82" t="s">
        <v>2949</v>
      </c>
      <c r="Z72" s="82"/>
      <c r="AA72" s="82"/>
      <c r="AB72" s="82" t="s">
        <v>2950</v>
      </c>
      <c r="AC72" s="82"/>
      <c r="AD72" s="82"/>
    </row>
    <row r="73" spans="1:31" hidden="1">
      <c r="A73" s="37"/>
      <c r="B73" s="37"/>
      <c r="C73" s="37"/>
      <c r="D73" s="38" t="s">
        <v>2895</v>
      </c>
      <c r="E73" s="38" t="s">
        <v>2896</v>
      </c>
      <c r="F73" s="38" t="s">
        <v>2897</v>
      </c>
      <c r="G73" s="38" t="s">
        <v>2895</v>
      </c>
      <c r="H73" s="38" t="s">
        <v>2896</v>
      </c>
      <c r="I73" s="38" t="s">
        <v>2897</v>
      </c>
      <c r="J73" s="38" t="s">
        <v>2895</v>
      </c>
      <c r="K73" s="38" t="s">
        <v>2896</v>
      </c>
      <c r="L73" s="38" t="s">
        <v>2897</v>
      </c>
      <c r="M73" s="38" t="s">
        <v>2895</v>
      </c>
      <c r="N73" s="38" t="s">
        <v>2896</v>
      </c>
      <c r="O73" s="38" t="s">
        <v>2897</v>
      </c>
      <c r="P73" s="38" t="s">
        <v>2895</v>
      </c>
      <c r="Q73" s="38" t="s">
        <v>2896</v>
      </c>
      <c r="R73" s="38" t="s">
        <v>2897</v>
      </c>
      <c r="S73" s="38" t="s">
        <v>2895</v>
      </c>
      <c r="T73" s="38" t="s">
        <v>2896</v>
      </c>
      <c r="U73" s="38" t="s">
        <v>2897</v>
      </c>
      <c r="V73" s="38" t="s">
        <v>2895</v>
      </c>
      <c r="W73" s="38" t="s">
        <v>2896</v>
      </c>
      <c r="X73" s="38" t="s">
        <v>2897</v>
      </c>
      <c r="Y73" s="38" t="s">
        <v>2895</v>
      </c>
      <c r="Z73" s="38" t="s">
        <v>2896</v>
      </c>
      <c r="AA73" s="38" t="s">
        <v>2897</v>
      </c>
      <c r="AB73" s="38" t="s">
        <v>2895</v>
      </c>
      <c r="AC73" s="38" t="s">
        <v>2896</v>
      </c>
      <c r="AD73" s="38" t="s">
        <v>2897</v>
      </c>
    </row>
    <row r="74" spans="1:31" hidden="1">
      <c r="A74" s="74" t="s">
        <v>2899</v>
      </c>
      <c r="B74" s="75"/>
      <c r="C74" s="76"/>
      <c r="D74" s="41" t="s">
        <v>2898</v>
      </c>
      <c r="E74" s="41" t="s">
        <v>2898</v>
      </c>
      <c r="F74" s="41" t="s">
        <v>2898</v>
      </c>
      <c r="G74" s="41" t="s">
        <v>2898</v>
      </c>
      <c r="H74" s="41" t="s">
        <v>2898</v>
      </c>
      <c r="I74" s="41" t="s">
        <v>2898</v>
      </c>
      <c r="J74" s="41" t="s">
        <v>2898</v>
      </c>
      <c r="K74" s="41" t="s">
        <v>2898</v>
      </c>
      <c r="L74" s="41" t="s">
        <v>2898</v>
      </c>
      <c r="M74" s="41" t="s">
        <v>2898</v>
      </c>
      <c r="N74" s="41" t="s">
        <v>2898</v>
      </c>
      <c r="O74" s="41" t="s">
        <v>2898</v>
      </c>
      <c r="P74" s="41" t="s">
        <v>2898</v>
      </c>
      <c r="Q74" s="41" t="s">
        <v>2898</v>
      </c>
      <c r="R74" s="41" t="s">
        <v>2898</v>
      </c>
      <c r="S74" s="41" t="s">
        <v>2898</v>
      </c>
      <c r="T74" s="41" t="s">
        <v>2898</v>
      </c>
      <c r="U74" s="41" t="s">
        <v>2898</v>
      </c>
      <c r="V74" s="41" t="s">
        <v>2898</v>
      </c>
      <c r="W74" s="41" t="s">
        <v>2898</v>
      </c>
      <c r="X74" s="41" t="s">
        <v>2898</v>
      </c>
      <c r="Y74" s="41" t="s">
        <v>2898</v>
      </c>
      <c r="Z74" s="41" t="s">
        <v>2898</v>
      </c>
      <c r="AA74" s="41" t="s">
        <v>2898</v>
      </c>
      <c r="AB74" s="41" t="s">
        <v>2898</v>
      </c>
      <c r="AC74" s="41" t="s">
        <v>2898</v>
      </c>
      <c r="AD74" s="41" t="s">
        <v>2898</v>
      </c>
    </row>
    <row r="75" spans="1:31" hidden="1">
      <c r="A75" s="45" t="s">
        <v>2900</v>
      </c>
      <c r="B75" s="46"/>
      <c r="C75" s="46"/>
      <c r="D75" s="41"/>
      <c r="E75" s="41"/>
      <c r="F75" s="41"/>
      <c r="G75" s="44"/>
      <c r="H75" s="73"/>
      <c r="I75" s="73"/>
    </row>
    <row r="76" spans="1:31" hidden="1">
      <c r="A76" s="46"/>
      <c r="B76" s="48" t="s">
        <v>2901</v>
      </c>
      <c r="C76" s="69">
        <v>1</v>
      </c>
      <c r="D76" s="47">
        <f>A126251770C_Latest</f>
        <v>2276.9609999999998</v>
      </c>
      <c r="E76" s="47">
        <f>A126266458L_Latest</f>
        <v>1144.857</v>
      </c>
      <c r="F76" s="47">
        <f>A126259114A_Latest</f>
        <v>1132.105</v>
      </c>
      <c r="G76" s="47">
        <f>A126252586W_Latest</f>
        <v>709.28200000000004</v>
      </c>
      <c r="H76" s="47">
        <f>A126267274L_Latest</f>
        <v>364.76400000000001</v>
      </c>
      <c r="I76" s="47">
        <f>A126259930X_Latest</f>
        <v>344.51799999999997</v>
      </c>
      <c r="J76" s="47">
        <f>A126252042X_Latest</f>
        <v>567.89400000000001</v>
      </c>
      <c r="K76" s="47">
        <f>A126266730L_Latest</f>
        <v>278.24099999999999</v>
      </c>
      <c r="L76" s="47">
        <f>A126259386F_Latest</f>
        <v>289.65300000000002</v>
      </c>
      <c r="M76" s="47">
        <f>A126252722C_Latest</f>
        <v>490.89499999999998</v>
      </c>
      <c r="N76" s="47">
        <f>A126267410V_Latest</f>
        <v>242.14500000000001</v>
      </c>
      <c r="O76" s="47">
        <f>A126260066T_Latest</f>
        <v>248.749</v>
      </c>
      <c r="P76" s="47">
        <f>A126252858R_Latest</f>
        <v>126.298</v>
      </c>
      <c r="Q76" s="47">
        <f>A126267546F_Latest</f>
        <v>65.846999999999994</v>
      </c>
      <c r="R76" s="47">
        <f>A126260202X_Latest</f>
        <v>60.451000000000001</v>
      </c>
      <c r="S76" s="47">
        <f>A126252178K_Latest</f>
        <v>266.66399999999999</v>
      </c>
      <c r="T76" s="47">
        <f>A126266866X_Latest</f>
        <v>136.78</v>
      </c>
      <c r="U76" s="47">
        <f>A126259522L_Latest</f>
        <v>129.88399999999999</v>
      </c>
      <c r="V76" s="47">
        <f>A126252314T_Latest</f>
        <v>47.728999999999999</v>
      </c>
      <c r="W76" s="47">
        <f>A126267002J_Latest</f>
        <v>24.622</v>
      </c>
      <c r="X76" s="47">
        <f>A126259658X_Latest</f>
        <v>23.106999999999999</v>
      </c>
      <c r="Y76" s="47">
        <f>A126252450K_Latest</f>
        <v>21.946000000000002</v>
      </c>
      <c r="Z76" s="47">
        <f>A126267138V_Latest</f>
        <v>11.702999999999999</v>
      </c>
      <c r="AA76" s="47">
        <f>A126259794T_Latest</f>
        <v>10.243</v>
      </c>
      <c r="AB76" s="47">
        <f>A126251906C_Latest</f>
        <v>46.256</v>
      </c>
      <c r="AC76" s="47">
        <f>A126266594F_Latest</f>
        <v>20.756</v>
      </c>
      <c r="AD76" s="47">
        <f>A126259250V_Latest</f>
        <v>25.5</v>
      </c>
      <c r="AE76" s="69">
        <v>1</v>
      </c>
    </row>
    <row r="77" spans="1:31" hidden="1">
      <c r="A77" s="46"/>
      <c r="B77" s="49" t="s">
        <v>2902</v>
      </c>
      <c r="C77" s="69">
        <v>2</v>
      </c>
      <c r="D77" s="47">
        <f>A126251718V_Latest</f>
        <v>675.99699999999996</v>
      </c>
      <c r="E77" s="47">
        <f>A126266406K_Latest</f>
        <v>334.536</v>
      </c>
      <c r="F77" s="47">
        <f>A126259062K_Latest</f>
        <v>341.46100000000001</v>
      </c>
      <c r="G77" s="47">
        <f>A126252534V_Latest</f>
        <v>206.643</v>
      </c>
      <c r="H77" s="47">
        <f>A126267222K_Latest</f>
        <v>99.963999999999999</v>
      </c>
      <c r="I77" s="47">
        <f>A126259878A_Latest</f>
        <v>106.679</v>
      </c>
      <c r="J77" s="47">
        <f>A126251990F_Latest</f>
        <v>172.52699999999999</v>
      </c>
      <c r="K77" s="47">
        <f>A126266678R_Latest</f>
        <v>78.875</v>
      </c>
      <c r="L77" s="47">
        <f>A126259334C_Latest</f>
        <v>93.652000000000001</v>
      </c>
      <c r="M77" s="47">
        <f>A126252670L_Latest</f>
        <v>137.47200000000001</v>
      </c>
      <c r="N77" s="47">
        <f>A126267358W_Latest</f>
        <v>76.372</v>
      </c>
      <c r="O77" s="47">
        <f>A126260014R_Latest</f>
        <v>61.100999999999999</v>
      </c>
      <c r="P77" s="47">
        <f>A126252806L_Latest</f>
        <v>41.776000000000003</v>
      </c>
      <c r="Q77" s="47">
        <f>A126267494R_Latest</f>
        <v>21.577999999999999</v>
      </c>
      <c r="R77" s="47">
        <f>A126260150J_Latest</f>
        <v>20.199000000000002</v>
      </c>
      <c r="S77" s="47">
        <f>A126252126J_Latest</f>
        <v>81.655000000000001</v>
      </c>
      <c r="T77" s="47">
        <f>A126266814W_Latest</f>
        <v>39.097999999999999</v>
      </c>
      <c r="U77" s="47">
        <f>A126259470W_Latest</f>
        <v>42.557000000000002</v>
      </c>
      <c r="V77" s="47">
        <f>A126252262A_Latest</f>
        <v>15.78</v>
      </c>
      <c r="W77" s="47">
        <f>A126266950R_Latest</f>
        <v>8.2449999999999992</v>
      </c>
      <c r="X77" s="47">
        <f>A126259606W_Latest</f>
        <v>7.5350000000000001</v>
      </c>
      <c r="Y77" s="47">
        <f>A126252398L_Latest</f>
        <v>7.57</v>
      </c>
      <c r="Z77" s="47">
        <f>A126267086C_Latest</f>
        <v>4.5190000000000001</v>
      </c>
      <c r="AA77" s="47">
        <f>A126259742R_Latest</f>
        <v>3.0510000000000002</v>
      </c>
      <c r="AB77" s="47">
        <f>A126251854L_Latest</f>
        <v>12.573</v>
      </c>
      <c r="AC77" s="47">
        <f>A126266542C_Latest</f>
        <v>5.8849999999999998</v>
      </c>
      <c r="AD77" s="47">
        <f>A126259198W_Latest</f>
        <v>6.6879999999999997</v>
      </c>
      <c r="AE77" s="69">
        <v>2</v>
      </c>
    </row>
    <row r="78" spans="1:31" hidden="1">
      <c r="A78" s="46"/>
      <c r="B78" s="49" t="s">
        <v>2903</v>
      </c>
      <c r="C78" s="69">
        <v>3</v>
      </c>
      <c r="D78" s="47">
        <f>A126251774L_Latest</f>
        <v>738.28300000000002</v>
      </c>
      <c r="E78" s="47">
        <f>A126266462C_Latest</f>
        <v>351.23</v>
      </c>
      <c r="F78" s="47">
        <f>A126259118K_Latest</f>
        <v>387.053</v>
      </c>
      <c r="G78" s="47">
        <f>A126252590L_Latest</f>
        <v>239.184</v>
      </c>
      <c r="H78" s="47">
        <f>A126267278W_Latest</f>
        <v>119.456</v>
      </c>
      <c r="I78" s="47">
        <f>A126259934J_Latest</f>
        <v>119.729</v>
      </c>
      <c r="J78" s="47">
        <f>A126252046J_Latest</f>
        <v>187.89400000000001</v>
      </c>
      <c r="K78" s="47">
        <f>A126266734W_Latest</f>
        <v>82.117999999999995</v>
      </c>
      <c r="L78" s="47">
        <f>A126259390W_Latest</f>
        <v>105.777</v>
      </c>
      <c r="M78" s="47">
        <f>A126252726L_Latest</f>
        <v>154.58199999999999</v>
      </c>
      <c r="N78" s="47">
        <f>A126267414C_Latest</f>
        <v>69.204999999999998</v>
      </c>
      <c r="O78" s="47">
        <f>A126260070J_Latest</f>
        <v>85.376999999999995</v>
      </c>
      <c r="P78" s="47">
        <f>A126252862F_Latest</f>
        <v>37.406999999999996</v>
      </c>
      <c r="Q78" s="47">
        <f>A126267550W_Latest</f>
        <v>19.158000000000001</v>
      </c>
      <c r="R78" s="47">
        <f>A126260206J_Latest</f>
        <v>18.248999999999999</v>
      </c>
      <c r="S78" s="47">
        <f>A126252182A_Latest</f>
        <v>82.320999999999998</v>
      </c>
      <c r="T78" s="47">
        <f>A126266870R_Latest</f>
        <v>43.021000000000001</v>
      </c>
      <c r="U78" s="47">
        <f>A126259526W_Latest</f>
        <v>39.299999999999997</v>
      </c>
      <c r="V78" s="47">
        <f>A126252318A_Latest</f>
        <v>16.062000000000001</v>
      </c>
      <c r="W78" s="47">
        <f>A126267006T_Latest</f>
        <v>8.4390000000000001</v>
      </c>
      <c r="X78" s="47">
        <f>A126259662R_Latest</f>
        <v>7.6219999999999999</v>
      </c>
      <c r="Y78" s="47">
        <f>A126252454V_Latest</f>
        <v>6.2009999999999996</v>
      </c>
      <c r="Z78" s="47">
        <f>A126267142K_Latest</f>
        <v>3.141</v>
      </c>
      <c r="AA78" s="47">
        <f>A126259798A_Latest</f>
        <v>3.06</v>
      </c>
      <c r="AB78" s="47">
        <f>A126251910V_Latest</f>
        <v>14.631</v>
      </c>
      <c r="AC78" s="47">
        <f>A126266598R_Latest</f>
        <v>6.6920000000000002</v>
      </c>
      <c r="AD78" s="47">
        <f>A126259254C_Latest</f>
        <v>7.9390000000000001</v>
      </c>
      <c r="AE78" s="69">
        <v>3</v>
      </c>
    </row>
    <row r="79" spans="1:31" hidden="1">
      <c r="A79" s="46"/>
      <c r="B79" s="49" t="s">
        <v>2904</v>
      </c>
      <c r="C79" s="69">
        <v>4</v>
      </c>
      <c r="D79" s="47">
        <f>A126251778W_Latest</f>
        <v>862.68100000000004</v>
      </c>
      <c r="E79" s="47">
        <f>A126266466L_Latest</f>
        <v>459.09100000000001</v>
      </c>
      <c r="F79" s="47">
        <f>A126259122A_Latest</f>
        <v>403.59100000000001</v>
      </c>
      <c r="G79" s="47">
        <f>A126252594W_Latest</f>
        <v>263.45400000000001</v>
      </c>
      <c r="H79" s="47">
        <f>A126267282L_Latest</f>
        <v>145.34399999999999</v>
      </c>
      <c r="I79" s="47">
        <f>A126259938T_Latest</f>
        <v>118.111</v>
      </c>
      <c r="J79" s="47">
        <f>A126252050X_Latest</f>
        <v>207.47300000000001</v>
      </c>
      <c r="K79" s="47">
        <f>A126266738F_Latest</f>
        <v>117.248</v>
      </c>
      <c r="L79" s="47">
        <f>A126259394F_Latest</f>
        <v>90.224999999999994</v>
      </c>
      <c r="M79" s="47">
        <f>A126252730C_Latest</f>
        <v>198.84</v>
      </c>
      <c r="N79" s="47">
        <f>A126267418L_Latest</f>
        <v>96.567999999999998</v>
      </c>
      <c r="O79" s="47">
        <f>A126260074T_Latest</f>
        <v>102.27200000000001</v>
      </c>
      <c r="P79" s="47">
        <f>A126252866R_Latest</f>
        <v>47.113999999999997</v>
      </c>
      <c r="Q79" s="47">
        <f>A126267554F_Latest</f>
        <v>25.111000000000001</v>
      </c>
      <c r="R79" s="47">
        <f>A126260210X_Latest</f>
        <v>22.003</v>
      </c>
      <c r="S79" s="47">
        <f>A126252186K_Latest</f>
        <v>102.687</v>
      </c>
      <c r="T79" s="47">
        <f>A126266874X_Latest</f>
        <v>54.661000000000001</v>
      </c>
      <c r="U79" s="47">
        <f>A126259530L_Latest</f>
        <v>48.027000000000001</v>
      </c>
      <c r="V79" s="47">
        <f>A126252322T_Latest</f>
        <v>15.887</v>
      </c>
      <c r="W79" s="47">
        <f>A126267010J_Latest</f>
        <v>7.9379999999999997</v>
      </c>
      <c r="X79" s="47">
        <f>A126259666X_Latest</f>
        <v>7.9489999999999998</v>
      </c>
      <c r="Y79" s="47">
        <f>A126252458C_Latest</f>
        <v>8.1739999999999995</v>
      </c>
      <c r="Z79" s="47">
        <f>A126267146V_Latest</f>
        <v>4.0430000000000001</v>
      </c>
      <c r="AA79" s="47">
        <f>A126259802F_Latest</f>
        <v>4.1310000000000002</v>
      </c>
      <c r="AB79" s="47">
        <f>A126251914C_Latest</f>
        <v>19.050999999999998</v>
      </c>
      <c r="AC79" s="47">
        <f>A126266602V_Latest</f>
        <v>8.1790000000000003</v>
      </c>
      <c r="AD79" s="47">
        <f>A126259258L_Latest</f>
        <v>10.872999999999999</v>
      </c>
      <c r="AE79" s="69">
        <v>4</v>
      </c>
    </row>
    <row r="80" spans="1:31" hidden="1">
      <c r="A80" s="46"/>
      <c r="B80" s="50" t="s">
        <v>2905</v>
      </c>
      <c r="C80" s="69">
        <v>5</v>
      </c>
      <c r="D80" s="47">
        <f>A126251722K_Latest</f>
        <v>10670.362999999999</v>
      </c>
      <c r="E80" s="47">
        <f>A126266410A_Latest</f>
        <v>5652.6459999999997</v>
      </c>
      <c r="F80" s="47">
        <f>A126259066V_Latest</f>
        <v>5017.7169999999996</v>
      </c>
      <c r="G80" s="47">
        <f>A126252538C_Latest</f>
        <v>3407.6390000000001</v>
      </c>
      <c r="H80" s="47">
        <f>A126267226V_Latest</f>
        <v>1800.0239999999999</v>
      </c>
      <c r="I80" s="47">
        <f>A126259882T_Latest</f>
        <v>1607.615</v>
      </c>
      <c r="J80" s="47">
        <f>A126251994R_Latest</f>
        <v>2842.1709999999998</v>
      </c>
      <c r="K80" s="47">
        <f>A126266682F_Latest</f>
        <v>1523.318</v>
      </c>
      <c r="L80" s="47">
        <f>A126259338L_Latest</f>
        <v>1318.8530000000001</v>
      </c>
      <c r="M80" s="47">
        <f>A126252674W_Latest</f>
        <v>2105.4589999999998</v>
      </c>
      <c r="N80" s="47">
        <f>A126267362L_Latest</f>
        <v>1099.1880000000001</v>
      </c>
      <c r="O80" s="47">
        <f>A126260018X_Latest</f>
        <v>1006.271</v>
      </c>
      <c r="P80" s="47">
        <f>A126252810C_Latest</f>
        <v>721.69899999999996</v>
      </c>
      <c r="Q80" s="47">
        <f>A126267498X_Latest</f>
        <v>377.98700000000002</v>
      </c>
      <c r="R80" s="47">
        <f>A126260154T_Latest</f>
        <v>343.71199999999999</v>
      </c>
      <c r="S80" s="47">
        <f>A126252130X_Latest</f>
        <v>1096.972</v>
      </c>
      <c r="T80" s="47">
        <f>A126266818F_Latest</f>
        <v>593.03899999999999</v>
      </c>
      <c r="U80" s="47">
        <f>A126259474F_Latest</f>
        <v>503.93299999999999</v>
      </c>
      <c r="V80" s="47">
        <f>A126252266K_Latest</f>
        <v>212.559</v>
      </c>
      <c r="W80" s="47">
        <f>A126266954X_Latest</f>
        <v>111.437</v>
      </c>
      <c r="X80" s="47">
        <f>A126259610L_Latest</f>
        <v>101.122</v>
      </c>
      <c r="Y80" s="47">
        <f>A126252402T_Latest</f>
        <v>94.516999999999996</v>
      </c>
      <c r="Z80" s="47">
        <f>A126267090V_Latest</f>
        <v>49.658999999999999</v>
      </c>
      <c r="AA80" s="47">
        <f>A126259746X_Latest</f>
        <v>44.856999999999999</v>
      </c>
      <c r="AB80" s="47">
        <f>A126251858W_Latest</f>
        <v>189.34899999999999</v>
      </c>
      <c r="AC80" s="47">
        <f>A126266546L_Latest</f>
        <v>97.994</v>
      </c>
      <c r="AD80" s="47">
        <f>A126259202A_Latest</f>
        <v>91.353999999999999</v>
      </c>
      <c r="AE80" s="69">
        <v>5</v>
      </c>
    </row>
    <row r="81" spans="1:31" hidden="1">
      <c r="A81" s="46"/>
      <c r="B81" s="51" t="s">
        <v>2906</v>
      </c>
      <c r="C81" s="69">
        <v>6</v>
      </c>
      <c r="D81" s="47">
        <f>A126251726V_Latest</f>
        <v>4661.8509999999997</v>
      </c>
      <c r="E81" s="47">
        <f>A126266414K_Latest</f>
        <v>2396.6320000000001</v>
      </c>
      <c r="F81" s="47">
        <f>A126259070K_Latest</f>
        <v>2265.2190000000001</v>
      </c>
      <c r="G81" s="47">
        <f>A126252542V_Latest</f>
        <v>1494.3520000000001</v>
      </c>
      <c r="H81" s="47">
        <f>A126267230K_Latest</f>
        <v>764.70299999999997</v>
      </c>
      <c r="I81" s="47">
        <f>A126259886A_Latest</f>
        <v>729.649</v>
      </c>
      <c r="J81" s="47">
        <f>A126251998X_Latest</f>
        <v>1295.5730000000001</v>
      </c>
      <c r="K81" s="47">
        <f>A126266686R_Latest</f>
        <v>675.34199999999998</v>
      </c>
      <c r="L81" s="47">
        <f>A126259342C_Latest</f>
        <v>620.23099999999999</v>
      </c>
      <c r="M81" s="47">
        <f>A126252678F_Latest</f>
        <v>887.98699999999997</v>
      </c>
      <c r="N81" s="47">
        <f>A126267366W_Latest</f>
        <v>442.98200000000003</v>
      </c>
      <c r="O81" s="47">
        <f>A126260022R_Latest</f>
        <v>445.00599999999997</v>
      </c>
      <c r="P81" s="47">
        <f>A126252814L_Latest</f>
        <v>302.55799999999999</v>
      </c>
      <c r="Q81" s="47">
        <f>A126267502C_Latest</f>
        <v>152.744</v>
      </c>
      <c r="R81" s="47">
        <f>A126260158A_Latest</f>
        <v>149.81399999999999</v>
      </c>
      <c r="S81" s="47">
        <f>A126252134J_Latest</f>
        <v>465.01299999999998</v>
      </c>
      <c r="T81" s="47">
        <f>A126266822W_Latest</f>
        <v>247.77</v>
      </c>
      <c r="U81" s="47">
        <f>A126259478R_Latest</f>
        <v>217.24199999999999</v>
      </c>
      <c r="V81" s="47">
        <f>A126252270A_Latest</f>
        <v>87.960999999999999</v>
      </c>
      <c r="W81" s="47">
        <f>A126266958J_Latest</f>
        <v>47.572000000000003</v>
      </c>
      <c r="X81" s="47">
        <f>A126259614W_Latest</f>
        <v>40.389000000000003</v>
      </c>
      <c r="Y81" s="47">
        <f>A126252406A_Latest</f>
        <v>42.308999999999997</v>
      </c>
      <c r="Z81" s="47">
        <f>A126267094C_Latest</f>
        <v>21.111999999999998</v>
      </c>
      <c r="AA81" s="47">
        <f>A126259750R_Latest</f>
        <v>21.196000000000002</v>
      </c>
      <c r="AB81" s="47">
        <f>A126251862L_Latest</f>
        <v>86.097999999999999</v>
      </c>
      <c r="AC81" s="47">
        <f>A126266550C_Latest</f>
        <v>44.405999999999999</v>
      </c>
      <c r="AD81" s="47">
        <f>A126259206K_Latest</f>
        <v>41.692</v>
      </c>
      <c r="AE81" s="69">
        <v>6</v>
      </c>
    </row>
    <row r="82" spans="1:31" hidden="1">
      <c r="A82" s="46"/>
      <c r="B82" s="52" t="s">
        <v>2907</v>
      </c>
      <c r="C82" s="69">
        <v>7</v>
      </c>
      <c r="D82" s="47">
        <f>A126251750V_Latest</f>
        <v>1224.2750000000001</v>
      </c>
      <c r="E82" s="47">
        <f>A126266438C_Latest</f>
        <v>605.51</v>
      </c>
      <c r="F82" s="47">
        <f>A126259094C_Latest</f>
        <v>618.76499999999999</v>
      </c>
      <c r="G82" s="47">
        <f>A126252566L_Latest</f>
        <v>398.46</v>
      </c>
      <c r="H82" s="47">
        <f>A126267254C_Latest</f>
        <v>208.71700000000001</v>
      </c>
      <c r="I82" s="47">
        <f>A126259910R_Latest</f>
        <v>189.74199999999999</v>
      </c>
      <c r="J82" s="47">
        <f>A126252022R_Latest</f>
        <v>315.78199999999998</v>
      </c>
      <c r="K82" s="47">
        <f>A126266710C_Latest</f>
        <v>142.804</v>
      </c>
      <c r="L82" s="47">
        <f>A126259366W_Latest</f>
        <v>172.977</v>
      </c>
      <c r="M82" s="47">
        <f>A126252702V_Latest</f>
        <v>242.785</v>
      </c>
      <c r="N82" s="47">
        <f>A126267390W_Latest</f>
        <v>112.34099999999999</v>
      </c>
      <c r="O82" s="47">
        <f>A126260046J_Latest</f>
        <v>130.44399999999999</v>
      </c>
      <c r="P82" s="47">
        <f>A126252838F_Latest</f>
        <v>85.406999999999996</v>
      </c>
      <c r="Q82" s="47">
        <f>A126267526W_Latest</f>
        <v>44.7</v>
      </c>
      <c r="R82" s="47">
        <f>A126260182A_Latest</f>
        <v>40.707000000000001</v>
      </c>
      <c r="S82" s="47">
        <f>A126252158A_Latest</f>
        <v>122.261</v>
      </c>
      <c r="T82" s="47">
        <f>A126266846R_Latest</f>
        <v>65.495999999999995</v>
      </c>
      <c r="U82" s="47">
        <f>A126259502C_Latest</f>
        <v>56.765000000000001</v>
      </c>
      <c r="V82" s="47">
        <f>A126252294V_Latest</f>
        <v>24.765000000000001</v>
      </c>
      <c r="W82" s="47">
        <f>A126266982J_Latest</f>
        <v>13.301</v>
      </c>
      <c r="X82" s="47">
        <f>A126259638R_Latest</f>
        <v>11.464</v>
      </c>
      <c r="Y82" s="47">
        <f>A126252430A_Latest</f>
        <v>12.622</v>
      </c>
      <c r="Z82" s="47">
        <f>A126267118K_Latest</f>
        <v>6.7160000000000002</v>
      </c>
      <c r="AA82" s="47">
        <f>A126259774J_Latest</f>
        <v>5.9059999999999997</v>
      </c>
      <c r="AB82" s="47">
        <f>A126251886F_Latest</f>
        <v>22.193000000000001</v>
      </c>
      <c r="AC82" s="47">
        <f>A126266574W_Latest</f>
        <v>11.433999999999999</v>
      </c>
      <c r="AD82" s="47">
        <f>A126259230K_Latest</f>
        <v>10.759</v>
      </c>
      <c r="AE82" s="69">
        <v>7</v>
      </c>
    </row>
    <row r="83" spans="1:31" hidden="1">
      <c r="A83" s="46"/>
      <c r="B83" s="53" t="s">
        <v>2908</v>
      </c>
      <c r="C83" s="69">
        <v>8</v>
      </c>
      <c r="D83" s="47">
        <f>A126251694L_Latest</f>
        <v>1414.0340000000001</v>
      </c>
      <c r="E83" s="47">
        <f>A126266382C_Latest</f>
        <v>720.83399999999995</v>
      </c>
      <c r="F83" s="47">
        <f>A126259038K_Latest</f>
        <v>693.2</v>
      </c>
      <c r="G83" s="47">
        <f>A126252510A_Latest</f>
        <v>457.14699999999999</v>
      </c>
      <c r="H83" s="47">
        <f>A126267198W_Latest</f>
        <v>222.124</v>
      </c>
      <c r="I83" s="47">
        <f>A126259854J_Latest</f>
        <v>235.023</v>
      </c>
      <c r="J83" s="47">
        <f>A126251966F_Latest</f>
        <v>405.654</v>
      </c>
      <c r="K83" s="47">
        <f>A126266654W_Latest</f>
        <v>225.964</v>
      </c>
      <c r="L83" s="47">
        <f>A126259310K_Latest</f>
        <v>179.69</v>
      </c>
      <c r="M83" s="47">
        <f>A126252646L_Latest</f>
        <v>253.82</v>
      </c>
      <c r="N83" s="47">
        <f>A126267334C_Latest</f>
        <v>128.31299999999999</v>
      </c>
      <c r="O83" s="47">
        <f>A126259990A_Latest</f>
        <v>125.50700000000001</v>
      </c>
      <c r="P83" s="47">
        <f>A126252782F_Latest</f>
        <v>88.093000000000004</v>
      </c>
      <c r="Q83" s="47">
        <f>A126267470W_Latest</f>
        <v>41.411999999999999</v>
      </c>
      <c r="R83" s="47">
        <f>A126260126J_Latest</f>
        <v>46.682000000000002</v>
      </c>
      <c r="S83" s="47">
        <f>A126252102R_Latest</f>
        <v>142.88399999999999</v>
      </c>
      <c r="T83" s="47">
        <f>A126266790R_Latest</f>
        <v>69.241</v>
      </c>
      <c r="U83" s="47">
        <f>A126259446W_Latest</f>
        <v>73.643000000000001</v>
      </c>
      <c r="V83" s="47">
        <f>A126252238A_Latest</f>
        <v>26.393000000000001</v>
      </c>
      <c r="W83" s="47">
        <f>A126266926R_Latest</f>
        <v>13.742000000000001</v>
      </c>
      <c r="X83" s="47">
        <f>A126259582R_Latest</f>
        <v>12.651</v>
      </c>
      <c r="Y83" s="47">
        <f>A126252374V_Latest</f>
        <v>14.118</v>
      </c>
      <c r="Z83" s="47">
        <f>A126267062K_Latest</f>
        <v>6.2039999999999997</v>
      </c>
      <c r="AA83" s="47">
        <f>A126259718R_Latest</f>
        <v>7.9139999999999997</v>
      </c>
      <c r="AB83" s="47">
        <f>A126251830V_Latest</f>
        <v>25.925999999999998</v>
      </c>
      <c r="AC83" s="47">
        <f>A126266518C_Latest</f>
        <v>13.836</v>
      </c>
      <c r="AD83" s="47">
        <f>A126259174C_Latest</f>
        <v>12.09</v>
      </c>
      <c r="AE83" s="69">
        <v>8</v>
      </c>
    </row>
    <row r="84" spans="1:31" hidden="1">
      <c r="A84" s="46"/>
      <c r="B84" s="52" t="s">
        <v>2909</v>
      </c>
      <c r="C84" s="69">
        <v>9</v>
      </c>
      <c r="D84" s="47">
        <f>A126251782L_Latest</f>
        <v>2023.5419999999999</v>
      </c>
      <c r="E84" s="47">
        <f>A126266470C_Latest</f>
        <v>1070.287</v>
      </c>
      <c r="F84" s="47">
        <f>A126259126K_Latest</f>
        <v>953.25400000000002</v>
      </c>
      <c r="G84" s="47">
        <f>A126252598F_Latest</f>
        <v>638.745</v>
      </c>
      <c r="H84" s="47">
        <f>A126267286W_Latest</f>
        <v>333.86200000000002</v>
      </c>
      <c r="I84" s="47">
        <f>A126259942J_Latest</f>
        <v>304.88299999999998</v>
      </c>
      <c r="J84" s="47">
        <f>A126252054J_Latest</f>
        <v>574.13800000000003</v>
      </c>
      <c r="K84" s="47">
        <f>A126266742W_Latest</f>
        <v>306.57400000000001</v>
      </c>
      <c r="L84" s="47">
        <f>A126259398R_Latest</f>
        <v>267.56400000000002</v>
      </c>
      <c r="M84" s="47">
        <f>A126252734L_Latest</f>
        <v>391.38299999999998</v>
      </c>
      <c r="N84" s="47">
        <f>A126267422C_Latest</f>
        <v>202.328</v>
      </c>
      <c r="O84" s="47">
        <f>A126260078A_Latest</f>
        <v>189.05500000000001</v>
      </c>
      <c r="P84" s="47">
        <f>A126252870F_Latest</f>
        <v>129.05799999999999</v>
      </c>
      <c r="Q84" s="47">
        <f>A126267558R_Latest</f>
        <v>66.632999999999996</v>
      </c>
      <c r="R84" s="47">
        <f>A126260214J_Latest</f>
        <v>62.424999999999997</v>
      </c>
      <c r="S84" s="47">
        <f>A126252190A_Latest</f>
        <v>199.86799999999999</v>
      </c>
      <c r="T84" s="47">
        <f>A126266878J_Latest</f>
        <v>113.03400000000001</v>
      </c>
      <c r="U84" s="47">
        <f>A126259534W_Latest</f>
        <v>86.834000000000003</v>
      </c>
      <c r="V84" s="47">
        <f>A126252326A_Latest</f>
        <v>36.802999999999997</v>
      </c>
      <c r="W84" s="47">
        <f>A126267014T_Latest</f>
        <v>20.529</v>
      </c>
      <c r="X84" s="47">
        <f>A126259670R_Latest</f>
        <v>16.274000000000001</v>
      </c>
      <c r="Y84" s="47">
        <f>A126252462V_Latest</f>
        <v>15.569000000000001</v>
      </c>
      <c r="Z84" s="47">
        <f>A126267150K_Latest</f>
        <v>8.1920000000000002</v>
      </c>
      <c r="AA84" s="47">
        <f>A126259806R_Latest</f>
        <v>7.3760000000000003</v>
      </c>
      <c r="AB84" s="47">
        <f>A126251918L_Latest</f>
        <v>37.978999999999999</v>
      </c>
      <c r="AC84" s="47">
        <f>A126266606C_Latest</f>
        <v>19.135999999999999</v>
      </c>
      <c r="AD84" s="47">
        <f>A126259262C_Latest</f>
        <v>18.843</v>
      </c>
      <c r="AE84" s="69">
        <v>9</v>
      </c>
    </row>
    <row r="85" spans="1:31" hidden="1">
      <c r="A85" s="46"/>
      <c r="B85" s="51" t="s">
        <v>2910</v>
      </c>
      <c r="C85" s="69">
        <v>10</v>
      </c>
      <c r="D85" s="47">
        <f>A126251754C_Latest</f>
        <v>6008.5119999999997</v>
      </c>
      <c r="E85" s="47">
        <f>A126266442V_Latest</f>
        <v>3256.0149999999999</v>
      </c>
      <c r="F85" s="47">
        <f>A126259098L_Latest</f>
        <v>2752.498</v>
      </c>
      <c r="G85" s="47">
        <f>A126252570C_Latest</f>
        <v>1913.287</v>
      </c>
      <c r="H85" s="47">
        <f>A126267258L_Latest</f>
        <v>1035.3209999999999</v>
      </c>
      <c r="I85" s="47">
        <f>A126259914X_Latest</f>
        <v>877.96600000000001</v>
      </c>
      <c r="J85" s="47">
        <f>A126252026X_Latest</f>
        <v>1546.597</v>
      </c>
      <c r="K85" s="47">
        <f>A126266714L_Latest</f>
        <v>847.976</v>
      </c>
      <c r="L85" s="47">
        <f>A126259370L_Latest</f>
        <v>698.62199999999996</v>
      </c>
      <c r="M85" s="47">
        <f>A126252706C_Latest</f>
        <v>1217.472</v>
      </c>
      <c r="N85" s="47">
        <f>A126267394F_Latest</f>
        <v>656.20699999999999</v>
      </c>
      <c r="O85" s="47">
        <f>A126260050X_Latest</f>
        <v>561.26499999999999</v>
      </c>
      <c r="P85" s="47">
        <f>A126252842W_Latest</f>
        <v>419.14</v>
      </c>
      <c r="Q85" s="47">
        <f>A126267530L_Latest</f>
        <v>225.24299999999999</v>
      </c>
      <c r="R85" s="47">
        <f>A126260186K_Latest</f>
        <v>193.898</v>
      </c>
      <c r="S85" s="47">
        <f>A126252162T_Latest</f>
        <v>631.95899999999995</v>
      </c>
      <c r="T85" s="47">
        <f>A126266850F_Latest</f>
        <v>345.26799999999997</v>
      </c>
      <c r="U85" s="47">
        <f>A126259506L_Latest</f>
        <v>286.69099999999997</v>
      </c>
      <c r="V85" s="47">
        <f>A126252298C_Latest</f>
        <v>124.598</v>
      </c>
      <c r="W85" s="47">
        <f>A126266986T_Latest</f>
        <v>63.865000000000002</v>
      </c>
      <c r="X85" s="47">
        <f>A126259642F_Latest</f>
        <v>60.732999999999997</v>
      </c>
      <c r="Y85" s="47">
        <f>A126252434K_Latest</f>
        <v>52.207999999999998</v>
      </c>
      <c r="Z85" s="47">
        <f>A126267122A_Latest</f>
        <v>28.547000000000001</v>
      </c>
      <c r="AA85" s="47">
        <f>A126259778T_Latest</f>
        <v>23.661000000000001</v>
      </c>
      <c r="AB85" s="47">
        <f>A126251890W_Latest</f>
        <v>103.25</v>
      </c>
      <c r="AC85" s="47">
        <f>A126266578F_Latest</f>
        <v>53.588000000000001</v>
      </c>
      <c r="AD85" s="47">
        <f>A126259234V_Latest</f>
        <v>49.661999999999999</v>
      </c>
      <c r="AE85" s="69">
        <v>10</v>
      </c>
    </row>
    <row r="86" spans="1:31" hidden="1">
      <c r="A86" s="46"/>
      <c r="B86" s="52" t="s">
        <v>2911</v>
      </c>
      <c r="C86" s="69">
        <v>11</v>
      </c>
      <c r="D86" s="47">
        <f>A126251786W_Latest</f>
        <v>2447.81</v>
      </c>
      <c r="E86" s="47">
        <f>A126266474L_Latest</f>
        <v>1300.5409999999999</v>
      </c>
      <c r="F86" s="47">
        <f>A126259130A_Latest</f>
        <v>1147.268</v>
      </c>
      <c r="G86" s="47">
        <f>A126252602K_Latest</f>
        <v>737.37599999999998</v>
      </c>
      <c r="H86" s="47">
        <f>A126267290L_Latest</f>
        <v>387.56799999999998</v>
      </c>
      <c r="I86" s="47">
        <f>A126259946T_Latest</f>
        <v>349.80799999999999</v>
      </c>
      <c r="J86" s="47">
        <f>A126252058T_Latest</f>
        <v>651.59900000000005</v>
      </c>
      <c r="K86" s="47">
        <f>A126266746F_Latest</f>
        <v>357.00200000000001</v>
      </c>
      <c r="L86" s="47">
        <f>A126259402V_Latest</f>
        <v>294.596</v>
      </c>
      <c r="M86" s="47">
        <f>A126252738W_Latest</f>
        <v>521.01</v>
      </c>
      <c r="N86" s="47">
        <f>A126267426L_Latest</f>
        <v>281.06</v>
      </c>
      <c r="O86" s="47">
        <f>A126260082T_Latest</f>
        <v>239.95</v>
      </c>
      <c r="P86" s="47">
        <f>A126252874R_Latest</f>
        <v>155.791</v>
      </c>
      <c r="Q86" s="47">
        <f>A126267562F_Latest</f>
        <v>81.507999999999996</v>
      </c>
      <c r="R86" s="47">
        <f>A126260218T_Latest</f>
        <v>74.283000000000001</v>
      </c>
      <c r="S86" s="47">
        <f>A126252194K_Latest</f>
        <v>270.66199999999998</v>
      </c>
      <c r="T86" s="47">
        <f>A126266882X_Latest</f>
        <v>134.96</v>
      </c>
      <c r="U86" s="47">
        <f>A126259538F_Latest</f>
        <v>135.702</v>
      </c>
      <c r="V86" s="47">
        <f>A126252330T_Latest</f>
        <v>47.5</v>
      </c>
      <c r="W86" s="47">
        <f>A126267018A_Latest</f>
        <v>23.795999999999999</v>
      </c>
      <c r="X86" s="47">
        <f>A126259674X_Latest</f>
        <v>23.704000000000001</v>
      </c>
      <c r="Y86" s="47">
        <f>A126252466C_Latest</f>
        <v>23.933</v>
      </c>
      <c r="Z86" s="47">
        <f>A126267154V_Latest</f>
        <v>13.561999999999999</v>
      </c>
      <c r="AA86" s="47">
        <f>A126259810F_Latest</f>
        <v>10.371</v>
      </c>
      <c r="AB86" s="47">
        <f>A126251922C_Latest</f>
        <v>39.939</v>
      </c>
      <c r="AC86" s="47">
        <f>A126266610V_Latest</f>
        <v>21.085000000000001</v>
      </c>
      <c r="AD86" s="47">
        <f>A126259266L_Latest</f>
        <v>18.853999999999999</v>
      </c>
      <c r="AE86" s="69">
        <v>11</v>
      </c>
    </row>
    <row r="87" spans="1:31" hidden="1">
      <c r="A87" s="46"/>
      <c r="B87" s="52" t="s">
        <v>2912</v>
      </c>
      <c r="C87" s="69">
        <v>12</v>
      </c>
      <c r="D87" s="47">
        <f>A126251698W_Latest</f>
        <v>3560.703</v>
      </c>
      <c r="E87" s="47">
        <f>A126266386L_Latest</f>
        <v>1955.473</v>
      </c>
      <c r="F87" s="47">
        <f>A126259042A_Latest</f>
        <v>1605.229</v>
      </c>
      <c r="G87" s="47">
        <f>A126252514K_Latest</f>
        <v>1175.9110000000001</v>
      </c>
      <c r="H87" s="47">
        <f>A126267202A_Latest</f>
        <v>647.75300000000004</v>
      </c>
      <c r="I87" s="47">
        <f>A126259858T_Latest</f>
        <v>528.15800000000002</v>
      </c>
      <c r="J87" s="47">
        <f>A126251970W_Latest</f>
        <v>894.99900000000002</v>
      </c>
      <c r="K87" s="47">
        <f>A126266658F_Latest</f>
        <v>490.97300000000001</v>
      </c>
      <c r="L87" s="47">
        <f>A126259314V_Latest</f>
        <v>404.02600000000001</v>
      </c>
      <c r="M87" s="47">
        <f>A126252650C_Latest</f>
        <v>696.46199999999999</v>
      </c>
      <c r="N87" s="47">
        <f>A126267338L_Latest</f>
        <v>375.14699999999999</v>
      </c>
      <c r="O87" s="47">
        <f>A126259994K_Latest</f>
        <v>321.315</v>
      </c>
      <c r="P87" s="47">
        <f>A126252786R_Latest</f>
        <v>263.34899999999999</v>
      </c>
      <c r="Q87" s="47">
        <f>A126267474F_Latest</f>
        <v>143.73500000000001</v>
      </c>
      <c r="R87" s="47">
        <f>A126260130X_Latest</f>
        <v>119.614</v>
      </c>
      <c r="S87" s="47">
        <f>A126252106X_Latest</f>
        <v>361.29700000000003</v>
      </c>
      <c r="T87" s="47">
        <f>A126266794X_Latest</f>
        <v>210.30799999999999</v>
      </c>
      <c r="U87" s="47">
        <f>A126259450L_Latest</f>
        <v>150.989</v>
      </c>
      <c r="V87" s="47">
        <f>A126252242T_Latest</f>
        <v>77.097999999999999</v>
      </c>
      <c r="W87" s="47">
        <f>A126266930F_Latest</f>
        <v>40.069000000000003</v>
      </c>
      <c r="X87" s="47">
        <f>A126259586X_Latest</f>
        <v>37.029000000000003</v>
      </c>
      <c r="Y87" s="47">
        <f>A126252378C_Latest</f>
        <v>28.274999999999999</v>
      </c>
      <c r="Z87" s="47">
        <f>A126267066V_Latest</f>
        <v>14.984999999999999</v>
      </c>
      <c r="AA87" s="47">
        <f>A126259722F_Latest</f>
        <v>13.29</v>
      </c>
      <c r="AB87" s="47">
        <f>A126251834C_Latest</f>
        <v>63.311</v>
      </c>
      <c r="AC87" s="47">
        <f>A126266522V_Latest</f>
        <v>32.503</v>
      </c>
      <c r="AD87" s="47">
        <f>A126259178L_Latest</f>
        <v>30.808</v>
      </c>
      <c r="AE87" s="69">
        <v>12</v>
      </c>
    </row>
    <row r="88" spans="1:31" hidden="1">
      <c r="A88" s="46"/>
      <c r="B88" s="53" t="s">
        <v>2913</v>
      </c>
      <c r="C88" s="69">
        <v>13</v>
      </c>
      <c r="D88" s="47">
        <f>A126251658C_Latest</f>
        <v>2173.9670000000001</v>
      </c>
      <c r="E88" s="47">
        <f>A126266346V_Latest</f>
        <v>1146.318</v>
      </c>
      <c r="F88" s="47">
        <f>A126259002J_Latest</f>
        <v>1027.6500000000001</v>
      </c>
      <c r="G88" s="47">
        <f>A126252474C_Latest</f>
        <v>698.20500000000004</v>
      </c>
      <c r="H88" s="47">
        <f>A126267162V_Latest</f>
        <v>359.46699999999998</v>
      </c>
      <c r="I88" s="47">
        <f>A126259818X_Latest</f>
        <v>338.738</v>
      </c>
      <c r="J88" s="47">
        <f>A126251930C_Latest</f>
        <v>548.16200000000003</v>
      </c>
      <c r="K88" s="47">
        <f>A126266618L_Latest</f>
        <v>286.80700000000002</v>
      </c>
      <c r="L88" s="47">
        <f>A126259274L_Latest</f>
        <v>261.35500000000002</v>
      </c>
      <c r="M88" s="47">
        <f>A126252610K_Latest</f>
        <v>435.51299999999998</v>
      </c>
      <c r="N88" s="47">
        <f>A126267298F_Latest</f>
        <v>233.19</v>
      </c>
      <c r="O88" s="47">
        <f>A126259954T_Latest</f>
        <v>202.32300000000001</v>
      </c>
      <c r="P88" s="47">
        <f>A126252746W_Latest</f>
        <v>159.85400000000001</v>
      </c>
      <c r="Q88" s="47">
        <f>A126267434L_Latest</f>
        <v>85.28</v>
      </c>
      <c r="R88" s="47">
        <f>A126260090T_Latest</f>
        <v>74.573999999999998</v>
      </c>
      <c r="S88" s="47">
        <f>A126252066T_Latest</f>
        <v>231.01400000000001</v>
      </c>
      <c r="T88" s="47">
        <f>A126266754F_Latest</f>
        <v>131.852</v>
      </c>
      <c r="U88" s="47">
        <f>A126259410V_Latest</f>
        <v>99.162000000000006</v>
      </c>
      <c r="V88" s="47">
        <f>A126252202X_Latest</f>
        <v>41.527000000000001</v>
      </c>
      <c r="W88" s="47">
        <f>A126266890X_Latest</f>
        <v>20.69</v>
      </c>
      <c r="X88" s="47">
        <f>A126259546F_Latest</f>
        <v>20.837</v>
      </c>
      <c r="Y88" s="47">
        <f>A126252338K_Latest</f>
        <v>17.829000000000001</v>
      </c>
      <c r="Z88" s="47">
        <f>A126267026A_Latest</f>
        <v>8.8889999999999993</v>
      </c>
      <c r="AA88" s="47">
        <f>A126259682X_Latest</f>
        <v>8.94</v>
      </c>
      <c r="AB88" s="47">
        <f>A126251794W_Latest</f>
        <v>41.863999999999997</v>
      </c>
      <c r="AC88" s="47">
        <f>A126266482L_Latest</f>
        <v>20.143000000000001</v>
      </c>
      <c r="AD88" s="47">
        <f>A126259138V_Latest</f>
        <v>21.72</v>
      </c>
      <c r="AE88" s="69">
        <v>13</v>
      </c>
    </row>
    <row r="89" spans="1:31" hidden="1">
      <c r="A89" s="46"/>
      <c r="B89" s="52" t="s">
        <v>2914</v>
      </c>
      <c r="C89" s="69">
        <v>14</v>
      </c>
      <c r="D89" s="47">
        <f>A126251670V_Latest</f>
        <v>1386.7349999999999</v>
      </c>
      <c r="E89" s="47">
        <f>A126266358C_Latest</f>
        <v>809.15499999999997</v>
      </c>
      <c r="F89" s="47">
        <f>A126259014T_Latest</f>
        <v>577.58000000000004</v>
      </c>
      <c r="G89" s="47">
        <f>A126252486L_Latest</f>
        <v>477.70600000000002</v>
      </c>
      <c r="H89" s="47">
        <f>A126267174C_Latest</f>
        <v>288.286</v>
      </c>
      <c r="I89" s="47">
        <f>A126259830R_Latest</f>
        <v>189.42</v>
      </c>
      <c r="J89" s="47">
        <f>A126251942L_Latest</f>
        <v>346.83699999999999</v>
      </c>
      <c r="K89" s="47">
        <f>A126266630C_Latest</f>
        <v>204.166</v>
      </c>
      <c r="L89" s="47">
        <f>A126259286W_Latest</f>
        <v>142.67099999999999</v>
      </c>
      <c r="M89" s="47">
        <f>A126252622V_Latest</f>
        <v>260.94799999999998</v>
      </c>
      <c r="N89" s="47">
        <f>A126267310K_Latest</f>
        <v>141.95699999999999</v>
      </c>
      <c r="O89" s="47">
        <f>A126259966A_Latest</f>
        <v>118.992</v>
      </c>
      <c r="P89" s="47">
        <f>A126252758F_Latest</f>
        <v>103.496</v>
      </c>
      <c r="Q89" s="47">
        <f>A126267446W_Latest</f>
        <v>58.454999999999998</v>
      </c>
      <c r="R89" s="47">
        <f>A126260102R_Latest</f>
        <v>45.040999999999997</v>
      </c>
      <c r="S89" s="47">
        <f>A126252078A_Latest</f>
        <v>130.28299999999999</v>
      </c>
      <c r="T89" s="47">
        <f>A126266766R_Latest</f>
        <v>78.456000000000003</v>
      </c>
      <c r="U89" s="47">
        <f>A126259422C_Latest</f>
        <v>51.826999999999998</v>
      </c>
      <c r="V89" s="47">
        <f>A126252214J_Latest</f>
        <v>35.570999999999998</v>
      </c>
      <c r="W89" s="47">
        <f>A126266902W_Latest</f>
        <v>19.379000000000001</v>
      </c>
      <c r="X89" s="47">
        <f>A126259558R_Latest</f>
        <v>16.192</v>
      </c>
      <c r="Y89" s="47">
        <f>A126252350A_Latest</f>
        <v>10.446</v>
      </c>
      <c r="Z89" s="47">
        <f>A126267038K_Latest</f>
        <v>6.0960000000000001</v>
      </c>
      <c r="AA89" s="47">
        <f>A126259694J_Latest</f>
        <v>4.3499999999999996</v>
      </c>
      <c r="AB89" s="47">
        <f>A126251806V_Latest</f>
        <v>21.448</v>
      </c>
      <c r="AC89" s="47">
        <f>A126266494W_Latest</f>
        <v>12.36</v>
      </c>
      <c r="AD89" s="47">
        <f>A126259150K_Latest</f>
        <v>9.0879999999999992</v>
      </c>
      <c r="AE89" s="69">
        <v>14</v>
      </c>
    </row>
    <row r="90" spans="1:31" hidden="1">
      <c r="A90" s="54" t="s">
        <v>2915</v>
      </c>
      <c r="B90" s="55"/>
      <c r="C90" s="69">
        <v>15</v>
      </c>
      <c r="D90" s="47"/>
      <c r="E90" s="47"/>
      <c r="F90" s="47"/>
      <c r="G90" s="47"/>
      <c r="H90" s="47"/>
      <c r="I90" s="47"/>
      <c r="J90" s="47"/>
      <c r="K90" s="47"/>
      <c r="L90" s="47"/>
      <c r="M90" s="47"/>
      <c r="N90" s="47"/>
      <c r="O90" s="47"/>
      <c r="P90" s="47"/>
      <c r="Q90" s="47"/>
      <c r="R90" s="47"/>
      <c r="S90" s="47"/>
      <c r="T90" s="47"/>
      <c r="U90" s="47"/>
      <c r="V90" s="47"/>
      <c r="W90" s="47"/>
      <c r="X90" s="47"/>
      <c r="Y90" s="47"/>
      <c r="Z90" s="47"/>
      <c r="AA90" s="47"/>
      <c r="AB90" s="47"/>
      <c r="AC90" s="47"/>
      <c r="AD90" s="47"/>
      <c r="AE90" s="69"/>
    </row>
    <row r="91" spans="1:31" hidden="1">
      <c r="A91" s="46"/>
      <c r="B91" s="50" t="s">
        <v>2916</v>
      </c>
      <c r="C91" s="69">
        <v>16</v>
      </c>
      <c r="D91" s="47">
        <f>A126251730K_Latest</f>
        <v>973.84900000000005</v>
      </c>
      <c r="E91" s="47">
        <f>A126266418V_Latest</f>
        <v>508.43099999999998</v>
      </c>
      <c r="F91" s="47">
        <f>A126259074V_Latest</f>
        <v>465.41800000000001</v>
      </c>
      <c r="G91" s="47">
        <f>A126252546C_Latest</f>
        <v>284.613</v>
      </c>
      <c r="H91" s="47">
        <f>A126267234V_Latest</f>
        <v>154.69</v>
      </c>
      <c r="I91" s="47">
        <f>A126259890T_Latest</f>
        <v>129.923</v>
      </c>
      <c r="J91" s="47">
        <f>A126252002F_Latest</f>
        <v>244.976</v>
      </c>
      <c r="K91" s="47">
        <f>A126266690F_Latest</f>
        <v>129.35900000000001</v>
      </c>
      <c r="L91" s="47">
        <f>A126259346L_Latest</f>
        <v>115.617</v>
      </c>
      <c r="M91" s="47">
        <f>A126252682W_Latest</f>
        <v>202.863</v>
      </c>
      <c r="N91" s="47">
        <f>A126267370L_Latest</f>
        <v>103.26900000000001</v>
      </c>
      <c r="O91" s="47">
        <f>A126260026X_Latest</f>
        <v>99.593000000000004</v>
      </c>
      <c r="P91" s="47">
        <f>A126252818W_Latest</f>
        <v>58.177</v>
      </c>
      <c r="Q91" s="47">
        <f>A126267506L_Latest</f>
        <v>29.866</v>
      </c>
      <c r="R91" s="47">
        <f>A126260162T_Latest</f>
        <v>28.311</v>
      </c>
      <c r="S91" s="47">
        <f>A126252138T_Latest</f>
        <v>127.407</v>
      </c>
      <c r="T91" s="47">
        <f>A126266826F_Latest</f>
        <v>64.52</v>
      </c>
      <c r="U91" s="47">
        <f>A126259482F_Latest</f>
        <v>62.887</v>
      </c>
      <c r="V91" s="47">
        <f>A126252274K_Latest</f>
        <v>22.533000000000001</v>
      </c>
      <c r="W91" s="47">
        <f>A126266962X_Latest</f>
        <v>11.803000000000001</v>
      </c>
      <c r="X91" s="47">
        <f>A126259618F_Latest</f>
        <v>10.731</v>
      </c>
      <c r="Y91" s="47">
        <f>A126252410T_Latest</f>
        <v>9.9079999999999995</v>
      </c>
      <c r="Z91" s="47">
        <f>A126267098L_Latest</f>
        <v>5.3310000000000004</v>
      </c>
      <c r="AA91" s="47">
        <f>A126259754X_Latest</f>
        <v>4.577</v>
      </c>
      <c r="AB91" s="47">
        <f>A126251866W_Latest</f>
        <v>23.373000000000001</v>
      </c>
      <c r="AC91" s="47">
        <f>A126266554L_Latest</f>
        <v>9.5939999999999994</v>
      </c>
      <c r="AD91" s="47">
        <f>A126259210A_Latest</f>
        <v>13.779</v>
      </c>
      <c r="AE91" s="69">
        <v>16</v>
      </c>
    </row>
    <row r="92" spans="1:31" hidden="1">
      <c r="A92" s="46"/>
      <c r="B92" s="50" t="s">
        <v>2917</v>
      </c>
      <c r="C92" s="69">
        <v>17</v>
      </c>
      <c r="D92" s="47">
        <f>A126251674C_Latest</f>
        <v>11973.475</v>
      </c>
      <c r="E92" s="47">
        <f>A126266362V_Latest</f>
        <v>6289.0720000000001</v>
      </c>
      <c r="F92" s="47">
        <f>A126259018A_Latest</f>
        <v>5684.4030000000002</v>
      </c>
      <c r="G92" s="47">
        <f>A126252490C_Latest</f>
        <v>3832.308</v>
      </c>
      <c r="H92" s="47">
        <f>A126267178L_Latest</f>
        <v>2010.098</v>
      </c>
      <c r="I92" s="47">
        <f>A126259834X_Latest</f>
        <v>1822.2090000000001</v>
      </c>
      <c r="J92" s="47">
        <f>A126251946W_Latest</f>
        <v>3165.0889999999999</v>
      </c>
      <c r="K92" s="47">
        <f>A126266634L_Latest</f>
        <v>1672.1990000000001</v>
      </c>
      <c r="L92" s="47">
        <f>A126259290L_Latest</f>
        <v>1492.8889999999999</v>
      </c>
      <c r="M92" s="47">
        <f>A126252626C_Latest</f>
        <v>2393.491</v>
      </c>
      <c r="N92" s="47">
        <f>A126267314V_Latest</f>
        <v>1238.0640000000001</v>
      </c>
      <c r="O92" s="47">
        <f>A126259970T_Latest</f>
        <v>1155.4269999999999</v>
      </c>
      <c r="P92" s="47">
        <f>A126252762W_Latest</f>
        <v>789.82</v>
      </c>
      <c r="Q92" s="47">
        <f>A126267450L_Latest</f>
        <v>413.96800000000002</v>
      </c>
      <c r="R92" s="47">
        <f>A126260106X_Latest</f>
        <v>375.851</v>
      </c>
      <c r="S92" s="47">
        <f>A126252082T_Latest</f>
        <v>1236.2280000000001</v>
      </c>
      <c r="T92" s="47">
        <f>A126266770F_Latest</f>
        <v>665.298</v>
      </c>
      <c r="U92" s="47">
        <f>A126259426L_Latest</f>
        <v>570.92999999999995</v>
      </c>
      <c r="V92" s="47">
        <f>A126252218T_Latest</f>
        <v>237.755</v>
      </c>
      <c r="W92" s="47">
        <f>A126266906F_Latest</f>
        <v>124.25700000000001</v>
      </c>
      <c r="X92" s="47">
        <f>A126259562F_Latest</f>
        <v>113.498</v>
      </c>
      <c r="Y92" s="47">
        <f>A126252354K_Latest</f>
        <v>106.554</v>
      </c>
      <c r="Z92" s="47">
        <f>A126267042A_Latest</f>
        <v>56.030999999999999</v>
      </c>
      <c r="AA92" s="47">
        <f>A126259698T_Latest</f>
        <v>50.523000000000003</v>
      </c>
      <c r="AB92" s="47">
        <f>A126251810K_Latest</f>
        <v>212.23099999999999</v>
      </c>
      <c r="AC92" s="47">
        <f>A126266498F_Latest</f>
        <v>109.15600000000001</v>
      </c>
      <c r="AD92" s="47">
        <f>A126259154V_Latest</f>
        <v>103.075</v>
      </c>
      <c r="AE92" s="69">
        <v>17</v>
      </c>
    </row>
    <row r="93" spans="1:31" hidden="1">
      <c r="A93" s="54" t="s">
        <v>2918</v>
      </c>
      <c r="B93" s="56"/>
      <c r="C93" s="69">
        <v>18</v>
      </c>
      <c r="D93" s="47">
        <f>A126251734V_Latest</f>
        <v>12947.324000000001</v>
      </c>
      <c r="E93" s="47">
        <f>A126266422K_Latest</f>
        <v>6797.5029999999997</v>
      </c>
      <c r="F93" s="47">
        <f>A126259078C_Latest</f>
        <v>6149.8209999999999</v>
      </c>
      <c r="G93" s="47">
        <f>A126252550V_Latest</f>
        <v>4116.92</v>
      </c>
      <c r="H93" s="47">
        <f>A126267238C_Latest</f>
        <v>2164.788</v>
      </c>
      <c r="I93" s="47">
        <f>A126259894A_Latest</f>
        <v>1952.133</v>
      </c>
      <c r="J93" s="47">
        <f>A126252006R_Latest</f>
        <v>3410.0639999999999</v>
      </c>
      <c r="K93" s="47">
        <f>A126266694R_Latest</f>
        <v>1801.558</v>
      </c>
      <c r="L93" s="47">
        <f>A126259350C_Latest</f>
        <v>1608.5060000000001</v>
      </c>
      <c r="M93" s="47">
        <f>A126252686F_Latest</f>
        <v>2596.3530000000001</v>
      </c>
      <c r="N93" s="47">
        <f>A126267374W_Latest</f>
        <v>1341.3340000000001</v>
      </c>
      <c r="O93" s="47">
        <f>A126260030R_Latest</f>
        <v>1255.02</v>
      </c>
      <c r="P93" s="47">
        <f>A126252822L_Latest</f>
        <v>847.99599999999998</v>
      </c>
      <c r="Q93" s="47">
        <f>A126267510C_Latest</f>
        <v>443.834</v>
      </c>
      <c r="R93" s="47">
        <f>A126260166A_Latest</f>
        <v>404.16199999999998</v>
      </c>
      <c r="S93" s="47">
        <f>A126252142J_Latest</f>
        <v>1363.635</v>
      </c>
      <c r="T93" s="47">
        <f>A126266830W_Latest</f>
        <v>729.81799999999998</v>
      </c>
      <c r="U93" s="47">
        <f>A126259486R_Latest</f>
        <v>633.81700000000001</v>
      </c>
      <c r="V93" s="47">
        <f>A126252278V_Latest</f>
        <v>260.28800000000001</v>
      </c>
      <c r="W93" s="47">
        <f>A126266966J_Latest</f>
        <v>136.06</v>
      </c>
      <c r="X93" s="47">
        <f>A126259622W_Latest</f>
        <v>124.229</v>
      </c>
      <c r="Y93" s="47">
        <f>A126252414A_Latest</f>
        <v>116.462</v>
      </c>
      <c r="Z93" s="47">
        <f>A126267102T_Latest</f>
        <v>61.362000000000002</v>
      </c>
      <c r="AA93" s="47">
        <f>A126259758J_Latest</f>
        <v>55.1</v>
      </c>
      <c r="AB93" s="47">
        <f>A126251870L_Latest</f>
        <v>235.60400000000001</v>
      </c>
      <c r="AC93" s="47">
        <f>A126266558W_Latest</f>
        <v>118.75</v>
      </c>
      <c r="AD93" s="47">
        <f>A126259214K_Latest</f>
        <v>116.854</v>
      </c>
      <c r="AE93" s="69">
        <v>18</v>
      </c>
    </row>
    <row r="94" spans="1:31" hidden="1">
      <c r="A94" s="74" t="s">
        <v>2919</v>
      </c>
      <c r="B94" s="75"/>
      <c r="C94" s="69">
        <v>19</v>
      </c>
      <c r="D94" s="47"/>
      <c r="E94" s="47"/>
      <c r="F94" s="47"/>
      <c r="G94" s="47"/>
      <c r="H94" s="47"/>
      <c r="I94" s="47"/>
      <c r="J94" s="47"/>
      <c r="K94" s="47"/>
      <c r="L94" s="47"/>
      <c r="M94" s="47"/>
      <c r="N94" s="47"/>
      <c r="O94" s="47"/>
      <c r="P94" s="47"/>
      <c r="Q94" s="47"/>
      <c r="R94" s="47"/>
      <c r="S94" s="47"/>
      <c r="T94" s="47"/>
      <c r="U94" s="47"/>
      <c r="V94" s="47"/>
      <c r="W94" s="47"/>
      <c r="X94" s="47"/>
      <c r="Y94" s="47"/>
      <c r="Z94" s="47"/>
      <c r="AA94" s="47"/>
      <c r="AB94" s="47"/>
      <c r="AC94" s="47"/>
      <c r="AD94" s="47"/>
      <c r="AE94" s="69"/>
    </row>
    <row r="95" spans="1:31" hidden="1">
      <c r="A95" s="58" t="s">
        <v>2920</v>
      </c>
      <c r="B95" s="59"/>
      <c r="C95" s="69">
        <v>20</v>
      </c>
      <c r="D95" s="47">
        <f>A126251758L_Latest</f>
        <v>3088.3180000000002</v>
      </c>
      <c r="E95" s="47">
        <f>A126266446C_Latest</f>
        <v>1475.8009999999999</v>
      </c>
      <c r="F95" s="47">
        <f>A126259102T_Latest</f>
        <v>1612.5170000000001</v>
      </c>
      <c r="G95" s="47">
        <f>A126252574L_Latest</f>
        <v>939.14700000000005</v>
      </c>
      <c r="H95" s="47">
        <f>A126267262C_Latest</f>
        <v>455.80599999999998</v>
      </c>
      <c r="I95" s="47">
        <f>A126259918J_Latest</f>
        <v>483.34100000000001</v>
      </c>
      <c r="J95" s="47">
        <f>A126252030R_Latest</f>
        <v>822.89499999999998</v>
      </c>
      <c r="K95" s="47">
        <f>A126266718W_Latest</f>
        <v>387.56700000000001</v>
      </c>
      <c r="L95" s="47">
        <f>A126259374W_Latest</f>
        <v>435.32799999999997</v>
      </c>
      <c r="M95" s="47">
        <f>A126252710V_Latest</f>
        <v>585.78700000000003</v>
      </c>
      <c r="N95" s="47">
        <f>A126267398R_Latest</f>
        <v>283.649</v>
      </c>
      <c r="O95" s="47">
        <f>A126260054J_Latest</f>
        <v>302.137</v>
      </c>
      <c r="P95" s="47">
        <f>A126252846F_Latest</f>
        <v>190.636</v>
      </c>
      <c r="Q95" s="47">
        <f>A126267534W_Latest</f>
        <v>91.866</v>
      </c>
      <c r="R95" s="47">
        <f>A126260190A_Latest</f>
        <v>98.77</v>
      </c>
      <c r="S95" s="47">
        <f>A126252166A_Latest</f>
        <v>388.48599999999999</v>
      </c>
      <c r="T95" s="47">
        <f>A126266854R_Latest</f>
        <v>180.65</v>
      </c>
      <c r="U95" s="47">
        <f>A126259510C_Latest</f>
        <v>207.83600000000001</v>
      </c>
      <c r="V95" s="47">
        <f>A126252302J_Latest</f>
        <v>68.510999999999996</v>
      </c>
      <c r="W95" s="47">
        <f>A126266990J_Latest</f>
        <v>34.097999999999999</v>
      </c>
      <c r="X95" s="47">
        <f>A126259646R_Latest</f>
        <v>34.412999999999997</v>
      </c>
      <c r="Y95" s="47">
        <f>A126252438V_Latest</f>
        <v>28.552</v>
      </c>
      <c r="Z95" s="47">
        <f>A126267126K_Latest</f>
        <v>14.714</v>
      </c>
      <c r="AA95" s="47">
        <f>A126259782J_Latest</f>
        <v>13.837</v>
      </c>
      <c r="AB95" s="47">
        <f>A126251894F_Latest</f>
        <v>64.304000000000002</v>
      </c>
      <c r="AC95" s="47">
        <f>A126266582W_Latest</f>
        <v>27.45</v>
      </c>
      <c r="AD95" s="47">
        <f>A126259238C_Latest</f>
        <v>36.853999999999999</v>
      </c>
      <c r="AE95" s="69">
        <v>20</v>
      </c>
    </row>
    <row r="96" spans="1:31" hidden="1">
      <c r="A96" s="60"/>
      <c r="B96" s="59" t="s">
        <v>2921</v>
      </c>
      <c r="C96" s="69">
        <v>21</v>
      </c>
      <c r="D96" s="47">
        <f>A126251762C_Latest</f>
        <v>2251.902</v>
      </c>
      <c r="E96" s="47">
        <f>A126266450V_Latest</f>
        <v>1099.9639999999999</v>
      </c>
      <c r="F96" s="47">
        <f>A126259106A_Latest</f>
        <v>1151.9390000000001</v>
      </c>
      <c r="G96" s="47">
        <f>A126252578W_Latest</f>
        <v>690.55799999999999</v>
      </c>
      <c r="H96" s="47">
        <f>A126267266L_Latest</f>
        <v>347.5</v>
      </c>
      <c r="I96" s="47">
        <f>A126259922X_Latest</f>
        <v>343.05900000000003</v>
      </c>
      <c r="J96" s="47">
        <f>A126252034X_Latest</f>
        <v>602.39599999999996</v>
      </c>
      <c r="K96" s="47">
        <f>A126266722L_Latest</f>
        <v>287.90300000000002</v>
      </c>
      <c r="L96" s="47">
        <f>A126259378F_Latest</f>
        <v>314.49299999999999</v>
      </c>
      <c r="M96" s="47">
        <f>A126252714C_Latest</f>
        <v>424.91300000000001</v>
      </c>
      <c r="N96" s="47">
        <f>A126267402V_Latest</f>
        <v>209.71</v>
      </c>
      <c r="O96" s="47">
        <f>A126260058T_Latest</f>
        <v>215.203</v>
      </c>
      <c r="P96" s="47">
        <f>A126252850W_Latest</f>
        <v>140.495</v>
      </c>
      <c r="Q96" s="47">
        <f>A126267538F_Latest</f>
        <v>67.361000000000004</v>
      </c>
      <c r="R96" s="47">
        <f>A126260194K_Latest</f>
        <v>73.134</v>
      </c>
      <c r="S96" s="47">
        <f>A126252170T_Latest</f>
        <v>271.65600000000001</v>
      </c>
      <c r="T96" s="47">
        <f>A126266858X_Latest</f>
        <v>129.37100000000001</v>
      </c>
      <c r="U96" s="47">
        <f>A126259514L_Latest</f>
        <v>142.285</v>
      </c>
      <c r="V96" s="47">
        <f>A126252306T_Latest</f>
        <v>50.915999999999997</v>
      </c>
      <c r="W96" s="47">
        <f>A126266994T_Latest</f>
        <v>25.593</v>
      </c>
      <c r="X96" s="47">
        <f>A126259650F_Latest</f>
        <v>25.323</v>
      </c>
      <c r="Y96" s="47">
        <f>A126252442K_Latest</f>
        <v>21.978999999999999</v>
      </c>
      <c r="Z96" s="47">
        <f>A126267130A_Latest</f>
        <v>12.102</v>
      </c>
      <c r="AA96" s="47">
        <f>A126259786T_Latest</f>
        <v>9.8770000000000007</v>
      </c>
      <c r="AB96" s="47">
        <f>A126251898R_Latest</f>
        <v>48.99</v>
      </c>
      <c r="AC96" s="47">
        <f>A126266586F_Latest</f>
        <v>20.425000000000001</v>
      </c>
      <c r="AD96" s="47">
        <f>A126259242V_Latest</f>
        <v>28.565000000000001</v>
      </c>
      <c r="AE96" s="69">
        <v>21</v>
      </c>
    </row>
    <row r="97" spans="1:31" hidden="1">
      <c r="A97" s="60"/>
      <c r="B97" s="61" t="s">
        <v>2922</v>
      </c>
      <c r="C97" s="69">
        <v>22</v>
      </c>
      <c r="D97" s="47">
        <f>A126251682C_Latest</f>
        <v>1458.2159999999999</v>
      </c>
      <c r="E97" s="47">
        <f>A126266370V_Latest</f>
        <v>751.05499999999995</v>
      </c>
      <c r="F97" s="47">
        <f>A126259026A_Latest</f>
        <v>707.16099999999994</v>
      </c>
      <c r="G97" s="47">
        <f>A126252498W_Latest</f>
        <v>436.65899999999999</v>
      </c>
      <c r="H97" s="47">
        <f>A126267186L_Latest</f>
        <v>234.369</v>
      </c>
      <c r="I97" s="47">
        <f>A126259842X_Latest</f>
        <v>202.29</v>
      </c>
      <c r="J97" s="47">
        <f>A126251954W_Latest</f>
        <v>385.21899999999999</v>
      </c>
      <c r="K97" s="47">
        <f>A126266642L_Latest</f>
        <v>197.548</v>
      </c>
      <c r="L97" s="47">
        <f>A126259298F_Latest</f>
        <v>187.67099999999999</v>
      </c>
      <c r="M97" s="47">
        <f>A126252634C_Latest</f>
        <v>288.69900000000001</v>
      </c>
      <c r="N97" s="47">
        <f>A126267322V_Latest</f>
        <v>147.565</v>
      </c>
      <c r="O97" s="47">
        <f>A126259978K_Latest</f>
        <v>141.13399999999999</v>
      </c>
      <c r="P97" s="47">
        <f>A126252770W_Latest</f>
        <v>90.096999999999994</v>
      </c>
      <c r="Q97" s="47">
        <f>A126267458F_Latest</f>
        <v>44.707000000000001</v>
      </c>
      <c r="R97" s="47">
        <f>A126260114X_Latest</f>
        <v>45.39</v>
      </c>
      <c r="S97" s="47">
        <f>A126252090T_Latest</f>
        <v>176.136</v>
      </c>
      <c r="T97" s="47">
        <f>A126266778X_Latest</f>
        <v>87.983999999999995</v>
      </c>
      <c r="U97" s="47">
        <f>A126259434L_Latest</f>
        <v>88.152000000000001</v>
      </c>
      <c r="V97" s="47">
        <f>A126252226T_Latest</f>
        <v>33.668999999999997</v>
      </c>
      <c r="W97" s="47">
        <f>A126266914F_Latest</f>
        <v>16.670999999999999</v>
      </c>
      <c r="X97" s="47">
        <f>A126259570F_Latest</f>
        <v>16.998000000000001</v>
      </c>
      <c r="Y97" s="47">
        <f>A126252362K_Latest</f>
        <v>13.805999999999999</v>
      </c>
      <c r="Z97" s="47">
        <f>A126267050A_Latest</f>
        <v>8.1129999999999995</v>
      </c>
      <c r="AA97" s="47">
        <f>A126259706F_Latest</f>
        <v>5.6929999999999996</v>
      </c>
      <c r="AB97" s="47">
        <f>A126251818C_Latest</f>
        <v>33.932000000000002</v>
      </c>
      <c r="AC97" s="47">
        <f>A126266506V_Latest</f>
        <v>14.098000000000001</v>
      </c>
      <c r="AD97" s="47">
        <f>A126259162V_Latest</f>
        <v>19.834</v>
      </c>
      <c r="AE97" s="69">
        <v>22</v>
      </c>
    </row>
    <row r="98" spans="1:31" hidden="1">
      <c r="A98" s="60"/>
      <c r="B98" s="61" t="s">
        <v>2923</v>
      </c>
      <c r="C98" s="69">
        <v>23</v>
      </c>
      <c r="D98" s="47">
        <f>A126251662V_Latest</f>
        <v>793.68600000000004</v>
      </c>
      <c r="E98" s="47">
        <f>A126266350K_Latest</f>
        <v>348.90899999999999</v>
      </c>
      <c r="F98" s="47">
        <f>A126259006T_Latest</f>
        <v>444.77699999999999</v>
      </c>
      <c r="G98" s="47">
        <f>A126252478L_Latest</f>
        <v>253.899</v>
      </c>
      <c r="H98" s="47">
        <f>A126267166C_Latest</f>
        <v>113.131</v>
      </c>
      <c r="I98" s="47">
        <f>A126259822R_Latest</f>
        <v>140.768</v>
      </c>
      <c r="J98" s="47">
        <f>A126251934L_Latest</f>
        <v>217.17699999999999</v>
      </c>
      <c r="K98" s="47">
        <f>A126266622C_Latest</f>
        <v>90.355000000000004</v>
      </c>
      <c r="L98" s="47">
        <f>A126259278W_Latest</f>
        <v>126.822</v>
      </c>
      <c r="M98" s="47">
        <f>A126252614V_Latest</f>
        <v>136.214</v>
      </c>
      <c r="N98" s="47">
        <f>A126267302K_Latest</f>
        <v>62.145000000000003</v>
      </c>
      <c r="O98" s="47">
        <f>A126259958A_Latest</f>
        <v>74.069000000000003</v>
      </c>
      <c r="P98" s="47">
        <f>A126252750L_Latest</f>
        <v>50.398000000000003</v>
      </c>
      <c r="Q98" s="47">
        <f>A126267438W_Latest</f>
        <v>22.654</v>
      </c>
      <c r="R98" s="47">
        <f>A126260094A_Latest</f>
        <v>27.744</v>
      </c>
      <c r="S98" s="47">
        <f>A126252070J_Latest</f>
        <v>95.52</v>
      </c>
      <c r="T98" s="47">
        <f>A126266758R_Latest</f>
        <v>41.387</v>
      </c>
      <c r="U98" s="47">
        <f>A126259414C_Latest</f>
        <v>54.133000000000003</v>
      </c>
      <c r="V98" s="47">
        <f>A126252206J_Latest</f>
        <v>17.247</v>
      </c>
      <c r="W98" s="47">
        <f>A126266894J_Latest</f>
        <v>8.923</v>
      </c>
      <c r="X98" s="47">
        <f>A126259550W_Latest</f>
        <v>8.3239999999999998</v>
      </c>
      <c r="Y98" s="47">
        <f>A126252342A_Latest</f>
        <v>8.173</v>
      </c>
      <c r="Z98" s="47">
        <f>A126267030T_Latest</f>
        <v>3.988</v>
      </c>
      <c r="AA98" s="47">
        <f>A126259686J_Latest</f>
        <v>4.1849999999999996</v>
      </c>
      <c r="AB98" s="47">
        <f>A126251798F_Latest</f>
        <v>15.058</v>
      </c>
      <c r="AC98" s="47">
        <f>A126266486W_Latest</f>
        <v>6.327</v>
      </c>
      <c r="AD98" s="47">
        <f>A126259142K_Latest</f>
        <v>8.7309999999999999</v>
      </c>
      <c r="AE98" s="69">
        <v>23</v>
      </c>
    </row>
    <row r="99" spans="1:31" hidden="1">
      <c r="A99" s="60"/>
      <c r="B99" s="61" t="s">
        <v>2924</v>
      </c>
      <c r="C99" s="69">
        <v>24</v>
      </c>
      <c r="D99" s="47">
        <f>A126251702A_Latest</f>
        <v>298.85199999999998</v>
      </c>
      <c r="E99" s="47">
        <f>A126266390C_Latest</f>
        <v>136.91200000000001</v>
      </c>
      <c r="F99" s="47">
        <f>A126259046K_Latest</f>
        <v>161.94</v>
      </c>
      <c r="G99" s="47">
        <f>A126252518V_Latest</f>
        <v>76.733000000000004</v>
      </c>
      <c r="H99" s="47">
        <f>A126267206K_Latest</f>
        <v>37.488999999999997</v>
      </c>
      <c r="I99" s="47">
        <f>A126259862J_Latest</f>
        <v>39.244</v>
      </c>
      <c r="J99" s="47">
        <f>A126251974F_Latest</f>
        <v>89.917000000000002</v>
      </c>
      <c r="K99" s="47">
        <f>A126266662W_Latest</f>
        <v>40.048000000000002</v>
      </c>
      <c r="L99" s="47">
        <f>A126259318C_Latest</f>
        <v>49.869</v>
      </c>
      <c r="M99" s="47">
        <f>A126252654L_Latest</f>
        <v>56.222999999999999</v>
      </c>
      <c r="N99" s="47">
        <f>A126267342C_Latest</f>
        <v>26.327000000000002</v>
      </c>
      <c r="O99" s="47">
        <f>A126259998V_Latest</f>
        <v>29.895</v>
      </c>
      <c r="P99" s="47">
        <f>A126252790F_Latest</f>
        <v>22.757999999999999</v>
      </c>
      <c r="Q99" s="47">
        <f>A126267478R_Latest</f>
        <v>10.446999999999999</v>
      </c>
      <c r="R99" s="47">
        <f>A126260134J_Latest</f>
        <v>12.311</v>
      </c>
      <c r="S99" s="47">
        <f>A126252110R_Latest</f>
        <v>38.591000000000001</v>
      </c>
      <c r="T99" s="47">
        <f>A126266798J_Latest</f>
        <v>15.565</v>
      </c>
      <c r="U99" s="47">
        <f>A126259454W_Latest</f>
        <v>23.024999999999999</v>
      </c>
      <c r="V99" s="47">
        <f>A126252246A_Latest</f>
        <v>7.915</v>
      </c>
      <c r="W99" s="47">
        <f>A126266934R_Latest</f>
        <v>3.47</v>
      </c>
      <c r="X99" s="47">
        <f>A126259590R_Latest</f>
        <v>4.4450000000000003</v>
      </c>
      <c r="Y99" s="47">
        <f>A126252382V_Latest</f>
        <v>1.4430000000000001</v>
      </c>
      <c r="Z99" s="47">
        <f>A126267070K_Latest</f>
        <v>0.56100000000000005</v>
      </c>
      <c r="AA99" s="47">
        <f>A126259726R_Latest</f>
        <v>0.88200000000000001</v>
      </c>
      <c r="AB99" s="47">
        <f>A126251838L_Latest</f>
        <v>5.2720000000000002</v>
      </c>
      <c r="AC99" s="47">
        <f>A126266526C_Latest</f>
        <v>3.0049999999999999</v>
      </c>
      <c r="AD99" s="47">
        <f>A126259182C_Latest</f>
        <v>2.2679999999999998</v>
      </c>
      <c r="AE99" s="69">
        <v>24</v>
      </c>
    </row>
    <row r="100" spans="1:31" hidden="1">
      <c r="A100" s="60"/>
      <c r="B100" s="59" t="s">
        <v>2925</v>
      </c>
      <c r="C100" s="69">
        <v>25</v>
      </c>
      <c r="D100" s="47">
        <f>A126251678L_Latest</f>
        <v>294.36</v>
      </c>
      <c r="E100" s="47">
        <f>A126266366C_Latest</f>
        <v>164.72800000000001</v>
      </c>
      <c r="F100" s="47">
        <f>A126259022T_Latest</f>
        <v>129.63200000000001</v>
      </c>
      <c r="G100" s="47">
        <f>A126252494L_Latest</f>
        <v>81.043999999999997</v>
      </c>
      <c r="H100" s="47">
        <f>A126267182C_Latest</f>
        <v>46.536999999999999</v>
      </c>
      <c r="I100" s="47">
        <f>A126259838J_Latest</f>
        <v>34.506999999999998</v>
      </c>
      <c r="J100" s="47">
        <f>A126251950L_Latest</f>
        <v>80.448999999999998</v>
      </c>
      <c r="K100" s="47">
        <f>A126266638W_Latest</f>
        <v>43.618000000000002</v>
      </c>
      <c r="L100" s="47">
        <f>A126259294W_Latest</f>
        <v>36.831000000000003</v>
      </c>
      <c r="M100" s="47">
        <f>A126252630V_Latest</f>
        <v>63.588000000000001</v>
      </c>
      <c r="N100" s="47">
        <f>A126267318C_Latest</f>
        <v>34.061999999999998</v>
      </c>
      <c r="O100" s="47">
        <f>A126259974A_Latest</f>
        <v>29.526</v>
      </c>
      <c r="P100" s="47">
        <f>A126252766F_Latest</f>
        <v>19.323</v>
      </c>
      <c r="Q100" s="47">
        <f>A126267454W_Latest</f>
        <v>10.894</v>
      </c>
      <c r="R100" s="47">
        <f>A126260110R_Latest</f>
        <v>8.4280000000000008</v>
      </c>
      <c r="S100" s="47">
        <f>A126252086A_Latest</f>
        <v>38.058</v>
      </c>
      <c r="T100" s="47">
        <f>A126266774R_Latest</f>
        <v>24.048999999999999</v>
      </c>
      <c r="U100" s="47">
        <f>A126259430C_Latest</f>
        <v>14.01</v>
      </c>
      <c r="V100" s="47">
        <f>A126252222J_Latest</f>
        <v>4.0019999999999998</v>
      </c>
      <c r="W100" s="47">
        <f>A126266910W_Latest</f>
        <v>2.2730000000000001</v>
      </c>
      <c r="X100" s="47">
        <f>A126259566R_Latest</f>
        <v>1.7290000000000001</v>
      </c>
      <c r="Y100" s="47">
        <f>A126252358V_Latest</f>
        <v>2.3620000000000001</v>
      </c>
      <c r="Z100" s="47">
        <f>A126267046K_Latest</f>
        <v>0.83899999999999997</v>
      </c>
      <c r="AA100" s="47">
        <f>A126259702W_Latest</f>
        <v>1.5229999999999999</v>
      </c>
      <c r="AB100" s="47">
        <f>A126251814V_Latest</f>
        <v>5.5339999999999998</v>
      </c>
      <c r="AC100" s="47">
        <f>A126266502K_Latest</f>
        <v>2.456</v>
      </c>
      <c r="AD100" s="47">
        <f>A126259158C_Latest</f>
        <v>3.0779999999999998</v>
      </c>
      <c r="AE100" s="69">
        <v>25</v>
      </c>
    </row>
    <row r="101" spans="1:31" hidden="1">
      <c r="A101" s="60"/>
      <c r="B101" s="59" t="s">
        <v>2926</v>
      </c>
      <c r="C101" s="69">
        <v>26</v>
      </c>
      <c r="D101" s="47">
        <f>A126251706K_Latest</f>
        <v>542.05499999999995</v>
      </c>
      <c r="E101" s="47">
        <f>A126266394L_Latest</f>
        <v>211.10900000000001</v>
      </c>
      <c r="F101" s="47">
        <f>A126259050A_Latest</f>
        <v>330.94600000000003</v>
      </c>
      <c r="G101" s="47">
        <f>A126252522K_Latest</f>
        <v>167.54499999999999</v>
      </c>
      <c r="H101" s="47">
        <f>A126267210A_Latest</f>
        <v>61.768999999999998</v>
      </c>
      <c r="I101" s="47">
        <f>A126259866T_Latest</f>
        <v>105.776</v>
      </c>
      <c r="J101" s="47">
        <f>A126251978R_Latest</f>
        <v>140.05099999999999</v>
      </c>
      <c r="K101" s="47">
        <f>A126266666F_Latest</f>
        <v>56.045999999999999</v>
      </c>
      <c r="L101" s="47">
        <f>A126259322V_Latest</f>
        <v>84.004999999999995</v>
      </c>
      <c r="M101" s="47">
        <f>A126252658W_Latest</f>
        <v>97.286000000000001</v>
      </c>
      <c r="N101" s="47">
        <f>A126267346L_Latest</f>
        <v>39.877000000000002</v>
      </c>
      <c r="O101" s="47">
        <f>A126260002F_Latest</f>
        <v>57.408000000000001</v>
      </c>
      <c r="P101" s="47">
        <f>A126252794R_Latest</f>
        <v>30.818000000000001</v>
      </c>
      <c r="Q101" s="47">
        <f>A126267482F_Latest</f>
        <v>13.611000000000001</v>
      </c>
      <c r="R101" s="47">
        <f>A126260138T_Latest</f>
        <v>17.207000000000001</v>
      </c>
      <c r="S101" s="47">
        <f>A126252114X_Latest</f>
        <v>78.772000000000006</v>
      </c>
      <c r="T101" s="47">
        <f>A126266802L_Latest</f>
        <v>27.23</v>
      </c>
      <c r="U101" s="47">
        <f>A126259458F_Latest</f>
        <v>51.540999999999997</v>
      </c>
      <c r="V101" s="47">
        <f>A126252250T_Latest</f>
        <v>13.593</v>
      </c>
      <c r="W101" s="47">
        <f>A126266938X_Latest</f>
        <v>6.2320000000000002</v>
      </c>
      <c r="X101" s="47">
        <f>A126259594X_Latest</f>
        <v>7.3609999999999998</v>
      </c>
      <c r="Y101" s="47">
        <f>A126252386C_Latest</f>
        <v>4.2110000000000003</v>
      </c>
      <c r="Z101" s="47">
        <f>A126267074V_Latest</f>
        <v>1.774</v>
      </c>
      <c r="AA101" s="47">
        <f>A126259730F_Latest</f>
        <v>2.4369999999999998</v>
      </c>
      <c r="AB101" s="47">
        <f>A126251842C_Latest</f>
        <v>9.7799999999999994</v>
      </c>
      <c r="AC101" s="47">
        <f>A126266530V_Latest</f>
        <v>4.57</v>
      </c>
      <c r="AD101" s="47">
        <f>A126259186L_Latest</f>
        <v>5.2110000000000003</v>
      </c>
      <c r="AE101" s="69">
        <v>26</v>
      </c>
    </row>
    <row r="102" spans="1:31" hidden="1">
      <c r="A102" s="62" t="s">
        <v>2927</v>
      </c>
      <c r="B102" s="46"/>
      <c r="C102" s="69">
        <v>27</v>
      </c>
      <c r="D102" s="47">
        <f>A126251686L_Latest</f>
        <v>1091.989</v>
      </c>
      <c r="E102" s="47">
        <f>A126266374C_Latest</f>
        <v>497.78899999999999</v>
      </c>
      <c r="F102" s="47">
        <f>A126259030T_Latest</f>
        <v>594.20000000000005</v>
      </c>
      <c r="G102" s="47">
        <f>A126252502A_Latest</f>
        <v>325.32100000000003</v>
      </c>
      <c r="H102" s="47">
        <f>A126267190C_Latest</f>
        <v>150.25700000000001</v>
      </c>
      <c r="I102" s="47">
        <f>A126259846J_Latest</f>
        <v>175.06299999999999</v>
      </c>
      <c r="J102" s="47">
        <f>A126251958F_Latest</f>
        <v>260.99900000000002</v>
      </c>
      <c r="K102" s="47">
        <f>A126266646W_Latest</f>
        <v>118.792</v>
      </c>
      <c r="L102" s="47">
        <f>A126259302K_Latest</f>
        <v>142.20699999999999</v>
      </c>
      <c r="M102" s="47">
        <f>A126252638L_Latest</f>
        <v>212.84800000000001</v>
      </c>
      <c r="N102" s="47">
        <f>A126267326C_Latest</f>
        <v>99.475999999999999</v>
      </c>
      <c r="O102" s="47">
        <f>A126259982A_Latest</f>
        <v>113.372</v>
      </c>
      <c r="P102" s="47">
        <f>A126252774F_Latest</f>
        <v>66.442999999999998</v>
      </c>
      <c r="Q102" s="47">
        <f>A126267462W_Latest</f>
        <v>30.468</v>
      </c>
      <c r="R102" s="47">
        <f>A126260118J_Latest</f>
        <v>35.973999999999997</v>
      </c>
      <c r="S102" s="47">
        <f>A126252094A_Latest</f>
        <v>162.874</v>
      </c>
      <c r="T102" s="47">
        <f>A126266782R_Latest</f>
        <v>70.846999999999994</v>
      </c>
      <c r="U102" s="47">
        <f>A126259438W_Latest</f>
        <v>92.027000000000001</v>
      </c>
      <c r="V102" s="47">
        <f>A126252230J_Latest</f>
        <v>24.776</v>
      </c>
      <c r="W102" s="47">
        <f>A126266918R_Latest</f>
        <v>12.53</v>
      </c>
      <c r="X102" s="47">
        <f>A126259574R_Latest</f>
        <v>12.247</v>
      </c>
      <c r="Y102" s="47">
        <f>A126252366V_Latest</f>
        <v>10.826000000000001</v>
      </c>
      <c r="Z102" s="47">
        <f>A126267054K_Latest</f>
        <v>4.5839999999999996</v>
      </c>
      <c r="AA102" s="47">
        <f>A126259710W_Latest</f>
        <v>6.242</v>
      </c>
      <c r="AB102" s="47">
        <f>A126251822V_Latest</f>
        <v>27.902000000000001</v>
      </c>
      <c r="AC102" s="47">
        <f>A126266510K_Latest</f>
        <v>10.835000000000001</v>
      </c>
      <c r="AD102" s="47">
        <f>A126259166C_Latest</f>
        <v>17.067</v>
      </c>
      <c r="AE102" s="69">
        <v>27</v>
      </c>
    </row>
    <row r="103" spans="1:31" hidden="1">
      <c r="A103" s="60"/>
      <c r="B103" s="59" t="s">
        <v>2928</v>
      </c>
      <c r="C103" s="69">
        <v>28</v>
      </c>
      <c r="D103" s="47">
        <f>A126251710A_Latest</f>
        <v>646.00800000000004</v>
      </c>
      <c r="E103" s="47">
        <f>A126266398W_Latest</f>
        <v>329.61</v>
      </c>
      <c r="F103" s="47">
        <f>A126259054K_Latest</f>
        <v>316.39800000000002</v>
      </c>
      <c r="G103" s="47">
        <f>A126252526V_Latest</f>
        <v>192.733</v>
      </c>
      <c r="H103" s="47">
        <f>A126267214K_Latest</f>
        <v>101.44199999999999</v>
      </c>
      <c r="I103" s="47">
        <f>A126259870J_Latest</f>
        <v>91.29</v>
      </c>
      <c r="J103" s="47">
        <f>A126251982F_Latest</f>
        <v>144.274</v>
      </c>
      <c r="K103" s="47">
        <f>A126266670W_Latest</f>
        <v>73.162999999999997</v>
      </c>
      <c r="L103" s="47">
        <f>A126259326C_Latest</f>
        <v>71.11</v>
      </c>
      <c r="M103" s="47">
        <f>A126252662L_Latest</f>
        <v>134.148</v>
      </c>
      <c r="N103" s="47">
        <f>A126267350C_Latest</f>
        <v>68.832999999999998</v>
      </c>
      <c r="O103" s="47">
        <f>A126260006R_Latest</f>
        <v>65.313999999999993</v>
      </c>
      <c r="P103" s="47">
        <f>A126252798X_Latest</f>
        <v>40.314999999999998</v>
      </c>
      <c r="Q103" s="47">
        <f>A126267486R_Latest</f>
        <v>20.044</v>
      </c>
      <c r="R103" s="47">
        <f>A126260142J_Latest</f>
        <v>20.271000000000001</v>
      </c>
      <c r="S103" s="47">
        <f>A126252118J_Latest</f>
        <v>92.665000000000006</v>
      </c>
      <c r="T103" s="47">
        <f>A126266806W_Latest</f>
        <v>46.363999999999997</v>
      </c>
      <c r="U103" s="47">
        <f>A126259462W_Latest</f>
        <v>46.301000000000002</v>
      </c>
      <c r="V103" s="47">
        <f>A126252254A_Latest</f>
        <v>16.154</v>
      </c>
      <c r="W103" s="47">
        <f>A126266942R_Latest</f>
        <v>8.8209999999999997</v>
      </c>
      <c r="X103" s="47">
        <f>A126259598J_Latest</f>
        <v>7.3330000000000002</v>
      </c>
      <c r="Y103" s="47">
        <f>A126252390V_Latest</f>
        <v>7.6879999999999997</v>
      </c>
      <c r="Z103" s="47">
        <f>A126267078C_Latest</f>
        <v>3.915</v>
      </c>
      <c r="AA103" s="47">
        <f>A126259734R_Latest</f>
        <v>3.7719999999999998</v>
      </c>
      <c r="AB103" s="47">
        <f>A126251846L_Latest</f>
        <v>18.032</v>
      </c>
      <c r="AC103" s="47">
        <f>A126266534C_Latest</f>
        <v>7.0270000000000001</v>
      </c>
      <c r="AD103" s="47">
        <f>A126259190C_Latest</f>
        <v>11.005000000000001</v>
      </c>
      <c r="AE103" s="69">
        <v>28</v>
      </c>
    </row>
    <row r="104" spans="1:31" hidden="1">
      <c r="A104" s="60"/>
      <c r="B104" s="61" t="s">
        <v>2929</v>
      </c>
      <c r="C104" s="69">
        <v>29</v>
      </c>
      <c r="D104" s="47">
        <f>A126251738C_Latest</f>
        <v>73.66</v>
      </c>
      <c r="E104" s="47">
        <f>A126266426V_Latest</f>
        <v>34.353000000000002</v>
      </c>
      <c r="F104" s="47">
        <f>A126259082V_Latest</f>
        <v>39.308</v>
      </c>
      <c r="G104" s="47">
        <f>A126252554C_Latest</f>
        <v>17.565000000000001</v>
      </c>
      <c r="H104" s="47">
        <f>A126267242V_Latest</f>
        <v>10.172000000000001</v>
      </c>
      <c r="I104" s="47">
        <f>A126259898K_Latest</f>
        <v>7.3929999999999998</v>
      </c>
      <c r="J104" s="47">
        <f>A126252010F_Latest</f>
        <v>19.327000000000002</v>
      </c>
      <c r="K104" s="47">
        <f>A126266698X_Latest</f>
        <v>6.3029999999999999</v>
      </c>
      <c r="L104" s="47">
        <f>A126259354L_Latest</f>
        <v>13.023</v>
      </c>
      <c r="M104" s="47">
        <f>A126252690W_Latest</f>
        <v>13.224</v>
      </c>
      <c r="N104" s="47">
        <f>A126267378F_Latest</f>
        <v>7.8559999999999999</v>
      </c>
      <c r="O104" s="47">
        <f>A126260034X_Latest</f>
        <v>5.3680000000000003</v>
      </c>
      <c r="P104" s="47">
        <f>A126252826W_Latest</f>
        <v>6.0410000000000004</v>
      </c>
      <c r="Q104" s="47">
        <f>A126267514L_Latest</f>
        <v>3.2170000000000001</v>
      </c>
      <c r="R104" s="47">
        <f>A126260170T_Latest</f>
        <v>2.8239999999999998</v>
      </c>
      <c r="S104" s="47">
        <f>A126252146T_Latest</f>
        <v>13.353</v>
      </c>
      <c r="T104" s="47">
        <f>A126266834F_Latest</f>
        <v>5.1559999999999997</v>
      </c>
      <c r="U104" s="47">
        <f>A126259490F_Latest</f>
        <v>8.1969999999999992</v>
      </c>
      <c r="V104" s="47">
        <f>A126252282K_Latest</f>
        <v>2.3050000000000002</v>
      </c>
      <c r="W104" s="47">
        <f>A126266970X_Latest</f>
        <v>0.876</v>
      </c>
      <c r="X104" s="47">
        <f>A126259626F_Latest</f>
        <v>1.4279999999999999</v>
      </c>
      <c r="Y104" s="47">
        <f>A126252418K_Latest</f>
        <v>0.52</v>
      </c>
      <c r="Z104" s="47">
        <f>A126267106A_Latest</f>
        <v>0.28699999999999998</v>
      </c>
      <c r="AA104" s="47">
        <f>A126259762X_Latest</f>
        <v>0.23300000000000001</v>
      </c>
      <c r="AB104" s="47">
        <f>A126251874W_Latest</f>
        <v>1.3260000000000001</v>
      </c>
      <c r="AC104" s="47">
        <f>A126266562L_Latest</f>
        <v>0.48399999999999999</v>
      </c>
      <c r="AD104" s="47">
        <f>A126259218V_Latest</f>
        <v>0.84199999999999997</v>
      </c>
      <c r="AE104" s="69">
        <v>29</v>
      </c>
    </row>
    <row r="105" spans="1:31" hidden="1">
      <c r="A105" s="60"/>
      <c r="B105" s="59" t="s">
        <v>2930</v>
      </c>
      <c r="C105" s="69">
        <v>30</v>
      </c>
      <c r="D105" s="47">
        <f>A126251714K_Latest</f>
        <v>445.98099999999999</v>
      </c>
      <c r="E105" s="47">
        <f>A126266402A_Latest</f>
        <v>168.179</v>
      </c>
      <c r="F105" s="47">
        <f>A126259058V_Latest</f>
        <v>277.80200000000002</v>
      </c>
      <c r="G105" s="47">
        <f>A126252530K_Latest</f>
        <v>132.58799999999999</v>
      </c>
      <c r="H105" s="47">
        <f>A126267218V_Latest</f>
        <v>48.814999999999998</v>
      </c>
      <c r="I105" s="47">
        <f>A126259874T_Latest</f>
        <v>83.772999999999996</v>
      </c>
      <c r="J105" s="47">
        <f>A126251986R_Latest</f>
        <v>116.72499999999999</v>
      </c>
      <c r="K105" s="47">
        <f>A126266674F_Latest</f>
        <v>45.628999999999998</v>
      </c>
      <c r="L105" s="47">
        <f>A126259330V_Latest</f>
        <v>71.096000000000004</v>
      </c>
      <c r="M105" s="47">
        <f>A126252666W_Latest</f>
        <v>78.7</v>
      </c>
      <c r="N105" s="47">
        <f>A126267354L_Latest</f>
        <v>30.641999999999999</v>
      </c>
      <c r="O105" s="47">
        <f>A126260010F_Latest</f>
        <v>48.058</v>
      </c>
      <c r="P105" s="47">
        <f>A126252802C_Latest</f>
        <v>26.128</v>
      </c>
      <c r="Q105" s="47">
        <f>A126267490F_Latest</f>
        <v>10.423999999999999</v>
      </c>
      <c r="R105" s="47">
        <f>A126260146T_Latest</f>
        <v>15.702999999999999</v>
      </c>
      <c r="S105" s="47">
        <f>A126252122X_Latest</f>
        <v>70.207999999999998</v>
      </c>
      <c r="T105" s="47">
        <f>A126266810L_Latest</f>
        <v>24.481999999999999</v>
      </c>
      <c r="U105" s="47">
        <f>A126259466F_Latest</f>
        <v>45.725999999999999</v>
      </c>
      <c r="V105" s="47">
        <f>A126252258K_Latest</f>
        <v>8.6219999999999999</v>
      </c>
      <c r="W105" s="47">
        <f>A126266946X_Latest</f>
        <v>3.7090000000000001</v>
      </c>
      <c r="X105" s="47">
        <f>A126259602L_Latest</f>
        <v>4.9130000000000003</v>
      </c>
      <c r="Y105" s="47">
        <f>A126252394C_Latest</f>
        <v>3.1389999999999998</v>
      </c>
      <c r="Z105" s="47">
        <f>A126267082V_Latest</f>
        <v>0.66800000000000004</v>
      </c>
      <c r="AA105" s="47">
        <f>A126259738X_Latest</f>
        <v>2.4700000000000002</v>
      </c>
      <c r="AB105" s="47">
        <f>A126251850C_Latest</f>
        <v>9.8699999999999992</v>
      </c>
      <c r="AC105" s="47">
        <f>A126266538L_Latest</f>
        <v>3.8079999999999998</v>
      </c>
      <c r="AD105" s="47">
        <f>A126259194L_Latest</f>
        <v>6.0609999999999999</v>
      </c>
      <c r="AE105" s="69">
        <v>30</v>
      </c>
    </row>
    <row r="106" spans="1:31" hidden="1">
      <c r="A106" s="62" t="s">
        <v>2931</v>
      </c>
      <c r="B106" s="46"/>
      <c r="C106" s="69">
        <v>31</v>
      </c>
      <c r="D106" s="47">
        <f>A126251690C_Latest</f>
        <v>718.27599999999995</v>
      </c>
      <c r="E106" s="47">
        <f>A126266378L_Latest</f>
        <v>386.48</v>
      </c>
      <c r="F106" s="47">
        <f>A126259034A_Latest</f>
        <v>331.79599999999999</v>
      </c>
      <c r="G106" s="47">
        <f>A126252506K_Latest</f>
        <v>207.881</v>
      </c>
      <c r="H106" s="47">
        <f>A126267194L_Latest</f>
        <v>112.738</v>
      </c>
      <c r="I106" s="47">
        <f>A126259850X_Latest</f>
        <v>95.143000000000001</v>
      </c>
      <c r="J106" s="47">
        <f>A126251962W_Latest</f>
        <v>204.476</v>
      </c>
      <c r="K106" s="47">
        <f>A126266650L_Latest</f>
        <v>110.23</v>
      </c>
      <c r="L106" s="47">
        <f>A126259306V_Latest</f>
        <v>94.245999999999995</v>
      </c>
      <c r="M106" s="47">
        <f>A126252642C_Latest</f>
        <v>150.88900000000001</v>
      </c>
      <c r="N106" s="47">
        <f>A126267330V_Latest</f>
        <v>77.733999999999995</v>
      </c>
      <c r="O106" s="47">
        <f>A126259986K_Latest</f>
        <v>73.155000000000001</v>
      </c>
      <c r="P106" s="47">
        <f>A126252778R_Latest</f>
        <v>41.875</v>
      </c>
      <c r="Q106" s="47">
        <f>A126267466F_Latest</f>
        <v>23.902999999999999</v>
      </c>
      <c r="R106" s="47">
        <f>A126260122X_Latest</f>
        <v>17.972000000000001</v>
      </c>
      <c r="S106" s="47">
        <f>A126252098K_Latest</f>
        <v>81.363</v>
      </c>
      <c r="T106" s="47">
        <f>A126266786X_Latest</f>
        <v>44.953000000000003</v>
      </c>
      <c r="U106" s="47">
        <f>A126259442L_Latest</f>
        <v>36.411000000000001</v>
      </c>
      <c r="V106" s="47">
        <f>A126252234T_Latest</f>
        <v>15.352</v>
      </c>
      <c r="W106" s="47">
        <f>A126266922F_Latest</f>
        <v>7.7779999999999996</v>
      </c>
      <c r="X106" s="47">
        <f>A126259578X_Latest</f>
        <v>7.5739999999999998</v>
      </c>
      <c r="Y106" s="47">
        <f>A126252370K_Latest</f>
        <v>5.6550000000000002</v>
      </c>
      <c r="Z106" s="47">
        <f>A126267058V_Latest</f>
        <v>3.36</v>
      </c>
      <c r="AA106" s="47">
        <f>A126259714F_Latest</f>
        <v>2.2949999999999999</v>
      </c>
      <c r="AB106" s="47">
        <f>A126251826C_Latest</f>
        <v>10.785</v>
      </c>
      <c r="AC106" s="47">
        <f>A126266514V_Latest</f>
        <v>5.7839999999999998</v>
      </c>
      <c r="AD106" s="47">
        <f>A126259170V_Latest</f>
        <v>5.0010000000000003</v>
      </c>
      <c r="AE106" s="69">
        <v>31</v>
      </c>
    </row>
    <row r="107" spans="1:31" hidden="1">
      <c r="A107" s="60"/>
      <c r="B107" s="59" t="s">
        <v>2932</v>
      </c>
      <c r="C107" s="69">
        <v>32</v>
      </c>
      <c r="D107" s="47">
        <f>A126251766L_Latest</f>
        <v>392.28100000000001</v>
      </c>
      <c r="E107" s="47">
        <f>A126266454C_Latest</f>
        <v>217.16</v>
      </c>
      <c r="F107" s="47">
        <f>A126259110T_Latest</f>
        <v>175.12100000000001</v>
      </c>
      <c r="G107" s="47">
        <f>A126252582L_Latest</f>
        <v>109.08</v>
      </c>
      <c r="H107" s="47">
        <f>A126267270C_Latest</f>
        <v>62.01</v>
      </c>
      <c r="I107" s="47">
        <f>A126259926J_Latest</f>
        <v>47.07</v>
      </c>
      <c r="J107" s="47">
        <f>A126252038J_Latest</f>
        <v>131.31800000000001</v>
      </c>
      <c r="K107" s="47">
        <f>A126266726W_Latest</f>
        <v>73.155000000000001</v>
      </c>
      <c r="L107" s="47">
        <f>A126259382W_Latest</f>
        <v>58.162999999999997</v>
      </c>
      <c r="M107" s="47">
        <f>A126252718L_Latest</f>
        <v>82.71</v>
      </c>
      <c r="N107" s="47">
        <f>A126267406C_Latest</f>
        <v>40.575000000000003</v>
      </c>
      <c r="O107" s="47">
        <f>A126260062J_Latest</f>
        <v>42.136000000000003</v>
      </c>
      <c r="P107" s="47">
        <f>A126252854F_Latest</f>
        <v>20.472999999999999</v>
      </c>
      <c r="Q107" s="47">
        <f>A126267542W_Latest</f>
        <v>12.427</v>
      </c>
      <c r="R107" s="47">
        <f>A126260198V_Latest</f>
        <v>8.0470000000000006</v>
      </c>
      <c r="S107" s="47">
        <f>A126252174A_Latest</f>
        <v>33.25</v>
      </c>
      <c r="T107" s="47">
        <f>A126266862R_Latest</f>
        <v>19.72</v>
      </c>
      <c r="U107" s="47">
        <f>A126259518W_Latest</f>
        <v>13.531000000000001</v>
      </c>
      <c r="V107" s="47">
        <f>A126252310J_Latest</f>
        <v>6.1120000000000001</v>
      </c>
      <c r="W107" s="47">
        <f>A126266998A_Latest</f>
        <v>3.831</v>
      </c>
      <c r="X107" s="47">
        <f>A126259654R_Latest</f>
        <v>2.2810000000000001</v>
      </c>
      <c r="Y107" s="47">
        <f>A126252446V_Latest</f>
        <v>2.77</v>
      </c>
      <c r="Z107" s="47">
        <f>A126267134K_Latest</f>
        <v>1.617</v>
      </c>
      <c r="AA107" s="47">
        <f>A126259790J_Latest</f>
        <v>1.1519999999999999</v>
      </c>
      <c r="AB107" s="47">
        <f>A126251902V_Latest</f>
        <v>6.5670000000000002</v>
      </c>
      <c r="AC107" s="47">
        <f>A126266590W_Latest</f>
        <v>3.8260000000000001</v>
      </c>
      <c r="AD107" s="47">
        <f>A126259246C_Latest</f>
        <v>2.742</v>
      </c>
    </row>
    <row r="108" spans="1:31" hidden="1">
      <c r="A108" s="60"/>
      <c r="B108" s="59" t="s">
        <v>2933</v>
      </c>
      <c r="C108" s="69">
        <v>33</v>
      </c>
      <c r="D108" s="47">
        <f>A126251742V_Latest</f>
        <v>327.84100000000001</v>
      </c>
      <c r="E108" s="47">
        <f>A126266430K_Latest</f>
        <v>178.821</v>
      </c>
      <c r="F108" s="47">
        <f>A126259086C_Latest</f>
        <v>149.02000000000001</v>
      </c>
      <c r="G108" s="47">
        <f>A126252558L_Latest</f>
        <v>91.88</v>
      </c>
      <c r="H108" s="47">
        <f>A126267246C_Latest</f>
        <v>53.247</v>
      </c>
      <c r="I108" s="47">
        <f>A126259902R_Latest</f>
        <v>38.633000000000003</v>
      </c>
      <c r="J108" s="47">
        <f>A126252014R_Latest</f>
        <v>100.702</v>
      </c>
      <c r="K108" s="47">
        <f>A126266702C_Latest</f>
        <v>56.195</v>
      </c>
      <c r="L108" s="47">
        <f>A126259358W_Latest</f>
        <v>44.506</v>
      </c>
      <c r="M108" s="47">
        <f>A126252694F_Latest</f>
        <v>68.715000000000003</v>
      </c>
      <c r="N108" s="47">
        <f>A126267382W_Latest</f>
        <v>34.436</v>
      </c>
      <c r="O108" s="47">
        <f>A126260038J_Latest</f>
        <v>34.279000000000003</v>
      </c>
      <c r="P108" s="47">
        <f>A126252830L_Latest</f>
        <v>17.861999999999998</v>
      </c>
      <c r="Q108" s="47">
        <f>A126267518W_Latest</f>
        <v>9.8219999999999992</v>
      </c>
      <c r="R108" s="47">
        <f>A126260174A_Latest</f>
        <v>8.0399999999999991</v>
      </c>
      <c r="S108" s="47">
        <f>A126252150J_Latest</f>
        <v>34.741999999999997</v>
      </c>
      <c r="T108" s="47">
        <f>A126266838R_Latest</f>
        <v>18.155999999999999</v>
      </c>
      <c r="U108" s="47">
        <f>A126259494R_Latest</f>
        <v>16.585999999999999</v>
      </c>
      <c r="V108" s="47">
        <f>A126252286V_Latest</f>
        <v>6.3789999999999996</v>
      </c>
      <c r="W108" s="47">
        <f>A126266974J_Latest</f>
        <v>2.9820000000000002</v>
      </c>
      <c r="X108" s="47">
        <f>A126259630W_Latest</f>
        <v>3.3969999999999998</v>
      </c>
      <c r="Y108" s="47">
        <f>A126252422A_Latest</f>
        <v>2.2210000000000001</v>
      </c>
      <c r="Z108" s="47">
        <f>A126267110T_Latest</f>
        <v>1.4159999999999999</v>
      </c>
      <c r="AA108" s="47">
        <f>A126259766J_Latest</f>
        <v>0.80500000000000005</v>
      </c>
      <c r="AB108" s="47">
        <f>A126251878F_Latest</f>
        <v>5.3410000000000002</v>
      </c>
      <c r="AC108" s="47">
        <f>A126266566W_Latest</f>
        <v>2.5670000000000002</v>
      </c>
      <c r="AD108" s="47">
        <f>A126259222K_Latest</f>
        <v>2.774</v>
      </c>
    </row>
    <row r="109" spans="1:31" hidden="1">
      <c r="A109" s="60"/>
      <c r="B109" s="61" t="s">
        <v>2934</v>
      </c>
      <c r="C109" s="69">
        <v>34</v>
      </c>
      <c r="D109" s="47">
        <f>A126251746C_Latest</f>
        <v>59.484999999999999</v>
      </c>
      <c r="E109" s="47">
        <f>A126266434V_Latest</f>
        <v>32.555999999999997</v>
      </c>
      <c r="F109" s="47">
        <f>A126259090V_Latest</f>
        <v>26.928999999999998</v>
      </c>
      <c r="G109" s="47">
        <f>A126252562C_Latest</f>
        <v>20.893000000000001</v>
      </c>
      <c r="H109" s="47">
        <f>A126267250V_Latest</f>
        <v>10.9</v>
      </c>
      <c r="I109" s="47">
        <f>A126259906X_Latest</f>
        <v>9.9930000000000003</v>
      </c>
      <c r="J109" s="47">
        <f>A126252018X_Latest</f>
        <v>16.771999999999998</v>
      </c>
      <c r="K109" s="47">
        <f>A126266706L_Latest</f>
        <v>11.988</v>
      </c>
      <c r="L109" s="47">
        <f>A126259362L_Latest</f>
        <v>4.7839999999999998</v>
      </c>
      <c r="M109" s="47">
        <f>A126252698R_Latest</f>
        <v>9.984</v>
      </c>
      <c r="N109" s="47">
        <f>A126267386F_Latest</f>
        <v>6.5830000000000002</v>
      </c>
      <c r="O109" s="47">
        <f>A126260042X_Latest</f>
        <v>3.4009999999999998</v>
      </c>
      <c r="P109" s="47">
        <f>A126252834W_Latest</f>
        <v>4.2009999999999996</v>
      </c>
      <c r="Q109" s="47">
        <f>A126267522L_Latest</f>
        <v>1.6859999999999999</v>
      </c>
      <c r="R109" s="47">
        <f>A126260178K_Latest</f>
        <v>2.5150000000000001</v>
      </c>
      <c r="S109" s="47">
        <f>A126252154T_Latest</f>
        <v>5.77</v>
      </c>
      <c r="T109" s="47">
        <f>A126266842F_Latest</f>
        <v>0.52100000000000002</v>
      </c>
      <c r="U109" s="47">
        <f>A126259498X_Latest</f>
        <v>5.2489999999999997</v>
      </c>
      <c r="V109" s="47">
        <f>A126252290K_Latest</f>
        <v>1.081</v>
      </c>
      <c r="W109" s="47">
        <f>A126266978T_Latest</f>
        <v>0.38100000000000001</v>
      </c>
      <c r="X109" s="47">
        <f>A126259634F_Latest</f>
        <v>0.7</v>
      </c>
      <c r="Y109" s="47">
        <f>A126252426K_Latest</f>
        <v>0.19400000000000001</v>
      </c>
      <c r="Z109" s="47">
        <f>A126267114A_Latest</f>
        <v>4.9000000000000002E-2</v>
      </c>
      <c r="AA109" s="47">
        <f>A126259770X_Latest</f>
        <v>0.14499999999999999</v>
      </c>
      <c r="AB109" s="47">
        <f>A126251882W_Latest</f>
        <v>0.59</v>
      </c>
      <c r="AC109" s="47">
        <f>A126266570L_Latest</f>
        <v>0.44800000000000001</v>
      </c>
      <c r="AD109" s="47">
        <f>A126259226V_Latest</f>
        <v>0.14199999999999999</v>
      </c>
    </row>
    <row r="110" spans="1:31" hidden="1">
      <c r="A110" s="60"/>
      <c r="B110" s="59" t="s">
        <v>2935</v>
      </c>
      <c r="C110" s="69">
        <v>35</v>
      </c>
      <c r="D110" s="47">
        <f>A126251790L_Latest</f>
        <v>390.435</v>
      </c>
      <c r="E110" s="47">
        <f>A126266478W_Latest</f>
        <v>207.65899999999999</v>
      </c>
      <c r="F110" s="47">
        <f>A126259134K_Latest</f>
        <v>182.77600000000001</v>
      </c>
      <c r="G110" s="47">
        <f>A126252606V_Latest</f>
        <v>116.001</v>
      </c>
      <c r="H110" s="47">
        <f>A126267294W_Latest</f>
        <v>59.491</v>
      </c>
      <c r="I110" s="47">
        <f>A126259950J_Latest</f>
        <v>56.51</v>
      </c>
      <c r="J110" s="47">
        <f>A126252062J_Latest</f>
        <v>103.774</v>
      </c>
      <c r="K110" s="47">
        <f>A126266750W_Latest</f>
        <v>54.034999999999997</v>
      </c>
      <c r="L110" s="47">
        <f>A126259406C_Latest</f>
        <v>49.738999999999997</v>
      </c>
      <c r="M110" s="47">
        <f>A126252742L_Latest</f>
        <v>82.174000000000007</v>
      </c>
      <c r="N110" s="47">
        <f>A126267430C_Latest</f>
        <v>43.296999999999997</v>
      </c>
      <c r="O110" s="47">
        <f>A126260086A_Latest</f>
        <v>38.877000000000002</v>
      </c>
      <c r="P110" s="47">
        <f>A126252878X_Latest</f>
        <v>24.013000000000002</v>
      </c>
      <c r="Q110" s="47">
        <f>A126267566R_Latest</f>
        <v>14.081</v>
      </c>
      <c r="R110" s="47">
        <f>A126260222J_Latest</f>
        <v>9.9320000000000004</v>
      </c>
      <c r="S110" s="47">
        <f>A126252198V_Latest</f>
        <v>46.622</v>
      </c>
      <c r="T110" s="47">
        <f>A126266886J_Latest</f>
        <v>26.797000000000001</v>
      </c>
      <c r="U110" s="47">
        <f>A126259542W_Latest</f>
        <v>19.824999999999999</v>
      </c>
      <c r="V110" s="47">
        <f>A126252334A_Latest</f>
        <v>8.9730000000000008</v>
      </c>
      <c r="W110" s="47">
        <f>A126267022T_Latest</f>
        <v>4.7960000000000003</v>
      </c>
      <c r="X110" s="47">
        <f>A126259678J_Latest</f>
        <v>4.1769999999999996</v>
      </c>
      <c r="Y110" s="47">
        <f>A126252470V_Latest</f>
        <v>3.4340000000000002</v>
      </c>
      <c r="Z110" s="47">
        <f>A126267158C_Latest</f>
        <v>1.9450000000000001</v>
      </c>
      <c r="AA110" s="47">
        <f>A126259814R_Latest</f>
        <v>1.49</v>
      </c>
      <c r="AB110" s="47">
        <f>A126251926L_Latest</f>
        <v>5.4450000000000003</v>
      </c>
      <c r="AC110" s="47">
        <f>A126266614C_Latest</f>
        <v>3.2170000000000001</v>
      </c>
      <c r="AD110" s="47">
        <f>A126259270C_Latest</f>
        <v>2.2269999999999999</v>
      </c>
    </row>
    <row r="111" spans="1:31" hidden="1">
      <c r="A111" s="58" t="s">
        <v>2918</v>
      </c>
      <c r="B111" s="63"/>
      <c r="C111" s="69">
        <v>36</v>
      </c>
      <c r="D111" s="47">
        <f>A126251666C_Latest</f>
        <v>20632.147000000001</v>
      </c>
      <c r="E111" s="47">
        <f>A126266354V_Latest</f>
        <v>10122.019</v>
      </c>
      <c r="F111" s="47">
        <f>A126259010J_Latest</f>
        <v>10510.128000000001</v>
      </c>
      <c r="G111" s="47">
        <f>A126252482C_Latest</f>
        <v>6570.549</v>
      </c>
      <c r="H111" s="47">
        <f>A126267170V_Latest</f>
        <v>3224.895</v>
      </c>
      <c r="I111" s="47">
        <f>A126259826X_Latest</f>
        <v>3345.654</v>
      </c>
      <c r="J111" s="47">
        <f>A126251938W_Latest</f>
        <v>5406.0709999999999</v>
      </c>
      <c r="K111" s="47">
        <f>A126266626L_Latest</f>
        <v>2653.0790000000002</v>
      </c>
      <c r="L111" s="47">
        <f>A126259282L_Latest</f>
        <v>2752.9929999999999</v>
      </c>
      <c r="M111" s="47">
        <f>A126252618C_Latest</f>
        <v>4137.9979999999996</v>
      </c>
      <c r="N111" s="47">
        <f>A126267306V_Latest</f>
        <v>2018.2139999999999</v>
      </c>
      <c r="O111" s="47">
        <f>A126259962T_Latest</f>
        <v>2119.7829999999999</v>
      </c>
      <c r="P111" s="47">
        <f>A126252754W_Latest</f>
        <v>1450.114</v>
      </c>
      <c r="Q111" s="47">
        <f>A126267442L_Latest</f>
        <v>709.03</v>
      </c>
      <c r="R111" s="47">
        <f>A126260098K_Latest</f>
        <v>741.08299999999997</v>
      </c>
      <c r="S111" s="47">
        <f>A126252074T_Latest</f>
        <v>2125.125</v>
      </c>
      <c r="T111" s="47">
        <f>A126266762F_Latest</f>
        <v>1055.0360000000001</v>
      </c>
      <c r="U111" s="47">
        <f>A126259418L_Latest</f>
        <v>1070.0889999999999</v>
      </c>
      <c r="V111" s="47">
        <f>A126252210X_Latest</f>
        <v>443.30200000000002</v>
      </c>
      <c r="W111" s="47">
        <f>A126266898T_Latest</f>
        <v>218.09100000000001</v>
      </c>
      <c r="X111" s="47">
        <f>A126259554F_Latest</f>
        <v>225.21100000000001</v>
      </c>
      <c r="Y111" s="47">
        <f>A126252346K_Latest</f>
        <v>156.191</v>
      </c>
      <c r="Z111" s="47">
        <f>A126267034A_Latest</f>
        <v>77.953999999999994</v>
      </c>
      <c r="AA111" s="47">
        <f>A126259690X_Latest</f>
        <v>78.236000000000004</v>
      </c>
      <c r="AB111" s="47">
        <f>A126251802K_Latest</f>
        <v>342.798</v>
      </c>
      <c r="AC111" s="47">
        <f>A126266490L_Latest</f>
        <v>165.72</v>
      </c>
      <c r="AD111" s="47">
        <f>A126259146V_Latest</f>
        <v>177.078</v>
      </c>
    </row>
    <row r="112" spans="1:31" hidden="1">
      <c r="A112" s="64"/>
      <c r="B112" s="48"/>
      <c r="C112" s="48"/>
      <c r="D112" s="47"/>
      <c r="E112" s="47"/>
      <c r="F112" s="47"/>
      <c r="G112" s="47"/>
      <c r="H112" s="47"/>
      <c r="I112" s="47"/>
      <c r="J112" s="47"/>
      <c r="K112" s="47"/>
      <c r="L112" s="47"/>
      <c r="M112" s="47"/>
      <c r="N112" s="47"/>
      <c r="O112" s="47"/>
      <c r="P112" s="47"/>
      <c r="Q112" s="47"/>
      <c r="R112" s="47"/>
      <c r="S112" s="47"/>
      <c r="T112" s="47"/>
      <c r="U112" s="47"/>
    </row>
    <row r="113" spans="1:31" hidden="1">
      <c r="A113" s="64"/>
      <c r="B113" s="48"/>
      <c r="C113" s="48"/>
      <c r="D113" s="47"/>
      <c r="E113" s="47"/>
      <c r="F113" s="47"/>
      <c r="G113" s="47"/>
      <c r="H113" s="47"/>
      <c r="I113" s="47"/>
      <c r="J113" s="47"/>
      <c r="K113" s="47"/>
      <c r="L113" s="47"/>
      <c r="M113" s="47"/>
      <c r="N113" s="47"/>
      <c r="O113" s="47"/>
      <c r="P113" s="47"/>
      <c r="Q113" s="47"/>
      <c r="R113" s="47"/>
      <c r="S113" s="47"/>
      <c r="T113" s="47"/>
      <c r="U113" s="47"/>
    </row>
    <row r="114" spans="1:31" hidden="1">
      <c r="A114" s="64"/>
      <c r="B114" s="48"/>
      <c r="C114" s="48"/>
      <c r="D114" s="47"/>
      <c r="E114" s="47"/>
      <c r="F114" s="47"/>
      <c r="G114" s="47"/>
      <c r="H114" s="47"/>
      <c r="I114" s="47"/>
      <c r="J114" s="47"/>
      <c r="K114" s="47"/>
      <c r="L114" s="47"/>
      <c r="M114" s="47"/>
      <c r="N114" s="47"/>
      <c r="O114" s="47"/>
      <c r="P114" s="47"/>
      <c r="Q114" s="47"/>
      <c r="R114" s="47"/>
      <c r="S114" s="47"/>
      <c r="T114" s="47"/>
      <c r="U114" s="47"/>
    </row>
    <row r="115" spans="1:31" hidden="1">
      <c r="A115" s="64"/>
      <c r="B115" s="48"/>
      <c r="C115" s="48"/>
      <c r="D115" s="47"/>
      <c r="E115" s="47"/>
      <c r="F115" s="47"/>
      <c r="G115" s="47"/>
      <c r="H115" s="47"/>
      <c r="I115" s="47"/>
      <c r="J115" s="47"/>
      <c r="K115" s="47"/>
      <c r="L115" s="47"/>
      <c r="M115" s="47"/>
      <c r="N115" s="47"/>
      <c r="O115" s="47"/>
      <c r="P115" s="47"/>
      <c r="Q115" s="47"/>
      <c r="R115" s="47"/>
      <c r="S115" s="47"/>
      <c r="T115" s="47"/>
      <c r="U115" s="47"/>
    </row>
    <row r="116" spans="1:31" hidden="1">
      <c r="A116" s="64"/>
      <c r="B116" s="48"/>
      <c r="C116" s="48"/>
      <c r="D116" s="47"/>
      <c r="E116" s="47"/>
      <c r="F116" s="47"/>
      <c r="G116" s="47"/>
      <c r="H116" s="47"/>
      <c r="I116" s="47"/>
      <c r="J116" s="47"/>
      <c r="K116" s="47"/>
      <c r="L116" s="47"/>
      <c r="M116" s="47"/>
      <c r="N116" s="47"/>
      <c r="O116" s="47"/>
      <c r="P116" s="47"/>
      <c r="Q116" s="47"/>
      <c r="R116" s="47"/>
      <c r="S116" s="47"/>
      <c r="T116" s="47"/>
      <c r="U116" s="47"/>
    </row>
    <row r="117" spans="1:31" hidden="1">
      <c r="A117" s="64"/>
      <c r="B117" s="48"/>
      <c r="C117" s="48"/>
      <c r="D117" s="47"/>
      <c r="E117" s="47"/>
      <c r="F117" s="47"/>
      <c r="G117" s="47"/>
      <c r="H117" s="47"/>
      <c r="I117" s="47"/>
      <c r="J117" s="47"/>
      <c r="K117" s="47"/>
      <c r="L117" s="47"/>
      <c r="M117" s="47"/>
      <c r="N117" s="47"/>
      <c r="O117" s="47"/>
      <c r="P117" s="47"/>
      <c r="Q117" s="47"/>
      <c r="R117" s="47"/>
      <c r="S117" s="47"/>
      <c r="T117" s="47"/>
      <c r="U117" s="47"/>
    </row>
    <row r="118" spans="1:31" hidden="1">
      <c r="A118" s="64"/>
      <c r="B118" s="48"/>
      <c r="C118" s="48"/>
      <c r="D118" s="47"/>
      <c r="E118" s="47"/>
      <c r="F118" s="47"/>
      <c r="G118" s="47"/>
      <c r="H118" s="47"/>
      <c r="I118" s="47"/>
      <c r="J118" s="47"/>
      <c r="K118" s="47"/>
      <c r="L118" s="47"/>
      <c r="M118" s="47"/>
      <c r="N118" s="47"/>
      <c r="O118" s="47"/>
      <c r="P118" s="47"/>
      <c r="Q118" s="47"/>
      <c r="R118" s="47"/>
      <c r="S118" s="47"/>
      <c r="T118" s="47"/>
      <c r="U118" s="47"/>
    </row>
    <row r="119" spans="1:31" hidden="1">
      <c r="A119" s="64"/>
      <c r="B119" s="48"/>
      <c r="C119" s="48"/>
      <c r="D119" s="47"/>
      <c r="E119" s="47"/>
      <c r="F119" s="47"/>
      <c r="G119" s="47"/>
      <c r="H119" s="47"/>
      <c r="I119" s="47"/>
      <c r="J119" s="47"/>
      <c r="K119" s="47"/>
      <c r="L119" s="47"/>
      <c r="M119" s="47"/>
      <c r="N119" s="47"/>
      <c r="O119" s="47"/>
      <c r="P119" s="47"/>
      <c r="Q119" s="47"/>
      <c r="R119" s="47"/>
      <c r="S119" s="47"/>
      <c r="T119" s="47"/>
      <c r="U119" s="47"/>
    </row>
    <row r="120" spans="1:31" hidden="1">
      <c r="A120" s="64"/>
      <c r="B120" s="48"/>
      <c r="C120" s="48"/>
      <c r="D120" s="47"/>
      <c r="E120" s="47"/>
      <c r="F120" s="47"/>
      <c r="G120" s="47"/>
      <c r="H120" s="47"/>
      <c r="I120" s="47"/>
      <c r="J120" s="47"/>
      <c r="K120" s="47"/>
      <c r="L120" s="47"/>
      <c r="M120" s="47"/>
      <c r="N120" s="47"/>
      <c r="O120" s="47"/>
      <c r="P120" s="47"/>
      <c r="Q120" s="47"/>
      <c r="R120" s="47"/>
      <c r="S120" s="47"/>
      <c r="T120" s="47"/>
      <c r="U120" s="47"/>
    </row>
    <row r="121" spans="1:31" hidden="1">
      <c r="A121" s="67"/>
      <c r="B121" s="66"/>
      <c r="C121" s="66"/>
      <c r="D121" s="69">
        <v>1</v>
      </c>
      <c r="E121" s="69">
        <v>2</v>
      </c>
      <c r="F121" s="69">
        <v>3</v>
      </c>
      <c r="G121" s="69">
        <v>4</v>
      </c>
      <c r="H121" s="69">
        <v>5</v>
      </c>
      <c r="I121" s="69">
        <v>6</v>
      </c>
      <c r="J121" s="69">
        <v>7</v>
      </c>
      <c r="K121" s="69">
        <v>8</v>
      </c>
      <c r="L121" s="69">
        <v>9</v>
      </c>
      <c r="M121" s="69">
        <v>10</v>
      </c>
      <c r="N121" s="69">
        <v>11</v>
      </c>
      <c r="O121" s="69">
        <v>12</v>
      </c>
      <c r="P121" s="69">
        <v>13</v>
      </c>
      <c r="Q121" s="69">
        <v>14</v>
      </c>
      <c r="R121" s="69">
        <v>15</v>
      </c>
      <c r="S121" s="69">
        <v>16</v>
      </c>
      <c r="T121" s="69">
        <v>17</v>
      </c>
      <c r="U121" s="69">
        <v>18</v>
      </c>
      <c r="V121" s="69">
        <v>19</v>
      </c>
      <c r="W121" s="69">
        <v>20</v>
      </c>
      <c r="X121" s="69">
        <v>21</v>
      </c>
      <c r="Y121" s="69">
        <v>22</v>
      </c>
      <c r="Z121" s="69">
        <v>23</v>
      </c>
      <c r="AA121" s="69">
        <v>24</v>
      </c>
      <c r="AB121" s="69">
        <v>25</v>
      </c>
      <c r="AC121" s="69">
        <v>26</v>
      </c>
      <c r="AD121" s="69">
        <v>27</v>
      </c>
    </row>
    <row r="122" spans="1:31" ht="15" hidden="1" customHeight="1">
      <c r="A122" s="37"/>
      <c r="B122" s="37"/>
      <c r="C122" s="37"/>
      <c r="D122" s="82" t="s">
        <v>2942</v>
      </c>
      <c r="E122" s="82"/>
      <c r="F122" s="82"/>
      <c r="G122" s="82" t="s">
        <v>2943</v>
      </c>
      <c r="H122" s="82"/>
      <c r="I122" s="82"/>
      <c r="J122" s="82" t="s">
        <v>2944</v>
      </c>
      <c r="K122" s="82"/>
      <c r="L122" s="82"/>
      <c r="M122" s="82" t="s">
        <v>2945</v>
      </c>
      <c r="N122" s="82"/>
      <c r="O122" s="82"/>
      <c r="P122" s="82" t="s">
        <v>2946</v>
      </c>
      <c r="Q122" s="82"/>
      <c r="R122" s="82"/>
      <c r="S122" s="82" t="s">
        <v>2947</v>
      </c>
      <c r="T122" s="82"/>
      <c r="U122" s="82"/>
      <c r="V122" s="82" t="s">
        <v>2948</v>
      </c>
      <c r="W122" s="82"/>
      <c r="X122" s="82"/>
      <c r="Y122" s="82" t="s">
        <v>2949</v>
      </c>
      <c r="Z122" s="82"/>
      <c r="AA122" s="82"/>
      <c r="AB122" s="82" t="s">
        <v>2950</v>
      </c>
      <c r="AC122" s="82"/>
      <c r="AD122" s="82"/>
    </row>
    <row r="123" spans="1:31" hidden="1">
      <c r="A123" s="37"/>
      <c r="B123" s="37"/>
      <c r="C123" s="37"/>
      <c r="D123" s="38" t="s">
        <v>2895</v>
      </c>
      <c r="E123" s="38" t="s">
        <v>2896</v>
      </c>
      <c r="F123" s="38" t="s">
        <v>2897</v>
      </c>
      <c r="G123" s="38" t="s">
        <v>2895</v>
      </c>
      <c r="H123" s="38" t="s">
        <v>2896</v>
      </c>
      <c r="I123" s="38" t="s">
        <v>2897</v>
      </c>
      <c r="J123" s="38" t="s">
        <v>2895</v>
      </c>
      <c r="K123" s="38" t="s">
        <v>2896</v>
      </c>
      <c r="L123" s="38" t="s">
        <v>2897</v>
      </c>
      <c r="M123" s="38" t="s">
        <v>2895</v>
      </c>
      <c r="N123" s="38" t="s">
        <v>2896</v>
      </c>
      <c r="O123" s="38" t="s">
        <v>2897</v>
      </c>
      <c r="P123" s="38" t="s">
        <v>2895</v>
      </c>
      <c r="Q123" s="38" t="s">
        <v>2896</v>
      </c>
      <c r="R123" s="38" t="s">
        <v>2897</v>
      </c>
      <c r="S123" s="38" t="s">
        <v>2895</v>
      </c>
      <c r="T123" s="38" t="s">
        <v>2896</v>
      </c>
      <c r="U123" s="38" t="s">
        <v>2897</v>
      </c>
      <c r="V123" s="38" t="s">
        <v>2895</v>
      </c>
      <c r="W123" s="38" t="s">
        <v>2896</v>
      </c>
      <c r="X123" s="38" t="s">
        <v>2897</v>
      </c>
      <c r="Y123" s="38" t="s">
        <v>2895</v>
      </c>
      <c r="Z123" s="38" t="s">
        <v>2896</v>
      </c>
      <c r="AA123" s="38" t="s">
        <v>2897</v>
      </c>
      <c r="AB123" s="38" t="s">
        <v>2895</v>
      </c>
      <c r="AC123" s="38" t="s">
        <v>2896</v>
      </c>
      <c r="AD123" s="38" t="s">
        <v>2897</v>
      </c>
    </row>
    <row r="124" spans="1:31" hidden="1">
      <c r="A124" s="74" t="s">
        <v>2899</v>
      </c>
      <c r="B124" s="75"/>
      <c r="C124" s="76"/>
      <c r="D124" s="41" t="s">
        <v>2898</v>
      </c>
      <c r="E124" s="41" t="s">
        <v>2898</v>
      </c>
      <c r="F124" s="41" t="s">
        <v>2898</v>
      </c>
      <c r="G124" s="41" t="s">
        <v>2898</v>
      </c>
      <c r="H124" s="41" t="s">
        <v>2898</v>
      </c>
      <c r="I124" s="41" t="s">
        <v>2898</v>
      </c>
      <c r="J124" s="41" t="s">
        <v>2898</v>
      </c>
      <c r="K124" s="41" t="s">
        <v>2898</v>
      </c>
      <c r="L124" s="41" t="s">
        <v>2898</v>
      </c>
      <c r="M124" s="41" t="s">
        <v>2898</v>
      </c>
      <c r="N124" s="41" t="s">
        <v>2898</v>
      </c>
      <c r="O124" s="41" t="s">
        <v>2898</v>
      </c>
      <c r="P124" s="41" t="s">
        <v>2898</v>
      </c>
      <c r="Q124" s="41" t="s">
        <v>2898</v>
      </c>
      <c r="R124" s="41" t="s">
        <v>2898</v>
      </c>
      <c r="S124" s="41" t="s">
        <v>2898</v>
      </c>
      <c r="T124" s="41" t="s">
        <v>2898</v>
      </c>
      <c r="U124" s="41" t="s">
        <v>2898</v>
      </c>
      <c r="V124" s="41" t="s">
        <v>2898</v>
      </c>
      <c r="W124" s="41" t="s">
        <v>2898</v>
      </c>
      <c r="X124" s="41" t="s">
        <v>2898</v>
      </c>
      <c r="Y124" s="41" t="s">
        <v>2898</v>
      </c>
      <c r="Z124" s="41" t="s">
        <v>2898</v>
      </c>
      <c r="AA124" s="41" t="s">
        <v>2898</v>
      </c>
      <c r="AB124" s="41" t="s">
        <v>2898</v>
      </c>
      <c r="AC124" s="41" t="s">
        <v>2898</v>
      </c>
      <c r="AD124" s="41" t="s">
        <v>2898</v>
      </c>
    </row>
    <row r="125" spans="1:31" hidden="1">
      <c r="A125" s="45" t="s">
        <v>2900</v>
      </c>
      <c r="B125" s="46"/>
      <c r="C125" s="46"/>
    </row>
    <row r="126" spans="1:31" hidden="1">
      <c r="A126" s="46"/>
      <c r="B126" s="48" t="s">
        <v>2901</v>
      </c>
      <c r="C126" s="69">
        <v>1</v>
      </c>
      <c r="D126" s="19" t="s">
        <v>265</v>
      </c>
      <c r="E126" s="19" t="s">
        <v>266</v>
      </c>
      <c r="F126" s="19" t="s">
        <v>267</v>
      </c>
      <c r="G126" s="19" t="s">
        <v>1377</v>
      </c>
      <c r="H126" s="19" t="s">
        <v>1378</v>
      </c>
      <c r="I126" s="19" t="s">
        <v>1379</v>
      </c>
      <c r="J126" s="19" t="s">
        <v>1479</v>
      </c>
      <c r="K126" s="19" t="s">
        <v>1480</v>
      </c>
      <c r="L126" s="19" t="s">
        <v>1481</v>
      </c>
      <c r="M126" s="19" t="s">
        <v>1831</v>
      </c>
      <c r="N126" s="19" t="s">
        <v>1832</v>
      </c>
      <c r="O126" s="19" t="s">
        <v>1833</v>
      </c>
      <c r="P126" s="19" t="s">
        <v>1933</v>
      </c>
      <c r="Q126" s="19" t="s">
        <v>1934</v>
      </c>
      <c r="R126" s="19" t="s">
        <v>1935</v>
      </c>
      <c r="S126" s="19" t="s">
        <v>2285</v>
      </c>
      <c r="T126" s="19" t="s">
        <v>2286</v>
      </c>
      <c r="U126" s="19" t="s">
        <v>2287</v>
      </c>
      <c r="V126" s="19" t="s">
        <v>2387</v>
      </c>
      <c r="W126" s="19" t="s">
        <v>2388</v>
      </c>
      <c r="X126" s="19" t="s">
        <v>2389</v>
      </c>
      <c r="Y126" s="19" t="s">
        <v>2489</v>
      </c>
      <c r="Z126" s="19" t="s">
        <v>2490</v>
      </c>
      <c r="AA126" s="19" t="s">
        <v>2491</v>
      </c>
      <c r="AB126" s="19" t="s">
        <v>2769</v>
      </c>
      <c r="AC126" s="19" t="s">
        <v>2770</v>
      </c>
      <c r="AD126" s="19" t="s">
        <v>2771</v>
      </c>
      <c r="AE126" s="69"/>
    </row>
    <row r="127" spans="1:31" hidden="1">
      <c r="A127" s="46"/>
      <c r="B127" s="49" t="s">
        <v>2902</v>
      </c>
      <c r="C127" s="69">
        <v>2</v>
      </c>
      <c r="D127" s="19" t="s">
        <v>268</v>
      </c>
      <c r="E127" s="19" t="s">
        <v>269</v>
      </c>
      <c r="F127" s="19" t="s">
        <v>270</v>
      </c>
      <c r="G127" s="19" t="s">
        <v>1380</v>
      </c>
      <c r="H127" s="19" t="s">
        <v>1381</v>
      </c>
      <c r="I127" s="19" t="s">
        <v>1382</v>
      </c>
      <c r="J127" s="19" t="s">
        <v>1482</v>
      </c>
      <c r="K127" s="19" t="s">
        <v>1483</v>
      </c>
      <c r="L127" s="19" t="s">
        <v>1484</v>
      </c>
      <c r="M127" s="19" t="s">
        <v>1834</v>
      </c>
      <c r="N127" s="19" t="s">
        <v>1835</v>
      </c>
      <c r="O127" s="19" t="s">
        <v>1836</v>
      </c>
      <c r="P127" s="19" t="s">
        <v>1936</v>
      </c>
      <c r="Q127" s="19" t="s">
        <v>1937</v>
      </c>
      <c r="R127" s="19" t="s">
        <v>1938</v>
      </c>
      <c r="S127" s="19" t="s">
        <v>2288</v>
      </c>
      <c r="T127" s="19" t="s">
        <v>2289</v>
      </c>
      <c r="U127" s="19" t="s">
        <v>2290</v>
      </c>
      <c r="V127" s="19" t="s">
        <v>2390</v>
      </c>
      <c r="W127" s="19" t="s">
        <v>2391</v>
      </c>
      <c r="X127" s="19" t="s">
        <v>2392</v>
      </c>
      <c r="Y127" s="19" t="s">
        <v>2492</v>
      </c>
      <c r="Z127" s="19" t="s">
        <v>2493</v>
      </c>
      <c r="AA127" s="19" t="s">
        <v>2494</v>
      </c>
      <c r="AB127" s="19" t="s">
        <v>2772</v>
      </c>
      <c r="AC127" s="19" t="s">
        <v>2773</v>
      </c>
      <c r="AD127" s="19" t="s">
        <v>2774</v>
      </c>
      <c r="AE127" s="69"/>
    </row>
    <row r="128" spans="1:31" hidden="1">
      <c r="A128" s="46"/>
      <c r="B128" s="49" t="s">
        <v>2903</v>
      </c>
      <c r="C128" s="69">
        <v>3</v>
      </c>
      <c r="D128" s="19" t="s">
        <v>271</v>
      </c>
      <c r="E128" s="19" t="s">
        <v>272</v>
      </c>
      <c r="F128" s="19" t="s">
        <v>273</v>
      </c>
      <c r="G128" s="19" t="s">
        <v>1383</v>
      </c>
      <c r="H128" s="19" t="s">
        <v>1384</v>
      </c>
      <c r="I128" s="19" t="s">
        <v>1385</v>
      </c>
      <c r="J128" s="19" t="s">
        <v>1485</v>
      </c>
      <c r="K128" s="19" t="s">
        <v>1486</v>
      </c>
      <c r="L128" s="19" t="s">
        <v>1487</v>
      </c>
      <c r="M128" s="19" t="s">
        <v>1837</v>
      </c>
      <c r="N128" s="19" t="s">
        <v>1838</v>
      </c>
      <c r="O128" s="19" t="s">
        <v>1839</v>
      </c>
      <c r="P128" s="19" t="s">
        <v>1939</v>
      </c>
      <c r="Q128" s="19" t="s">
        <v>1940</v>
      </c>
      <c r="R128" s="19" t="s">
        <v>1941</v>
      </c>
      <c r="S128" s="19" t="s">
        <v>2291</v>
      </c>
      <c r="T128" s="19" t="s">
        <v>2292</v>
      </c>
      <c r="U128" s="19" t="s">
        <v>2293</v>
      </c>
      <c r="V128" s="19" t="s">
        <v>2393</v>
      </c>
      <c r="W128" s="19" t="s">
        <v>2394</v>
      </c>
      <c r="X128" s="19" t="s">
        <v>2395</v>
      </c>
      <c r="Y128" s="19" t="s">
        <v>2495</v>
      </c>
      <c r="Z128" s="19" t="s">
        <v>2496</v>
      </c>
      <c r="AA128" s="19" t="s">
        <v>2497</v>
      </c>
      <c r="AB128" s="19" t="s">
        <v>2775</v>
      </c>
      <c r="AC128" s="19" t="s">
        <v>2776</v>
      </c>
      <c r="AD128" s="19" t="s">
        <v>2777</v>
      </c>
      <c r="AE128" s="69"/>
    </row>
    <row r="129" spans="1:31" hidden="1">
      <c r="A129" s="46"/>
      <c r="B129" s="49" t="s">
        <v>2904</v>
      </c>
      <c r="C129" s="69">
        <v>4</v>
      </c>
      <c r="D129" s="19" t="s">
        <v>274</v>
      </c>
      <c r="E129" s="19" t="s">
        <v>275</v>
      </c>
      <c r="F129" s="19" t="s">
        <v>276</v>
      </c>
      <c r="G129" s="19" t="s">
        <v>1386</v>
      </c>
      <c r="H129" s="19" t="s">
        <v>1387</v>
      </c>
      <c r="I129" s="19" t="s">
        <v>1388</v>
      </c>
      <c r="J129" s="19" t="s">
        <v>1488</v>
      </c>
      <c r="K129" s="19" t="s">
        <v>1489</v>
      </c>
      <c r="L129" s="19" t="s">
        <v>1490</v>
      </c>
      <c r="M129" s="19" t="s">
        <v>1840</v>
      </c>
      <c r="N129" s="19" t="s">
        <v>1841</v>
      </c>
      <c r="O129" s="19" t="s">
        <v>1842</v>
      </c>
      <c r="P129" s="19" t="s">
        <v>1942</v>
      </c>
      <c r="Q129" s="19" t="s">
        <v>1943</v>
      </c>
      <c r="R129" s="19" t="s">
        <v>1944</v>
      </c>
      <c r="S129" s="19" t="s">
        <v>2294</v>
      </c>
      <c r="T129" s="19" t="s">
        <v>2295</v>
      </c>
      <c r="U129" s="19" t="s">
        <v>2296</v>
      </c>
      <c r="V129" s="19" t="s">
        <v>2396</v>
      </c>
      <c r="W129" s="19" t="s">
        <v>2397</v>
      </c>
      <c r="X129" s="19" t="s">
        <v>2398</v>
      </c>
      <c r="Y129" s="19" t="s">
        <v>2498</v>
      </c>
      <c r="Z129" s="19" t="s">
        <v>2499</v>
      </c>
      <c r="AA129" s="19" t="s">
        <v>2500</v>
      </c>
      <c r="AB129" s="19" t="s">
        <v>2778</v>
      </c>
      <c r="AC129" s="19" t="s">
        <v>2779</v>
      </c>
      <c r="AD129" s="19" t="s">
        <v>2780</v>
      </c>
      <c r="AE129" s="69"/>
    </row>
    <row r="130" spans="1:31" hidden="1">
      <c r="A130" s="46"/>
      <c r="B130" s="50" t="s">
        <v>2905</v>
      </c>
      <c r="C130" s="69">
        <v>5</v>
      </c>
      <c r="D130" s="19" t="s">
        <v>277</v>
      </c>
      <c r="E130" s="19" t="s">
        <v>278</v>
      </c>
      <c r="F130" s="19" t="s">
        <v>279</v>
      </c>
      <c r="G130" s="19" t="s">
        <v>1389</v>
      </c>
      <c r="H130" s="19" t="s">
        <v>1390</v>
      </c>
      <c r="I130" s="19" t="s">
        <v>1391</v>
      </c>
      <c r="J130" s="19" t="s">
        <v>1491</v>
      </c>
      <c r="K130" s="19" t="s">
        <v>1492</v>
      </c>
      <c r="L130" s="19" t="s">
        <v>1493</v>
      </c>
      <c r="M130" s="19" t="s">
        <v>1843</v>
      </c>
      <c r="N130" s="19" t="s">
        <v>1844</v>
      </c>
      <c r="O130" s="19" t="s">
        <v>1845</v>
      </c>
      <c r="P130" s="19" t="s">
        <v>1945</v>
      </c>
      <c r="Q130" s="19" t="s">
        <v>1946</v>
      </c>
      <c r="R130" s="19" t="s">
        <v>1947</v>
      </c>
      <c r="S130" s="19" t="s">
        <v>2297</v>
      </c>
      <c r="T130" s="19" t="s">
        <v>2298</v>
      </c>
      <c r="U130" s="19" t="s">
        <v>2299</v>
      </c>
      <c r="V130" s="19" t="s">
        <v>2399</v>
      </c>
      <c r="W130" s="19" t="s">
        <v>2400</v>
      </c>
      <c r="X130" s="19" t="s">
        <v>2401</v>
      </c>
      <c r="Y130" s="19" t="s">
        <v>2501</v>
      </c>
      <c r="Z130" s="19" t="s">
        <v>2502</v>
      </c>
      <c r="AA130" s="19" t="s">
        <v>2503</v>
      </c>
      <c r="AB130" s="19" t="s">
        <v>2781</v>
      </c>
      <c r="AC130" s="19" t="s">
        <v>2782</v>
      </c>
      <c r="AD130" s="19" t="s">
        <v>2783</v>
      </c>
      <c r="AE130" s="69"/>
    </row>
    <row r="131" spans="1:31" hidden="1">
      <c r="A131" s="46"/>
      <c r="B131" s="51" t="s">
        <v>2906</v>
      </c>
      <c r="C131" s="69">
        <v>6</v>
      </c>
      <c r="D131" s="19" t="s">
        <v>280</v>
      </c>
      <c r="E131" s="19" t="s">
        <v>281</v>
      </c>
      <c r="F131" s="19" t="s">
        <v>282</v>
      </c>
      <c r="G131" s="19" t="s">
        <v>1392</v>
      </c>
      <c r="H131" s="19" t="s">
        <v>1393</v>
      </c>
      <c r="I131" s="19" t="s">
        <v>1394</v>
      </c>
      <c r="J131" s="19" t="s">
        <v>1494</v>
      </c>
      <c r="K131" s="19" t="s">
        <v>1495</v>
      </c>
      <c r="L131" s="19" t="s">
        <v>1496</v>
      </c>
      <c r="M131" s="19" t="s">
        <v>1846</v>
      </c>
      <c r="N131" s="19" t="s">
        <v>1847</v>
      </c>
      <c r="O131" s="19" t="s">
        <v>1848</v>
      </c>
      <c r="P131" s="19" t="s">
        <v>1948</v>
      </c>
      <c r="Q131" s="19" t="s">
        <v>1949</v>
      </c>
      <c r="R131" s="19" t="s">
        <v>1950</v>
      </c>
      <c r="S131" s="19" t="s">
        <v>2300</v>
      </c>
      <c r="T131" s="19" t="s">
        <v>2301</v>
      </c>
      <c r="U131" s="19" t="s">
        <v>2302</v>
      </c>
      <c r="V131" s="19" t="s">
        <v>2402</v>
      </c>
      <c r="W131" s="19" t="s">
        <v>2403</v>
      </c>
      <c r="X131" s="19" t="s">
        <v>2404</v>
      </c>
      <c r="Y131" s="19" t="s">
        <v>2504</v>
      </c>
      <c r="Z131" s="19" t="s">
        <v>2505</v>
      </c>
      <c r="AA131" s="19" t="s">
        <v>2506</v>
      </c>
      <c r="AB131" s="19" t="s">
        <v>2784</v>
      </c>
      <c r="AC131" s="19" t="s">
        <v>2785</v>
      </c>
      <c r="AD131" s="19" t="s">
        <v>2786</v>
      </c>
      <c r="AE131" s="69"/>
    </row>
    <row r="132" spans="1:31" hidden="1">
      <c r="A132" s="46"/>
      <c r="B132" s="52" t="s">
        <v>2907</v>
      </c>
      <c r="C132" s="69">
        <v>7</v>
      </c>
      <c r="D132" s="19" t="s">
        <v>283</v>
      </c>
      <c r="E132" s="19" t="s">
        <v>284</v>
      </c>
      <c r="F132" s="19" t="s">
        <v>285</v>
      </c>
      <c r="G132" s="19" t="s">
        <v>1395</v>
      </c>
      <c r="H132" s="19" t="s">
        <v>1396</v>
      </c>
      <c r="I132" s="19" t="s">
        <v>1397</v>
      </c>
      <c r="J132" s="19" t="s">
        <v>1497</v>
      </c>
      <c r="K132" s="19" t="s">
        <v>1498</v>
      </c>
      <c r="L132" s="19" t="s">
        <v>1499</v>
      </c>
      <c r="M132" s="19" t="s">
        <v>1849</v>
      </c>
      <c r="N132" s="19" t="s">
        <v>1850</v>
      </c>
      <c r="O132" s="19" t="s">
        <v>1851</v>
      </c>
      <c r="P132" s="19" t="s">
        <v>1951</v>
      </c>
      <c r="Q132" s="19" t="s">
        <v>1952</v>
      </c>
      <c r="R132" s="19" t="s">
        <v>1953</v>
      </c>
      <c r="S132" s="19" t="s">
        <v>2303</v>
      </c>
      <c r="T132" s="19" t="s">
        <v>2304</v>
      </c>
      <c r="U132" s="19" t="s">
        <v>2305</v>
      </c>
      <c r="V132" s="19" t="s">
        <v>2405</v>
      </c>
      <c r="W132" s="19" t="s">
        <v>2406</v>
      </c>
      <c r="X132" s="19" t="s">
        <v>2407</v>
      </c>
      <c r="Y132" s="19" t="s">
        <v>2507</v>
      </c>
      <c r="Z132" s="19" t="s">
        <v>2508</v>
      </c>
      <c r="AA132" s="19" t="s">
        <v>2509</v>
      </c>
      <c r="AB132" s="19" t="s">
        <v>2787</v>
      </c>
      <c r="AC132" s="19" t="s">
        <v>2788</v>
      </c>
      <c r="AD132" s="19" t="s">
        <v>2789</v>
      </c>
      <c r="AE132" s="69"/>
    </row>
    <row r="133" spans="1:31" hidden="1">
      <c r="A133" s="46"/>
      <c r="B133" s="53" t="s">
        <v>2908</v>
      </c>
      <c r="C133" s="69">
        <v>8</v>
      </c>
      <c r="D133" s="19" t="s">
        <v>286</v>
      </c>
      <c r="E133" s="19" t="s">
        <v>287</v>
      </c>
      <c r="F133" s="19" t="s">
        <v>288</v>
      </c>
      <c r="G133" s="19" t="s">
        <v>1398</v>
      </c>
      <c r="H133" s="19" t="s">
        <v>1399</v>
      </c>
      <c r="I133" s="19" t="s">
        <v>1400</v>
      </c>
      <c r="J133" s="19" t="s">
        <v>1500</v>
      </c>
      <c r="K133" s="19" t="s">
        <v>1501</v>
      </c>
      <c r="L133" s="19" t="s">
        <v>1502</v>
      </c>
      <c r="M133" s="19" t="s">
        <v>1852</v>
      </c>
      <c r="N133" s="19" t="s">
        <v>1853</v>
      </c>
      <c r="O133" s="19" t="s">
        <v>1854</v>
      </c>
      <c r="P133" s="19" t="s">
        <v>1954</v>
      </c>
      <c r="Q133" s="19" t="s">
        <v>1955</v>
      </c>
      <c r="R133" s="19" t="s">
        <v>1956</v>
      </c>
      <c r="S133" s="19" t="s">
        <v>2306</v>
      </c>
      <c r="T133" s="19" t="s">
        <v>2307</v>
      </c>
      <c r="U133" s="19" t="s">
        <v>2308</v>
      </c>
      <c r="V133" s="19" t="s">
        <v>2408</v>
      </c>
      <c r="W133" s="19" t="s">
        <v>2409</v>
      </c>
      <c r="X133" s="19" t="s">
        <v>2410</v>
      </c>
      <c r="Y133" s="19" t="s">
        <v>2510</v>
      </c>
      <c r="Z133" s="19" t="s">
        <v>2511</v>
      </c>
      <c r="AA133" s="19" t="s">
        <v>2690</v>
      </c>
      <c r="AB133" s="19" t="s">
        <v>2790</v>
      </c>
      <c r="AC133" s="19" t="s">
        <v>2791</v>
      </c>
      <c r="AD133" s="19" t="s">
        <v>2792</v>
      </c>
      <c r="AE133" s="69"/>
    </row>
    <row r="134" spans="1:31" hidden="1">
      <c r="A134" s="46"/>
      <c r="B134" s="52" t="s">
        <v>2909</v>
      </c>
      <c r="C134" s="69">
        <v>9</v>
      </c>
      <c r="D134" s="19" t="s">
        <v>289</v>
      </c>
      <c r="E134" s="19" t="s">
        <v>290</v>
      </c>
      <c r="F134" s="19" t="s">
        <v>291</v>
      </c>
      <c r="G134" s="19" t="s">
        <v>1401</v>
      </c>
      <c r="H134" s="19" t="s">
        <v>1402</v>
      </c>
      <c r="I134" s="19" t="s">
        <v>1403</v>
      </c>
      <c r="J134" s="19" t="s">
        <v>1503</v>
      </c>
      <c r="K134" s="19" t="s">
        <v>1504</v>
      </c>
      <c r="L134" s="19" t="s">
        <v>1505</v>
      </c>
      <c r="M134" s="19" t="s">
        <v>1855</v>
      </c>
      <c r="N134" s="19" t="s">
        <v>1856</v>
      </c>
      <c r="O134" s="19" t="s">
        <v>1857</v>
      </c>
      <c r="P134" s="19" t="s">
        <v>1957</v>
      </c>
      <c r="Q134" s="19" t="s">
        <v>1958</v>
      </c>
      <c r="R134" s="19" t="s">
        <v>1959</v>
      </c>
      <c r="S134" s="19" t="s">
        <v>2309</v>
      </c>
      <c r="T134" s="19" t="s">
        <v>2310</v>
      </c>
      <c r="U134" s="19" t="s">
        <v>2311</v>
      </c>
      <c r="V134" s="19" t="s">
        <v>2411</v>
      </c>
      <c r="W134" s="19" t="s">
        <v>2412</v>
      </c>
      <c r="X134" s="19" t="s">
        <v>2413</v>
      </c>
      <c r="Y134" s="19" t="s">
        <v>2691</v>
      </c>
      <c r="Z134" s="19" t="s">
        <v>2692</v>
      </c>
      <c r="AA134" s="19" t="s">
        <v>2693</v>
      </c>
      <c r="AB134" s="19" t="s">
        <v>2793</v>
      </c>
      <c r="AC134" s="19" t="s">
        <v>2794</v>
      </c>
      <c r="AD134" s="19" t="s">
        <v>2795</v>
      </c>
      <c r="AE134" s="69"/>
    </row>
    <row r="135" spans="1:31" hidden="1">
      <c r="A135" s="46"/>
      <c r="B135" s="51" t="s">
        <v>2910</v>
      </c>
      <c r="C135" s="69">
        <v>10</v>
      </c>
      <c r="D135" s="19" t="s">
        <v>292</v>
      </c>
      <c r="E135" s="19" t="s">
        <v>293</v>
      </c>
      <c r="F135" s="19" t="s">
        <v>294</v>
      </c>
      <c r="G135" s="19" t="s">
        <v>1404</v>
      </c>
      <c r="H135" s="19" t="s">
        <v>1405</v>
      </c>
      <c r="I135" s="19" t="s">
        <v>1406</v>
      </c>
      <c r="J135" s="19" t="s">
        <v>1506</v>
      </c>
      <c r="K135" s="19" t="s">
        <v>1507</v>
      </c>
      <c r="L135" s="19" t="s">
        <v>1508</v>
      </c>
      <c r="M135" s="19" t="s">
        <v>1858</v>
      </c>
      <c r="N135" s="19" t="s">
        <v>1859</v>
      </c>
      <c r="O135" s="19" t="s">
        <v>1860</v>
      </c>
      <c r="P135" s="19" t="s">
        <v>1960</v>
      </c>
      <c r="Q135" s="19" t="s">
        <v>1961</v>
      </c>
      <c r="R135" s="19" t="s">
        <v>1962</v>
      </c>
      <c r="S135" s="19" t="s">
        <v>2312</v>
      </c>
      <c r="T135" s="19" t="s">
        <v>2313</v>
      </c>
      <c r="U135" s="19" t="s">
        <v>2314</v>
      </c>
      <c r="V135" s="19" t="s">
        <v>2414</v>
      </c>
      <c r="W135" s="19" t="s">
        <v>2415</v>
      </c>
      <c r="X135" s="19" t="s">
        <v>2416</v>
      </c>
      <c r="Y135" s="19" t="s">
        <v>2694</v>
      </c>
      <c r="Z135" s="19" t="s">
        <v>2695</v>
      </c>
      <c r="AA135" s="19" t="s">
        <v>2696</v>
      </c>
      <c r="AB135" s="19" t="s">
        <v>2796</v>
      </c>
      <c r="AC135" s="19" t="s">
        <v>2797</v>
      </c>
      <c r="AD135" s="19" t="s">
        <v>2798</v>
      </c>
      <c r="AE135" s="69"/>
    </row>
    <row r="136" spans="1:31" hidden="1">
      <c r="A136" s="46"/>
      <c r="B136" s="52" t="s">
        <v>2911</v>
      </c>
      <c r="C136" s="69">
        <v>11</v>
      </c>
      <c r="D136" s="19" t="s">
        <v>295</v>
      </c>
      <c r="E136" s="19" t="s">
        <v>296</v>
      </c>
      <c r="F136" s="19" t="s">
        <v>297</v>
      </c>
      <c r="G136" s="19" t="s">
        <v>1407</v>
      </c>
      <c r="H136" s="19" t="s">
        <v>1408</v>
      </c>
      <c r="I136" s="19" t="s">
        <v>1409</v>
      </c>
      <c r="J136" s="19" t="s">
        <v>1509</v>
      </c>
      <c r="K136" s="19" t="s">
        <v>1510</v>
      </c>
      <c r="L136" s="19" t="s">
        <v>1511</v>
      </c>
      <c r="M136" s="19" t="s">
        <v>1861</v>
      </c>
      <c r="N136" s="19" t="s">
        <v>1862</v>
      </c>
      <c r="O136" s="19" t="s">
        <v>1863</v>
      </c>
      <c r="P136" s="19" t="s">
        <v>1963</v>
      </c>
      <c r="Q136" s="19" t="s">
        <v>1964</v>
      </c>
      <c r="R136" s="19" t="s">
        <v>1965</v>
      </c>
      <c r="S136" s="19" t="s">
        <v>2315</v>
      </c>
      <c r="T136" s="19" t="s">
        <v>2316</v>
      </c>
      <c r="U136" s="19" t="s">
        <v>2317</v>
      </c>
      <c r="V136" s="19" t="s">
        <v>2417</v>
      </c>
      <c r="W136" s="19" t="s">
        <v>2418</v>
      </c>
      <c r="X136" s="19" t="s">
        <v>2419</v>
      </c>
      <c r="Y136" s="19" t="s">
        <v>2697</v>
      </c>
      <c r="Z136" s="19" t="s">
        <v>2698</v>
      </c>
      <c r="AA136" s="19" t="s">
        <v>2699</v>
      </c>
      <c r="AB136" s="19" t="s">
        <v>2799</v>
      </c>
      <c r="AC136" s="19" t="s">
        <v>2800</v>
      </c>
      <c r="AD136" s="19" t="s">
        <v>2801</v>
      </c>
      <c r="AE136" s="69"/>
    </row>
    <row r="137" spans="1:31" hidden="1">
      <c r="A137" s="46"/>
      <c r="B137" s="52" t="s">
        <v>2912</v>
      </c>
      <c r="C137" s="69">
        <v>12</v>
      </c>
      <c r="D137" s="19" t="s">
        <v>298</v>
      </c>
      <c r="E137" s="19" t="s">
        <v>299</v>
      </c>
      <c r="F137" s="19" t="s">
        <v>300</v>
      </c>
      <c r="G137" s="19" t="s">
        <v>1410</v>
      </c>
      <c r="H137" s="19" t="s">
        <v>1411</v>
      </c>
      <c r="I137" s="19" t="s">
        <v>1412</v>
      </c>
      <c r="J137" s="19" t="s">
        <v>1762</v>
      </c>
      <c r="K137" s="19" t="s">
        <v>1763</v>
      </c>
      <c r="L137" s="19" t="s">
        <v>1764</v>
      </c>
      <c r="M137" s="19" t="s">
        <v>1864</v>
      </c>
      <c r="N137" s="19" t="s">
        <v>1865</v>
      </c>
      <c r="O137" s="19" t="s">
        <v>1866</v>
      </c>
      <c r="P137" s="19" t="s">
        <v>1966</v>
      </c>
      <c r="Q137" s="19" t="s">
        <v>1967</v>
      </c>
      <c r="R137" s="19" t="s">
        <v>1968</v>
      </c>
      <c r="S137" s="19" t="s">
        <v>2318</v>
      </c>
      <c r="T137" s="19" t="s">
        <v>2319</v>
      </c>
      <c r="U137" s="19" t="s">
        <v>2320</v>
      </c>
      <c r="V137" s="19" t="s">
        <v>2420</v>
      </c>
      <c r="W137" s="19" t="s">
        <v>2421</v>
      </c>
      <c r="X137" s="19" t="s">
        <v>2422</v>
      </c>
      <c r="Y137" s="19" t="s">
        <v>2700</v>
      </c>
      <c r="Z137" s="19" t="s">
        <v>2701</v>
      </c>
      <c r="AA137" s="19" t="s">
        <v>2702</v>
      </c>
      <c r="AB137" s="19" t="s">
        <v>2802</v>
      </c>
      <c r="AC137" s="19" t="s">
        <v>2803</v>
      </c>
      <c r="AD137" s="19" t="s">
        <v>2804</v>
      </c>
      <c r="AE137" s="69"/>
    </row>
    <row r="138" spans="1:31" hidden="1">
      <c r="A138" s="46"/>
      <c r="B138" s="53" t="s">
        <v>2913</v>
      </c>
      <c r="C138" s="69">
        <v>13</v>
      </c>
      <c r="D138" s="19" t="s">
        <v>301</v>
      </c>
      <c r="E138" s="19" t="s">
        <v>302</v>
      </c>
      <c r="F138" s="19" t="s">
        <v>303</v>
      </c>
      <c r="G138" s="19" t="s">
        <v>1413</v>
      </c>
      <c r="H138" s="19" t="s">
        <v>1414</v>
      </c>
      <c r="I138" s="19" t="s">
        <v>1415</v>
      </c>
      <c r="J138" s="19" t="s">
        <v>1765</v>
      </c>
      <c r="K138" s="19" t="s">
        <v>1766</v>
      </c>
      <c r="L138" s="19" t="s">
        <v>1767</v>
      </c>
      <c r="M138" s="19" t="s">
        <v>1867</v>
      </c>
      <c r="N138" s="19" t="s">
        <v>1868</v>
      </c>
      <c r="O138" s="19" t="s">
        <v>1869</v>
      </c>
      <c r="P138" s="19" t="s">
        <v>1969</v>
      </c>
      <c r="Q138" s="19" t="s">
        <v>1970</v>
      </c>
      <c r="R138" s="19" t="s">
        <v>1971</v>
      </c>
      <c r="S138" s="19" t="s">
        <v>2321</v>
      </c>
      <c r="T138" s="19" t="s">
        <v>2322</v>
      </c>
      <c r="U138" s="19" t="s">
        <v>2323</v>
      </c>
      <c r="V138" s="19" t="s">
        <v>2423</v>
      </c>
      <c r="W138" s="19" t="s">
        <v>2424</v>
      </c>
      <c r="X138" s="19" t="s">
        <v>2425</v>
      </c>
      <c r="Y138" s="19" t="s">
        <v>2703</v>
      </c>
      <c r="Z138" s="19" t="s">
        <v>2704</v>
      </c>
      <c r="AA138" s="19" t="s">
        <v>2705</v>
      </c>
      <c r="AB138" s="19" t="s">
        <v>2805</v>
      </c>
      <c r="AC138" s="19" t="s">
        <v>2806</v>
      </c>
      <c r="AD138" s="19" t="s">
        <v>2807</v>
      </c>
      <c r="AE138" s="69"/>
    </row>
    <row r="139" spans="1:31" hidden="1">
      <c r="A139" s="46"/>
      <c r="B139" s="52" t="s">
        <v>2914</v>
      </c>
      <c r="C139" s="69">
        <v>14</v>
      </c>
      <c r="D139" s="19" t="s">
        <v>304</v>
      </c>
      <c r="E139" s="19" t="s">
        <v>305</v>
      </c>
      <c r="F139" s="19" t="s">
        <v>306</v>
      </c>
      <c r="G139" s="19" t="s">
        <v>1416</v>
      </c>
      <c r="H139" s="19" t="s">
        <v>1417</v>
      </c>
      <c r="I139" s="19" t="s">
        <v>1418</v>
      </c>
      <c r="J139" s="19" t="s">
        <v>1768</v>
      </c>
      <c r="K139" s="19" t="s">
        <v>1769</v>
      </c>
      <c r="L139" s="19" t="s">
        <v>1770</v>
      </c>
      <c r="M139" s="19" t="s">
        <v>1870</v>
      </c>
      <c r="N139" s="19" t="s">
        <v>1871</v>
      </c>
      <c r="O139" s="19" t="s">
        <v>1872</v>
      </c>
      <c r="P139" s="19" t="s">
        <v>1972</v>
      </c>
      <c r="Q139" s="19" t="s">
        <v>1973</v>
      </c>
      <c r="R139" s="19" t="s">
        <v>1974</v>
      </c>
      <c r="S139" s="19" t="s">
        <v>2324</v>
      </c>
      <c r="T139" s="19" t="s">
        <v>2325</v>
      </c>
      <c r="U139" s="19" t="s">
        <v>2326</v>
      </c>
      <c r="V139" s="19" t="s">
        <v>2426</v>
      </c>
      <c r="W139" s="19" t="s">
        <v>2427</v>
      </c>
      <c r="X139" s="19" t="s">
        <v>2428</v>
      </c>
      <c r="Y139" s="19" t="s">
        <v>2706</v>
      </c>
      <c r="Z139" s="19" t="s">
        <v>2707</v>
      </c>
      <c r="AA139" s="19" t="s">
        <v>2708</v>
      </c>
      <c r="AB139" s="19" t="s">
        <v>2808</v>
      </c>
      <c r="AC139" s="19" t="s">
        <v>2809</v>
      </c>
      <c r="AD139" s="19" t="s">
        <v>2810</v>
      </c>
      <c r="AE139" s="69"/>
    </row>
    <row r="140" spans="1:31" hidden="1">
      <c r="A140" s="54" t="s">
        <v>2915</v>
      </c>
      <c r="B140" s="55"/>
      <c r="C140" s="69">
        <v>15</v>
      </c>
      <c r="D140" s="19"/>
      <c r="E140" s="19"/>
      <c r="F140" s="19"/>
      <c r="G140" s="19"/>
      <c r="H140" s="19"/>
      <c r="I140" s="19"/>
      <c r="J140" s="19"/>
      <c r="K140" s="19"/>
      <c r="L140" s="19"/>
      <c r="M140" s="19"/>
      <c r="N140" s="19"/>
      <c r="O140" s="19"/>
      <c r="P140" s="19"/>
      <c r="Q140" s="19"/>
      <c r="R140" s="19"/>
      <c r="S140" s="19"/>
      <c r="T140" s="19"/>
      <c r="U140" s="19"/>
      <c r="V140" s="19"/>
      <c r="W140" s="19"/>
      <c r="X140" s="19"/>
      <c r="Y140" s="19"/>
      <c r="Z140" s="19"/>
      <c r="AA140" s="19"/>
      <c r="AB140" s="19"/>
      <c r="AC140" s="19"/>
      <c r="AD140" s="19"/>
      <c r="AE140" s="69"/>
    </row>
    <row r="141" spans="1:31" hidden="1">
      <c r="A141" s="46"/>
      <c r="B141" s="50" t="s">
        <v>2916</v>
      </c>
      <c r="C141" s="69">
        <v>16</v>
      </c>
      <c r="D141" s="19" t="s">
        <v>307</v>
      </c>
      <c r="E141" s="19" t="s">
        <v>308</v>
      </c>
      <c r="F141" s="19" t="s">
        <v>309</v>
      </c>
      <c r="G141" s="19" t="s">
        <v>1419</v>
      </c>
      <c r="H141" s="19" t="s">
        <v>1420</v>
      </c>
      <c r="I141" s="19" t="s">
        <v>1421</v>
      </c>
      <c r="J141" s="19" t="s">
        <v>1771</v>
      </c>
      <c r="K141" s="19" t="s">
        <v>1772</v>
      </c>
      <c r="L141" s="19" t="s">
        <v>1773</v>
      </c>
      <c r="M141" s="19" t="s">
        <v>1873</v>
      </c>
      <c r="N141" s="19" t="s">
        <v>1874</v>
      </c>
      <c r="O141" s="19" t="s">
        <v>1875</v>
      </c>
      <c r="P141" s="19" t="s">
        <v>1975</v>
      </c>
      <c r="Q141" s="19" t="s">
        <v>1976</v>
      </c>
      <c r="R141" s="19" t="s">
        <v>1977</v>
      </c>
      <c r="S141" s="19" t="s">
        <v>2327</v>
      </c>
      <c r="T141" s="19" t="s">
        <v>2328</v>
      </c>
      <c r="U141" s="19" t="s">
        <v>2329</v>
      </c>
      <c r="V141" s="19" t="s">
        <v>2429</v>
      </c>
      <c r="W141" s="19" t="s">
        <v>2430</v>
      </c>
      <c r="X141" s="19" t="s">
        <v>2431</v>
      </c>
      <c r="Y141" s="19" t="s">
        <v>2709</v>
      </c>
      <c r="Z141" s="19" t="s">
        <v>2710</v>
      </c>
      <c r="AA141" s="19" t="s">
        <v>2711</v>
      </c>
      <c r="AB141" s="19" t="s">
        <v>2811</v>
      </c>
      <c r="AC141" s="19" t="s">
        <v>2812</v>
      </c>
      <c r="AD141" s="19" t="s">
        <v>2813</v>
      </c>
      <c r="AE141" s="69"/>
    </row>
    <row r="142" spans="1:31" hidden="1">
      <c r="A142" s="46"/>
      <c r="B142" s="50" t="s">
        <v>2917</v>
      </c>
      <c r="C142" s="69">
        <v>17</v>
      </c>
      <c r="D142" s="19" t="s">
        <v>310</v>
      </c>
      <c r="E142" s="19" t="s">
        <v>311</v>
      </c>
      <c r="F142" s="19" t="s">
        <v>312</v>
      </c>
      <c r="G142" s="19" t="s">
        <v>1422</v>
      </c>
      <c r="H142" s="19" t="s">
        <v>1423</v>
      </c>
      <c r="I142" s="19" t="s">
        <v>1424</v>
      </c>
      <c r="J142" s="19" t="s">
        <v>1774</v>
      </c>
      <c r="K142" s="19" t="s">
        <v>1775</v>
      </c>
      <c r="L142" s="19" t="s">
        <v>1776</v>
      </c>
      <c r="M142" s="19" t="s">
        <v>1876</v>
      </c>
      <c r="N142" s="19" t="s">
        <v>1877</v>
      </c>
      <c r="O142" s="19" t="s">
        <v>1878</v>
      </c>
      <c r="P142" s="19" t="s">
        <v>1978</v>
      </c>
      <c r="Q142" s="19" t="s">
        <v>1979</v>
      </c>
      <c r="R142" s="19" t="s">
        <v>1980</v>
      </c>
      <c r="S142" s="19" t="s">
        <v>2330</v>
      </c>
      <c r="T142" s="19" t="s">
        <v>2331</v>
      </c>
      <c r="U142" s="19" t="s">
        <v>2332</v>
      </c>
      <c r="V142" s="19" t="s">
        <v>2432</v>
      </c>
      <c r="W142" s="19" t="s">
        <v>2433</v>
      </c>
      <c r="X142" s="19" t="s">
        <v>2434</v>
      </c>
      <c r="Y142" s="19" t="s">
        <v>2712</v>
      </c>
      <c r="Z142" s="19" t="s">
        <v>2713</v>
      </c>
      <c r="AA142" s="19" t="s">
        <v>2714</v>
      </c>
      <c r="AB142" s="19" t="s">
        <v>2814</v>
      </c>
      <c r="AC142" s="19" t="s">
        <v>2815</v>
      </c>
      <c r="AD142" s="19" t="s">
        <v>2816</v>
      </c>
      <c r="AE142" s="69"/>
    </row>
    <row r="143" spans="1:31" hidden="1">
      <c r="A143" s="54" t="s">
        <v>2918</v>
      </c>
      <c r="B143" s="56"/>
      <c r="C143" s="69">
        <v>18</v>
      </c>
      <c r="D143" s="19" t="s">
        <v>262</v>
      </c>
      <c r="E143" s="19" t="s">
        <v>263</v>
      </c>
      <c r="F143" s="19" t="s">
        <v>264</v>
      </c>
      <c r="G143" s="19" t="s">
        <v>1374</v>
      </c>
      <c r="H143" s="19" t="s">
        <v>1375</v>
      </c>
      <c r="I143" s="19" t="s">
        <v>1376</v>
      </c>
      <c r="J143" s="19" t="s">
        <v>1476</v>
      </c>
      <c r="K143" s="19" t="s">
        <v>1477</v>
      </c>
      <c r="L143" s="19" t="s">
        <v>1478</v>
      </c>
      <c r="M143" s="19" t="s">
        <v>1828</v>
      </c>
      <c r="N143" s="19" t="s">
        <v>1829</v>
      </c>
      <c r="O143" s="19" t="s">
        <v>1830</v>
      </c>
      <c r="P143" s="19" t="s">
        <v>1930</v>
      </c>
      <c r="Q143" s="19" t="s">
        <v>1931</v>
      </c>
      <c r="R143" s="19" t="s">
        <v>1932</v>
      </c>
      <c r="S143" s="19" t="s">
        <v>2282</v>
      </c>
      <c r="T143" s="19" t="s">
        <v>2283</v>
      </c>
      <c r="U143" s="19" t="s">
        <v>2284</v>
      </c>
      <c r="V143" s="19" t="s">
        <v>2384</v>
      </c>
      <c r="W143" s="19" t="s">
        <v>2385</v>
      </c>
      <c r="X143" s="19" t="s">
        <v>2386</v>
      </c>
      <c r="Y143" s="19" t="s">
        <v>2486</v>
      </c>
      <c r="Z143" s="19" t="s">
        <v>2487</v>
      </c>
      <c r="AA143" s="19" t="s">
        <v>2488</v>
      </c>
      <c r="AB143" s="19" t="s">
        <v>2766</v>
      </c>
      <c r="AC143" s="19" t="s">
        <v>2767</v>
      </c>
      <c r="AD143" s="19" t="s">
        <v>2768</v>
      </c>
      <c r="AE143" s="69"/>
    </row>
    <row r="144" spans="1:31" hidden="1">
      <c r="A144" s="74" t="s">
        <v>2919</v>
      </c>
      <c r="B144" s="75"/>
      <c r="C144" s="69">
        <v>19</v>
      </c>
      <c r="D144" s="19"/>
      <c r="E144" s="19"/>
      <c r="F144" s="19"/>
      <c r="G144" s="19"/>
      <c r="H144" s="19"/>
      <c r="I144" s="19"/>
      <c r="J144" s="19"/>
      <c r="K144" s="19"/>
      <c r="L144" s="19"/>
      <c r="M144" s="19"/>
      <c r="N144" s="19"/>
      <c r="O144" s="19"/>
      <c r="P144" s="19"/>
      <c r="Q144" s="19"/>
      <c r="R144" s="19"/>
      <c r="S144" s="19"/>
      <c r="T144" s="19"/>
      <c r="U144" s="19"/>
      <c r="V144" s="19"/>
      <c r="W144" s="19"/>
      <c r="X144" s="19"/>
      <c r="Y144" s="19"/>
      <c r="Z144" s="19"/>
      <c r="AA144" s="19"/>
      <c r="AB144" s="19"/>
      <c r="AC144" s="19"/>
      <c r="AD144" s="19"/>
      <c r="AE144" s="69"/>
    </row>
    <row r="145" spans="1:31" hidden="1">
      <c r="A145" s="58" t="s">
        <v>2920</v>
      </c>
      <c r="B145" s="59"/>
      <c r="C145" s="69">
        <v>20</v>
      </c>
      <c r="D145" s="19" t="s">
        <v>316</v>
      </c>
      <c r="E145" s="19" t="s">
        <v>317</v>
      </c>
      <c r="F145" s="19" t="s">
        <v>318</v>
      </c>
      <c r="G145" s="19" t="s">
        <v>1428</v>
      </c>
      <c r="H145" s="19" t="s">
        <v>1429</v>
      </c>
      <c r="I145" s="19" t="s">
        <v>1430</v>
      </c>
      <c r="J145" s="19" t="s">
        <v>1780</v>
      </c>
      <c r="K145" s="19" t="s">
        <v>1781</v>
      </c>
      <c r="L145" s="19" t="s">
        <v>1782</v>
      </c>
      <c r="M145" s="19" t="s">
        <v>1882</v>
      </c>
      <c r="N145" s="19" t="s">
        <v>1883</v>
      </c>
      <c r="O145" s="19" t="s">
        <v>1884</v>
      </c>
      <c r="P145" s="19" t="s">
        <v>1984</v>
      </c>
      <c r="Q145" s="19" t="s">
        <v>1985</v>
      </c>
      <c r="R145" s="19" t="s">
        <v>1986</v>
      </c>
      <c r="S145" s="19" t="s">
        <v>2336</v>
      </c>
      <c r="T145" s="19" t="s">
        <v>2337</v>
      </c>
      <c r="U145" s="19" t="s">
        <v>2338</v>
      </c>
      <c r="V145" s="19" t="s">
        <v>2438</v>
      </c>
      <c r="W145" s="19" t="s">
        <v>2439</v>
      </c>
      <c r="X145" s="19" t="s">
        <v>2440</v>
      </c>
      <c r="Y145" s="19" t="s">
        <v>2718</v>
      </c>
      <c r="Z145" s="19" t="s">
        <v>2719</v>
      </c>
      <c r="AA145" s="19" t="s">
        <v>2720</v>
      </c>
      <c r="AB145" s="19" t="s">
        <v>2820</v>
      </c>
      <c r="AC145" s="19" t="s">
        <v>2821</v>
      </c>
      <c r="AD145" s="19" t="s">
        <v>2822</v>
      </c>
      <c r="AE145" s="69"/>
    </row>
    <row r="146" spans="1:31" hidden="1">
      <c r="A146" s="60"/>
      <c r="B146" s="59" t="s">
        <v>2921</v>
      </c>
      <c r="C146" s="69">
        <v>21</v>
      </c>
      <c r="D146" s="19" t="s">
        <v>319</v>
      </c>
      <c r="E146" s="19" t="s">
        <v>320</v>
      </c>
      <c r="F146" s="19" t="s">
        <v>321</v>
      </c>
      <c r="G146" s="19" t="s">
        <v>1431</v>
      </c>
      <c r="H146" s="19" t="s">
        <v>1432</v>
      </c>
      <c r="I146" s="19" t="s">
        <v>1433</v>
      </c>
      <c r="J146" s="19" t="s">
        <v>1783</v>
      </c>
      <c r="K146" s="19" t="s">
        <v>1784</v>
      </c>
      <c r="L146" s="19" t="s">
        <v>1785</v>
      </c>
      <c r="M146" s="19" t="s">
        <v>1885</v>
      </c>
      <c r="N146" s="19" t="s">
        <v>1886</v>
      </c>
      <c r="O146" s="19" t="s">
        <v>1887</v>
      </c>
      <c r="P146" s="19" t="s">
        <v>1987</v>
      </c>
      <c r="Q146" s="19" t="s">
        <v>1988</v>
      </c>
      <c r="R146" s="19" t="s">
        <v>1989</v>
      </c>
      <c r="S146" s="19" t="s">
        <v>2339</v>
      </c>
      <c r="T146" s="19" t="s">
        <v>2340</v>
      </c>
      <c r="U146" s="19" t="s">
        <v>2341</v>
      </c>
      <c r="V146" s="19" t="s">
        <v>2441</v>
      </c>
      <c r="W146" s="19" t="s">
        <v>2442</v>
      </c>
      <c r="X146" s="19" t="s">
        <v>2443</v>
      </c>
      <c r="Y146" s="19" t="s">
        <v>2721</v>
      </c>
      <c r="Z146" s="19" t="s">
        <v>2722</v>
      </c>
      <c r="AA146" s="19" t="s">
        <v>2723</v>
      </c>
      <c r="AB146" s="19" t="s">
        <v>2823</v>
      </c>
      <c r="AC146" s="19" t="s">
        <v>2824</v>
      </c>
      <c r="AD146" s="19" t="s">
        <v>2825</v>
      </c>
      <c r="AE146" s="69"/>
    </row>
    <row r="147" spans="1:31" hidden="1">
      <c r="A147" s="60"/>
      <c r="B147" s="61" t="s">
        <v>2922</v>
      </c>
      <c r="C147" s="69">
        <v>22</v>
      </c>
      <c r="D147" s="19" t="s">
        <v>322</v>
      </c>
      <c r="E147" s="19" t="s">
        <v>323</v>
      </c>
      <c r="F147" s="19" t="s">
        <v>324</v>
      </c>
      <c r="G147" s="19" t="s">
        <v>1434</v>
      </c>
      <c r="H147" s="19" t="s">
        <v>1435</v>
      </c>
      <c r="I147" s="19" t="s">
        <v>1436</v>
      </c>
      <c r="J147" s="19" t="s">
        <v>1786</v>
      </c>
      <c r="K147" s="19" t="s">
        <v>1787</v>
      </c>
      <c r="L147" s="19" t="s">
        <v>1788</v>
      </c>
      <c r="M147" s="19" t="s">
        <v>1888</v>
      </c>
      <c r="N147" s="19" t="s">
        <v>1889</v>
      </c>
      <c r="O147" s="19" t="s">
        <v>1890</v>
      </c>
      <c r="P147" s="19" t="s">
        <v>1990</v>
      </c>
      <c r="Q147" s="19" t="s">
        <v>1991</v>
      </c>
      <c r="R147" s="19" t="s">
        <v>1992</v>
      </c>
      <c r="S147" s="19" t="s">
        <v>2342</v>
      </c>
      <c r="T147" s="19" t="s">
        <v>2343</v>
      </c>
      <c r="U147" s="19" t="s">
        <v>2344</v>
      </c>
      <c r="V147" s="19" t="s">
        <v>2444</v>
      </c>
      <c r="W147" s="19" t="s">
        <v>2445</v>
      </c>
      <c r="X147" s="19" t="s">
        <v>2446</v>
      </c>
      <c r="Y147" s="19" t="s">
        <v>2724</v>
      </c>
      <c r="Z147" s="19" t="s">
        <v>2725</v>
      </c>
      <c r="AA147" s="19" t="s">
        <v>2726</v>
      </c>
      <c r="AB147" s="19" t="s">
        <v>2826</v>
      </c>
      <c r="AC147" s="19" t="s">
        <v>2827</v>
      </c>
      <c r="AD147" s="19" t="s">
        <v>2828</v>
      </c>
      <c r="AE147" s="69"/>
    </row>
    <row r="148" spans="1:31" hidden="1">
      <c r="A148" s="60"/>
      <c r="B148" s="61" t="s">
        <v>2923</v>
      </c>
      <c r="C148" s="69">
        <v>23</v>
      </c>
      <c r="D148" s="19" t="s">
        <v>325</v>
      </c>
      <c r="E148" s="19" t="s">
        <v>326</v>
      </c>
      <c r="F148" s="19" t="s">
        <v>327</v>
      </c>
      <c r="G148" s="19" t="s">
        <v>1437</v>
      </c>
      <c r="H148" s="19" t="s">
        <v>1438</v>
      </c>
      <c r="I148" s="19" t="s">
        <v>1439</v>
      </c>
      <c r="J148" s="19" t="s">
        <v>1789</v>
      </c>
      <c r="K148" s="19" t="s">
        <v>1790</v>
      </c>
      <c r="L148" s="19" t="s">
        <v>1791</v>
      </c>
      <c r="M148" s="19" t="s">
        <v>1891</v>
      </c>
      <c r="N148" s="19" t="s">
        <v>1892</v>
      </c>
      <c r="O148" s="19" t="s">
        <v>1893</v>
      </c>
      <c r="P148" s="19" t="s">
        <v>1993</v>
      </c>
      <c r="Q148" s="19" t="s">
        <v>1994</v>
      </c>
      <c r="R148" s="19" t="s">
        <v>1995</v>
      </c>
      <c r="S148" s="19" t="s">
        <v>2345</v>
      </c>
      <c r="T148" s="19" t="s">
        <v>2346</v>
      </c>
      <c r="U148" s="19" t="s">
        <v>2347</v>
      </c>
      <c r="V148" s="19" t="s">
        <v>2447</v>
      </c>
      <c r="W148" s="19" t="s">
        <v>2448</v>
      </c>
      <c r="X148" s="19" t="s">
        <v>2449</v>
      </c>
      <c r="Y148" s="19" t="s">
        <v>2727</v>
      </c>
      <c r="Z148" s="19" t="s">
        <v>2728</v>
      </c>
      <c r="AA148" s="19" t="s">
        <v>2729</v>
      </c>
      <c r="AB148" s="19" t="s">
        <v>2829</v>
      </c>
      <c r="AC148" s="19" t="s">
        <v>2830</v>
      </c>
      <c r="AD148" s="19" t="s">
        <v>2831</v>
      </c>
      <c r="AE148" s="69"/>
    </row>
    <row r="149" spans="1:31" hidden="1">
      <c r="A149" s="60"/>
      <c r="B149" s="61" t="s">
        <v>2924</v>
      </c>
      <c r="C149" s="69">
        <v>24</v>
      </c>
      <c r="D149" s="19" t="s">
        <v>328</v>
      </c>
      <c r="E149" s="19" t="s">
        <v>329</v>
      </c>
      <c r="F149" s="19" t="s">
        <v>330</v>
      </c>
      <c r="G149" s="19" t="s">
        <v>1440</v>
      </c>
      <c r="H149" s="19" t="s">
        <v>1441</v>
      </c>
      <c r="I149" s="19" t="s">
        <v>1442</v>
      </c>
      <c r="J149" s="19" t="s">
        <v>1792</v>
      </c>
      <c r="K149" s="19" t="s">
        <v>1793</v>
      </c>
      <c r="L149" s="19" t="s">
        <v>1794</v>
      </c>
      <c r="M149" s="19" t="s">
        <v>1894</v>
      </c>
      <c r="N149" s="19" t="s">
        <v>1895</v>
      </c>
      <c r="O149" s="19" t="s">
        <v>1896</v>
      </c>
      <c r="P149" s="19" t="s">
        <v>1996</v>
      </c>
      <c r="Q149" s="19" t="s">
        <v>1997</v>
      </c>
      <c r="R149" s="19" t="s">
        <v>1998</v>
      </c>
      <c r="S149" s="19" t="s">
        <v>2348</v>
      </c>
      <c r="T149" s="19" t="s">
        <v>2349</v>
      </c>
      <c r="U149" s="19" t="s">
        <v>2350</v>
      </c>
      <c r="V149" s="19" t="s">
        <v>2450</v>
      </c>
      <c r="W149" s="19" t="s">
        <v>2451</v>
      </c>
      <c r="X149" s="19" t="s">
        <v>2452</v>
      </c>
      <c r="Y149" s="19" t="s">
        <v>2730</v>
      </c>
      <c r="Z149" s="19" t="s">
        <v>2731</v>
      </c>
      <c r="AA149" s="19" t="s">
        <v>2732</v>
      </c>
      <c r="AB149" s="19" t="s">
        <v>2832</v>
      </c>
      <c r="AC149" s="19" t="s">
        <v>2833</v>
      </c>
      <c r="AD149" s="19" t="s">
        <v>2834</v>
      </c>
      <c r="AE149" s="69"/>
    </row>
    <row r="150" spans="1:31" hidden="1">
      <c r="A150" s="60"/>
      <c r="B150" s="59" t="s">
        <v>2925</v>
      </c>
      <c r="C150" s="69">
        <v>25</v>
      </c>
      <c r="D150" s="19" t="s">
        <v>331</v>
      </c>
      <c r="E150" s="19" t="s">
        <v>332</v>
      </c>
      <c r="F150" s="19" t="s">
        <v>333</v>
      </c>
      <c r="G150" s="19" t="s">
        <v>1443</v>
      </c>
      <c r="H150" s="19" t="s">
        <v>1444</v>
      </c>
      <c r="I150" s="19" t="s">
        <v>1445</v>
      </c>
      <c r="J150" s="19" t="s">
        <v>1795</v>
      </c>
      <c r="K150" s="19" t="s">
        <v>1796</v>
      </c>
      <c r="L150" s="19" t="s">
        <v>1797</v>
      </c>
      <c r="M150" s="19" t="s">
        <v>1897</v>
      </c>
      <c r="N150" s="19" t="s">
        <v>1898</v>
      </c>
      <c r="O150" s="19" t="s">
        <v>1899</v>
      </c>
      <c r="P150" s="19" t="s">
        <v>1999</v>
      </c>
      <c r="Q150" s="19" t="s">
        <v>2000</v>
      </c>
      <c r="R150" s="19" t="s">
        <v>2001</v>
      </c>
      <c r="S150" s="19" t="s">
        <v>2351</v>
      </c>
      <c r="T150" s="19" t="s">
        <v>2352</v>
      </c>
      <c r="U150" s="19" t="s">
        <v>2353</v>
      </c>
      <c r="V150" s="19" t="s">
        <v>2453</v>
      </c>
      <c r="W150" s="19" t="s">
        <v>2454</v>
      </c>
      <c r="X150" s="19" t="s">
        <v>2455</v>
      </c>
      <c r="Y150" s="19" t="s">
        <v>2733</v>
      </c>
      <c r="Z150" s="19" t="s">
        <v>2734</v>
      </c>
      <c r="AA150" s="19" t="s">
        <v>2735</v>
      </c>
      <c r="AB150" s="19" t="s">
        <v>2835</v>
      </c>
      <c r="AC150" s="19" t="s">
        <v>2836</v>
      </c>
      <c r="AD150" s="19" t="s">
        <v>2837</v>
      </c>
      <c r="AE150" s="69"/>
    </row>
    <row r="151" spans="1:31" hidden="1">
      <c r="A151" s="60"/>
      <c r="B151" s="59" t="s">
        <v>2926</v>
      </c>
      <c r="C151" s="69">
        <v>26</v>
      </c>
      <c r="D151" s="19" t="s">
        <v>334</v>
      </c>
      <c r="E151" s="19" t="s">
        <v>335</v>
      </c>
      <c r="F151" s="19" t="s">
        <v>336</v>
      </c>
      <c r="G151" s="19" t="s">
        <v>1446</v>
      </c>
      <c r="H151" s="19" t="s">
        <v>1447</v>
      </c>
      <c r="I151" s="19" t="s">
        <v>1448</v>
      </c>
      <c r="J151" s="19" t="s">
        <v>1798</v>
      </c>
      <c r="K151" s="19" t="s">
        <v>1799</v>
      </c>
      <c r="L151" s="19" t="s">
        <v>1800</v>
      </c>
      <c r="M151" s="19" t="s">
        <v>1900</v>
      </c>
      <c r="N151" s="19" t="s">
        <v>1901</v>
      </c>
      <c r="O151" s="19" t="s">
        <v>1902</v>
      </c>
      <c r="P151" s="19" t="s">
        <v>2002</v>
      </c>
      <c r="Q151" s="19" t="s">
        <v>2003</v>
      </c>
      <c r="R151" s="19" t="s">
        <v>2004</v>
      </c>
      <c r="S151" s="19" t="s">
        <v>2354</v>
      </c>
      <c r="T151" s="19" t="s">
        <v>2355</v>
      </c>
      <c r="U151" s="19" t="s">
        <v>2356</v>
      </c>
      <c r="V151" s="19" t="s">
        <v>2456</v>
      </c>
      <c r="W151" s="19" t="s">
        <v>2457</v>
      </c>
      <c r="X151" s="19" t="s">
        <v>2458</v>
      </c>
      <c r="Y151" s="19" t="s">
        <v>2736</v>
      </c>
      <c r="Z151" s="19" t="s">
        <v>2737</v>
      </c>
      <c r="AA151" s="19" t="s">
        <v>2738</v>
      </c>
      <c r="AB151" s="19" t="s">
        <v>2838</v>
      </c>
      <c r="AC151" s="19" t="s">
        <v>2839</v>
      </c>
      <c r="AD151" s="19" t="s">
        <v>2840</v>
      </c>
      <c r="AE151" s="69"/>
    </row>
    <row r="152" spans="1:31" hidden="1">
      <c r="A152" s="62" t="s">
        <v>2927</v>
      </c>
      <c r="B152" s="46"/>
      <c r="C152" s="69">
        <v>27</v>
      </c>
      <c r="D152" s="19" t="s">
        <v>337</v>
      </c>
      <c r="E152" s="19" t="s">
        <v>338</v>
      </c>
      <c r="F152" s="19" t="s">
        <v>339</v>
      </c>
      <c r="G152" s="19" t="s">
        <v>1449</v>
      </c>
      <c r="H152" s="19" t="s">
        <v>1450</v>
      </c>
      <c r="I152" s="19" t="s">
        <v>1451</v>
      </c>
      <c r="J152" s="19" t="s">
        <v>1801</v>
      </c>
      <c r="K152" s="19" t="s">
        <v>1802</v>
      </c>
      <c r="L152" s="19" t="s">
        <v>1803</v>
      </c>
      <c r="M152" s="19" t="s">
        <v>1903</v>
      </c>
      <c r="N152" s="19" t="s">
        <v>1904</v>
      </c>
      <c r="O152" s="19" t="s">
        <v>1905</v>
      </c>
      <c r="P152" s="19" t="s">
        <v>2005</v>
      </c>
      <c r="Q152" s="19" t="s">
        <v>2006</v>
      </c>
      <c r="R152" s="19" t="s">
        <v>2007</v>
      </c>
      <c r="S152" s="19" t="s">
        <v>2357</v>
      </c>
      <c r="T152" s="19" t="s">
        <v>2358</v>
      </c>
      <c r="U152" s="19" t="s">
        <v>2359</v>
      </c>
      <c r="V152" s="19" t="s">
        <v>2459</v>
      </c>
      <c r="W152" s="19" t="s">
        <v>2460</v>
      </c>
      <c r="X152" s="19" t="s">
        <v>2461</v>
      </c>
      <c r="Y152" s="19" t="s">
        <v>2739</v>
      </c>
      <c r="Z152" s="19" t="s">
        <v>2740</v>
      </c>
      <c r="AA152" s="19" t="s">
        <v>2741</v>
      </c>
      <c r="AB152" s="19" t="s">
        <v>2841</v>
      </c>
      <c r="AC152" s="19" t="s">
        <v>2842</v>
      </c>
      <c r="AD152" s="19" t="s">
        <v>2843</v>
      </c>
      <c r="AE152" s="69"/>
    </row>
    <row r="153" spans="1:31" hidden="1">
      <c r="A153" s="60"/>
      <c r="B153" s="59" t="s">
        <v>2928</v>
      </c>
      <c r="C153" s="69">
        <v>28</v>
      </c>
      <c r="D153" s="19" t="s">
        <v>340</v>
      </c>
      <c r="E153" s="19" t="s">
        <v>341</v>
      </c>
      <c r="F153" s="19" t="s">
        <v>342</v>
      </c>
      <c r="G153" s="19" t="s">
        <v>1452</v>
      </c>
      <c r="H153" s="19" t="s">
        <v>1453</v>
      </c>
      <c r="I153" s="19" t="s">
        <v>1454</v>
      </c>
      <c r="J153" s="19" t="s">
        <v>1804</v>
      </c>
      <c r="K153" s="19" t="s">
        <v>1805</v>
      </c>
      <c r="L153" s="19" t="s">
        <v>1806</v>
      </c>
      <c r="M153" s="19" t="s">
        <v>1906</v>
      </c>
      <c r="N153" s="19" t="s">
        <v>1907</v>
      </c>
      <c r="O153" s="19" t="s">
        <v>1908</v>
      </c>
      <c r="P153" s="19" t="s">
        <v>2008</v>
      </c>
      <c r="Q153" s="19" t="s">
        <v>2009</v>
      </c>
      <c r="R153" s="19" t="s">
        <v>2010</v>
      </c>
      <c r="S153" s="19" t="s">
        <v>2360</v>
      </c>
      <c r="T153" s="19" t="s">
        <v>2361</v>
      </c>
      <c r="U153" s="19" t="s">
        <v>2362</v>
      </c>
      <c r="V153" s="19" t="s">
        <v>2462</v>
      </c>
      <c r="W153" s="19" t="s">
        <v>2463</v>
      </c>
      <c r="X153" s="19" t="s">
        <v>2464</v>
      </c>
      <c r="Y153" s="19" t="s">
        <v>2742</v>
      </c>
      <c r="Z153" s="19" t="s">
        <v>2743</v>
      </c>
      <c r="AA153" s="19" t="s">
        <v>2744</v>
      </c>
      <c r="AB153" s="19" t="s">
        <v>2844</v>
      </c>
      <c r="AC153" s="19" t="s">
        <v>2845</v>
      </c>
      <c r="AD153" s="19" t="s">
        <v>2846</v>
      </c>
      <c r="AE153" s="69"/>
    </row>
    <row r="154" spans="1:31" hidden="1">
      <c r="A154" s="60"/>
      <c r="B154" s="61" t="s">
        <v>2929</v>
      </c>
      <c r="C154" s="69">
        <v>29</v>
      </c>
      <c r="D154" s="19" t="s">
        <v>343</v>
      </c>
      <c r="E154" s="19" t="s">
        <v>344</v>
      </c>
      <c r="F154" s="19" t="s">
        <v>345</v>
      </c>
      <c r="G154" s="19" t="s">
        <v>1455</v>
      </c>
      <c r="H154" s="19" t="s">
        <v>1456</v>
      </c>
      <c r="I154" s="19" t="s">
        <v>1457</v>
      </c>
      <c r="J154" s="19" t="s">
        <v>1807</v>
      </c>
      <c r="K154" s="19" t="s">
        <v>1808</v>
      </c>
      <c r="L154" s="19" t="s">
        <v>1809</v>
      </c>
      <c r="M154" s="19" t="s">
        <v>1909</v>
      </c>
      <c r="N154" s="19" t="s">
        <v>1910</v>
      </c>
      <c r="O154" s="19" t="s">
        <v>1911</v>
      </c>
      <c r="P154" s="19" t="s">
        <v>2011</v>
      </c>
      <c r="Q154" s="19" t="s">
        <v>2262</v>
      </c>
      <c r="R154" s="19" t="s">
        <v>2263</v>
      </c>
      <c r="S154" s="19" t="s">
        <v>2363</v>
      </c>
      <c r="T154" s="19" t="s">
        <v>2364</v>
      </c>
      <c r="U154" s="19" t="s">
        <v>2365</v>
      </c>
      <c r="V154" s="19" t="s">
        <v>2465</v>
      </c>
      <c r="W154" s="19" t="s">
        <v>2466</v>
      </c>
      <c r="X154" s="19" t="s">
        <v>2467</v>
      </c>
      <c r="Y154" s="19" t="s">
        <v>2745</v>
      </c>
      <c r="Z154" s="19" t="s">
        <v>2746</v>
      </c>
      <c r="AA154" s="19" t="s">
        <v>2747</v>
      </c>
      <c r="AB154" s="19" t="s">
        <v>2847</v>
      </c>
      <c r="AC154" s="19" t="s">
        <v>2848</v>
      </c>
      <c r="AD154" s="19" t="s">
        <v>2849</v>
      </c>
      <c r="AE154" s="69"/>
    </row>
    <row r="155" spans="1:31" hidden="1">
      <c r="A155" s="60"/>
      <c r="B155" s="59" t="s">
        <v>2930</v>
      </c>
      <c r="C155" s="69">
        <v>30</v>
      </c>
      <c r="D155" s="19" t="s">
        <v>346</v>
      </c>
      <c r="E155" s="19" t="s">
        <v>347</v>
      </c>
      <c r="F155" s="19" t="s">
        <v>348</v>
      </c>
      <c r="G155" s="19" t="s">
        <v>1458</v>
      </c>
      <c r="H155" s="19" t="s">
        <v>1459</v>
      </c>
      <c r="I155" s="19" t="s">
        <v>1460</v>
      </c>
      <c r="J155" s="19" t="s">
        <v>1810</v>
      </c>
      <c r="K155" s="19" t="s">
        <v>1811</v>
      </c>
      <c r="L155" s="19" t="s">
        <v>1812</v>
      </c>
      <c r="M155" s="19" t="s">
        <v>1912</v>
      </c>
      <c r="N155" s="19" t="s">
        <v>1913</v>
      </c>
      <c r="O155" s="19" t="s">
        <v>1914</v>
      </c>
      <c r="P155" s="19" t="s">
        <v>2264</v>
      </c>
      <c r="Q155" s="19" t="s">
        <v>2265</v>
      </c>
      <c r="R155" s="19" t="s">
        <v>2266</v>
      </c>
      <c r="S155" s="19" t="s">
        <v>2366</v>
      </c>
      <c r="T155" s="19" t="s">
        <v>2367</v>
      </c>
      <c r="U155" s="19" t="s">
        <v>2368</v>
      </c>
      <c r="V155" s="19" t="s">
        <v>2468</v>
      </c>
      <c r="W155" s="19" t="s">
        <v>2469</v>
      </c>
      <c r="X155" s="19" t="s">
        <v>2470</v>
      </c>
      <c r="Y155" s="19" t="s">
        <v>2748</v>
      </c>
      <c r="Z155" s="19" t="s">
        <v>2749</v>
      </c>
      <c r="AA155" s="19" t="s">
        <v>2750</v>
      </c>
      <c r="AB155" s="19" t="s">
        <v>2850</v>
      </c>
      <c r="AC155" s="19" t="s">
        <v>2851</v>
      </c>
      <c r="AD155" s="19" t="s">
        <v>2852</v>
      </c>
      <c r="AE155" s="69"/>
    </row>
    <row r="156" spans="1:31" hidden="1">
      <c r="A156" s="62" t="s">
        <v>2931</v>
      </c>
      <c r="B156" s="46"/>
      <c r="C156" s="69">
        <v>31</v>
      </c>
      <c r="D156" s="19" t="s">
        <v>349</v>
      </c>
      <c r="E156" s="19" t="s">
        <v>350</v>
      </c>
      <c r="F156" s="19" t="s">
        <v>351</v>
      </c>
      <c r="G156" s="19" t="s">
        <v>1461</v>
      </c>
      <c r="H156" s="19" t="s">
        <v>1462</v>
      </c>
      <c r="I156" s="19" t="s">
        <v>1463</v>
      </c>
      <c r="J156" s="19" t="s">
        <v>1813</v>
      </c>
      <c r="K156" s="19" t="s">
        <v>1814</v>
      </c>
      <c r="L156" s="19" t="s">
        <v>1815</v>
      </c>
      <c r="M156" s="19" t="s">
        <v>1915</v>
      </c>
      <c r="N156" s="19" t="s">
        <v>1916</v>
      </c>
      <c r="O156" s="19" t="s">
        <v>1917</v>
      </c>
      <c r="P156" s="19" t="s">
        <v>2267</v>
      </c>
      <c r="Q156" s="19" t="s">
        <v>2268</v>
      </c>
      <c r="R156" s="19" t="s">
        <v>2269</v>
      </c>
      <c r="S156" s="19" t="s">
        <v>2369</v>
      </c>
      <c r="T156" s="19" t="s">
        <v>2370</v>
      </c>
      <c r="U156" s="19" t="s">
        <v>2371</v>
      </c>
      <c r="V156" s="19" t="s">
        <v>2471</v>
      </c>
      <c r="W156" s="19" t="s">
        <v>2472</v>
      </c>
      <c r="X156" s="19" t="s">
        <v>2473</v>
      </c>
      <c r="Y156" s="19" t="s">
        <v>2751</v>
      </c>
      <c r="Z156" s="19" t="s">
        <v>2752</v>
      </c>
      <c r="AA156" s="19" t="s">
        <v>2753</v>
      </c>
      <c r="AB156" s="19" t="s">
        <v>2853</v>
      </c>
      <c r="AC156" s="19" t="s">
        <v>2854</v>
      </c>
      <c r="AD156" s="19" t="s">
        <v>2855</v>
      </c>
      <c r="AE156" s="69"/>
    </row>
    <row r="157" spans="1:31" hidden="1">
      <c r="A157" s="60"/>
      <c r="B157" s="59" t="s">
        <v>2932</v>
      </c>
      <c r="C157" s="69">
        <v>32</v>
      </c>
      <c r="D157" s="19" t="s">
        <v>352</v>
      </c>
      <c r="E157" s="19" t="s">
        <v>353</v>
      </c>
      <c r="F157" s="19" t="s">
        <v>354</v>
      </c>
      <c r="G157" s="19" t="s">
        <v>1464</v>
      </c>
      <c r="H157" s="19" t="s">
        <v>1465</v>
      </c>
      <c r="I157" s="19" t="s">
        <v>1466</v>
      </c>
      <c r="J157" s="19" t="s">
        <v>1816</v>
      </c>
      <c r="K157" s="19" t="s">
        <v>1817</v>
      </c>
      <c r="L157" s="19" t="s">
        <v>1818</v>
      </c>
      <c r="M157" s="19" t="s">
        <v>1918</v>
      </c>
      <c r="N157" s="19" t="s">
        <v>1919</v>
      </c>
      <c r="O157" s="19" t="s">
        <v>1920</v>
      </c>
      <c r="P157" s="19" t="s">
        <v>2270</v>
      </c>
      <c r="Q157" s="19" t="s">
        <v>2271</v>
      </c>
      <c r="R157" s="19" t="s">
        <v>2272</v>
      </c>
      <c r="S157" s="19" t="s">
        <v>2372</v>
      </c>
      <c r="T157" s="19" t="s">
        <v>2373</v>
      </c>
      <c r="U157" s="19" t="s">
        <v>2374</v>
      </c>
      <c r="V157" s="19" t="s">
        <v>2474</v>
      </c>
      <c r="W157" s="19" t="s">
        <v>2475</v>
      </c>
      <c r="X157" s="19" t="s">
        <v>2476</v>
      </c>
      <c r="Y157" s="19" t="s">
        <v>2754</v>
      </c>
      <c r="Z157" s="19" t="s">
        <v>2755</v>
      </c>
      <c r="AA157" s="19" t="s">
        <v>2756</v>
      </c>
      <c r="AB157" s="19" t="s">
        <v>2856</v>
      </c>
      <c r="AC157" s="19" t="s">
        <v>2857</v>
      </c>
      <c r="AD157" s="19" t="s">
        <v>2858</v>
      </c>
    </row>
    <row r="158" spans="1:31" hidden="1">
      <c r="A158" s="60"/>
      <c r="B158" s="59" t="s">
        <v>2933</v>
      </c>
      <c r="C158" s="69">
        <v>33</v>
      </c>
      <c r="D158" s="19" t="s">
        <v>355</v>
      </c>
      <c r="E158" s="19" t="s">
        <v>356</v>
      </c>
      <c r="F158" s="19" t="s">
        <v>357</v>
      </c>
      <c r="G158" s="19" t="s">
        <v>1467</v>
      </c>
      <c r="H158" s="19" t="s">
        <v>1468</v>
      </c>
      <c r="I158" s="19" t="s">
        <v>1469</v>
      </c>
      <c r="J158" s="19" t="s">
        <v>1819</v>
      </c>
      <c r="K158" s="19" t="s">
        <v>1820</v>
      </c>
      <c r="L158" s="19" t="s">
        <v>1821</v>
      </c>
      <c r="M158" s="19" t="s">
        <v>1921</v>
      </c>
      <c r="N158" s="19" t="s">
        <v>1922</v>
      </c>
      <c r="O158" s="19" t="s">
        <v>1923</v>
      </c>
      <c r="P158" s="19" t="s">
        <v>2273</v>
      </c>
      <c r="Q158" s="19" t="s">
        <v>2274</v>
      </c>
      <c r="R158" s="19" t="s">
        <v>2275</v>
      </c>
      <c r="S158" s="19" t="s">
        <v>2375</v>
      </c>
      <c r="T158" s="19" t="s">
        <v>2376</v>
      </c>
      <c r="U158" s="19" t="s">
        <v>2377</v>
      </c>
      <c r="V158" s="19" t="s">
        <v>2477</v>
      </c>
      <c r="W158" s="19" t="s">
        <v>2478</v>
      </c>
      <c r="X158" s="19" t="s">
        <v>2479</v>
      </c>
      <c r="Y158" s="19" t="s">
        <v>2757</v>
      </c>
      <c r="Z158" s="19" t="s">
        <v>2758</v>
      </c>
      <c r="AA158" s="19" t="s">
        <v>2759</v>
      </c>
      <c r="AB158" s="19" t="s">
        <v>2859</v>
      </c>
      <c r="AC158" s="19" t="s">
        <v>2860</v>
      </c>
      <c r="AD158" s="19" t="s">
        <v>2861</v>
      </c>
    </row>
    <row r="159" spans="1:31" hidden="1">
      <c r="A159" s="60"/>
      <c r="B159" s="61" t="s">
        <v>2934</v>
      </c>
      <c r="C159" s="69">
        <v>34</v>
      </c>
      <c r="D159" s="19" t="s">
        <v>358</v>
      </c>
      <c r="E159" s="19" t="s">
        <v>359</v>
      </c>
      <c r="F159" s="19" t="s">
        <v>360</v>
      </c>
      <c r="G159" s="19" t="s">
        <v>1470</v>
      </c>
      <c r="H159" s="19" t="s">
        <v>1471</v>
      </c>
      <c r="I159" s="19" t="s">
        <v>1472</v>
      </c>
      <c r="J159" s="19" t="s">
        <v>1822</v>
      </c>
      <c r="K159" s="19" t="s">
        <v>1823</v>
      </c>
      <c r="L159" s="19" t="s">
        <v>1824</v>
      </c>
      <c r="M159" s="19" t="s">
        <v>1924</v>
      </c>
      <c r="N159" s="19" t="s">
        <v>1925</v>
      </c>
      <c r="O159" s="19" t="s">
        <v>1926</v>
      </c>
      <c r="P159" s="19" t="s">
        <v>2276</v>
      </c>
      <c r="Q159" s="19" t="s">
        <v>2277</v>
      </c>
      <c r="R159" s="19" t="s">
        <v>2278</v>
      </c>
      <c r="S159" s="19" t="s">
        <v>2378</v>
      </c>
      <c r="T159" s="19" t="s">
        <v>2379</v>
      </c>
      <c r="U159" s="19" t="s">
        <v>2380</v>
      </c>
      <c r="V159" s="19" t="s">
        <v>2480</v>
      </c>
      <c r="W159" s="19" t="s">
        <v>2481</v>
      </c>
      <c r="X159" s="19" t="s">
        <v>2482</v>
      </c>
      <c r="Y159" s="19" t="s">
        <v>2760</v>
      </c>
      <c r="Z159" s="19" t="s">
        <v>2761</v>
      </c>
      <c r="AA159" s="19" t="s">
        <v>2762</v>
      </c>
      <c r="AB159" s="19" t="s">
        <v>2862</v>
      </c>
      <c r="AC159" s="19" t="s">
        <v>2863</v>
      </c>
      <c r="AD159" s="19" t="s">
        <v>2864</v>
      </c>
    </row>
    <row r="160" spans="1:31" hidden="1">
      <c r="A160" s="60"/>
      <c r="B160" s="59" t="s">
        <v>2935</v>
      </c>
      <c r="C160" s="69">
        <v>35</v>
      </c>
      <c r="D160" s="19" t="s">
        <v>361</v>
      </c>
      <c r="E160" s="19" t="s">
        <v>362</v>
      </c>
      <c r="F160" s="19" t="s">
        <v>363</v>
      </c>
      <c r="G160" s="19" t="s">
        <v>1473</v>
      </c>
      <c r="H160" s="19" t="s">
        <v>1474</v>
      </c>
      <c r="I160" s="19" t="s">
        <v>1475</v>
      </c>
      <c r="J160" s="19" t="s">
        <v>1825</v>
      </c>
      <c r="K160" s="19" t="s">
        <v>1826</v>
      </c>
      <c r="L160" s="19" t="s">
        <v>1827</v>
      </c>
      <c r="M160" s="19" t="s">
        <v>1927</v>
      </c>
      <c r="N160" s="19" t="s">
        <v>1928</v>
      </c>
      <c r="O160" s="19" t="s">
        <v>1929</v>
      </c>
      <c r="P160" s="19" t="s">
        <v>2279</v>
      </c>
      <c r="Q160" s="19" t="s">
        <v>2280</v>
      </c>
      <c r="R160" s="19" t="s">
        <v>2281</v>
      </c>
      <c r="S160" s="19" t="s">
        <v>2381</v>
      </c>
      <c r="T160" s="19" t="s">
        <v>2382</v>
      </c>
      <c r="U160" s="19" t="s">
        <v>2383</v>
      </c>
      <c r="V160" s="19" t="s">
        <v>2483</v>
      </c>
      <c r="W160" s="19" t="s">
        <v>2484</v>
      </c>
      <c r="X160" s="19" t="s">
        <v>2485</v>
      </c>
      <c r="Y160" s="19" t="s">
        <v>2763</v>
      </c>
      <c r="Z160" s="19" t="s">
        <v>2764</v>
      </c>
      <c r="AA160" s="19" t="s">
        <v>2765</v>
      </c>
      <c r="AB160" s="19" t="s">
        <v>2865</v>
      </c>
      <c r="AC160" s="19" t="s">
        <v>2866</v>
      </c>
      <c r="AD160" s="19" t="s">
        <v>2867</v>
      </c>
    </row>
    <row r="161" spans="1:30" hidden="1">
      <c r="A161" s="58" t="s">
        <v>2918</v>
      </c>
      <c r="B161" s="63"/>
      <c r="C161" s="69">
        <v>36</v>
      </c>
      <c r="D161" s="19" t="s">
        <v>313</v>
      </c>
      <c r="E161" s="19" t="s">
        <v>314</v>
      </c>
      <c r="F161" s="19" t="s">
        <v>315</v>
      </c>
      <c r="G161" s="19" t="s">
        <v>1425</v>
      </c>
      <c r="H161" s="19" t="s">
        <v>1426</v>
      </c>
      <c r="I161" s="19" t="s">
        <v>1427</v>
      </c>
      <c r="J161" s="19" t="s">
        <v>1777</v>
      </c>
      <c r="K161" s="19" t="s">
        <v>1778</v>
      </c>
      <c r="L161" s="19" t="s">
        <v>1779</v>
      </c>
      <c r="M161" s="19" t="s">
        <v>1879</v>
      </c>
      <c r="N161" s="19" t="s">
        <v>1880</v>
      </c>
      <c r="O161" s="19" t="s">
        <v>1881</v>
      </c>
      <c r="P161" s="19" t="s">
        <v>1981</v>
      </c>
      <c r="Q161" s="19" t="s">
        <v>1982</v>
      </c>
      <c r="R161" s="19" t="s">
        <v>1983</v>
      </c>
      <c r="S161" s="19" t="s">
        <v>2333</v>
      </c>
      <c r="T161" s="19" t="s">
        <v>2334</v>
      </c>
      <c r="U161" s="19" t="s">
        <v>2335</v>
      </c>
      <c r="V161" s="19" t="s">
        <v>2435</v>
      </c>
      <c r="W161" s="19" t="s">
        <v>2436</v>
      </c>
      <c r="X161" s="19" t="s">
        <v>2437</v>
      </c>
      <c r="Y161" s="19" t="s">
        <v>2715</v>
      </c>
      <c r="Z161" s="19" t="s">
        <v>2716</v>
      </c>
      <c r="AA161" s="19" t="s">
        <v>2717</v>
      </c>
      <c r="AB161" s="19" t="s">
        <v>2817</v>
      </c>
      <c r="AC161" s="19" t="s">
        <v>2818</v>
      </c>
      <c r="AD161" s="19" t="s">
        <v>2819</v>
      </c>
    </row>
    <row r="162" spans="1:30" hidden="1">
      <c r="B162" s="67"/>
      <c r="C162" s="67"/>
      <c r="D162" s="47"/>
      <c r="E162" s="47"/>
      <c r="F162" s="47"/>
      <c r="G162" s="47"/>
      <c r="H162" s="47"/>
      <c r="I162" s="47"/>
      <c r="J162" s="47"/>
      <c r="K162" s="47"/>
      <c r="L162" s="47"/>
      <c r="M162" s="47"/>
      <c r="N162" s="47"/>
      <c r="O162" s="47"/>
      <c r="P162" s="47"/>
      <c r="Q162" s="47"/>
      <c r="R162" s="47"/>
      <c r="S162" s="47"/>
      <c r="T162" s="47"/>
      <c r="U162" s="47"/>
    </row>
    <row r="163" spans="1:30" ht="15" hidden="1" customHeight="1">
      <c r="B163" s="67"/>
      <c r="C163" s="67"/>
      <c r="D163" s="47"/>
      <c r="E163" s="47"/>
      <c r="F163" s="47"/>
      <c r="G163" s="47"/>
      <c r="H163" s="47"/>
      <c r="I163" s="47"/>
      <c r="J163" s="47"/>
      <c r="K163" s="47"/>
      <c r="L163" s="47"/>
      <c r="M163" s="47"/>
      <c r="N163" s="47"/>
      <c r="O163" s="47"/>
      <c r="P163" s="47"/>
      <c r="Q163" s="47"/>
      <c r="R163" s="47"/>
      <c r="S163" s="47"/>
      <c r="T163" s="47"/>
      <c r="U163" s="47"/>
    </row>
    <row r="164" spans="1:30" ht="15" hidden="1" customHeight="1">
      <c r="D164" s="47"/>
      <c r="E164" s="47"/>
      <c r="F164" s="47"/>
      <c r="G164" s="47"/>
      <c r="H164" s="47"/>
      <c r="I164" s="47"/>
      <c r="J164" s="47"/>
      <c r="K164" s="47"/>
      <c r="L164" s="47"/>
      <c r="M164" s="47"/>
      <c r="N164" s="47"/>
      <c r="O164" s="47"/>
      <c r="P164" s="47"/>
      <c r="Q164" s="47"/>
      <c r="R164" s="47"/>
      <c r="S164" s="47"/>
      <c r="T164" s="47"/>
      <c r="U164" s="47"/>
    </row>
    <row r="165" spans="1:30" ht="15" hidden="1" customHeight="1">
      <c r="D165" s="47"/>
      <c r="E165" s="47"/>
      <c r="F165" s="47"/>
      <c r="G165" s="47"/>
      <c r="H165" s="47"/>
      <c r="I165" s="47"/>
      <c r="J165" s="47"/>
      <c r="K165" s="47"/>
      <c r="L165" s="47"/>
      <c r="M165" s="47"/>
      <c r="N165" s="47"/>
      <c r="O165" s="47"/>
      <c r="P165" s="47"/>
      <c r="Q165" s="47"/>
      <c r="R165" s="47"/>
      <c r="S165" s="47"/>
      <c r="T165" s="47"/>
      <c r="U165" s="47"/>
    </row>
    <row r="166" spans="1:30" ht="15" customHeight="1">
      <c r="D166" s="47"/>
      <c r="E166" s="47"/>
      <c r="F166" s="47"/>
      <c r="G166" s="47"/>
      <c r="H166" s="47"/>
      <c r="I166" s="47"/>
      <c r="J166" s="47"/>
      <c r="K166" s="47"/>
      <c r="L166" s="47"/>
      <c r="M166" s="47"/>
      <c r="N166" s="47"/>
      <c r="O166" s="47"/>
      <c r="P166" s="47"/>
      <c r="Q166" s="47"/>
      <c r="R166" s="47"/>
      <c r="S166" s="47"/>
      <c r="T166" s="47"/>
      <c r="U166" s="47"/>
    </row>
  </sheetData>
  <mergeCells count="25">
    <mergeCell ref="C10:E10"/>
    <mergeCell ref="G10:I10"/>
    <mergeCell ref="B5:K5"/>
    <mergeCell ref="B6:K6"/>
    <mergeCell ref="L6:T6"/>
    <mergeCell ref="A8:H8"/>
    <mergeCell ref="L8:R8"/>
    <mergeCell ref="S122:U122"/>
    <mergeCell ref="V122:X122"/>
    <mergeCell ref="D72:F72"/>
    <mergeCell ref="G72:I72"/>
    <mergeCell ref="J72:L72"/>
    <mergeCell ref="M72:O72"/>
    <mergeCell ref="P72:R72"/>
    <mergeCell ref="S72:U72"/>
    <mergeCell ref="D122:F122"/>
    <mergeCell ref="G122:I122"/>
    <mergeCell ref="J122:L122"/>
    <mergeCell ref="M122:O122"/>
    <mergeCell ref="P122:R122"/>
    <mergeCell ref="Y122:AA122"/>
    <mergeCell ref="AB122:AD122"/>
    <mergeCell ref="V72:X72"/>
    <mergeCell ref="Y72:AA72"/>
    <mergeCell ref="AB72:AD72"/>
  </mergeCells>
  <dataValidations count="1">
    <dataValidation type="list" allowBlank="1" showInputMessage="1" showErrorMessage="1" sqref="C10:E10" xr:uid="{BCFE8668-E9D9-4E4B-8102-7B6F8D4AD7E3}">
      <formula1>$B$55:$B$63</formula1>
    </dataValidation>
  </dataValidations>
  <hyperlinks>
    <hyperlink ref="A53" r:id="rId1" display="http://www.abs.gov.au/websitedbs/d3310114.nsf/Home/©+Copyright?OpenDocument" xr:uid="{49A7A46C-4F99-4F8B-BBDF-EEAE86AC608E}"/>
    <hyperlink ref="G143" location="A126252550V" display="A126252550V" xr:uid="{A480AED7-6624-4530-B71E-24A3FF89C92E}"/>
    <hyperlink ref="H143" location="A126267238C" display="A126267238C" xr:uid="{9E6A765B-8364-4984-A6CE-73F402EE64E1}"/>
    <hyperlink ref="I143" location="A126259894A" display="A126259894A" xr:uid="{E6306627-DB6E-4463-957F-71EB7928D3AB}"/>
    <hyperlink ref="G126" location="A126252586W" display="A126252586W" xr:uid="{868BBAA9-7784-4396-92C0-62A4990E4C06}"/>
    <hyperlink ref="H126" location="A126267274L" display="A126267274L" xr:uid="{2C63D489-F2A6-4390-AF1F-23A7D5A72015}"/>
    <hyperlink ref="I126" location="A126259930X" display="A126259930X" xr:uid="{1E6E2C76-BEEC-4D9C-A243-9C58E105AFEE}"/>
    <hyperlink ref="G127" location="A126252534V" display="A126252534V" xr:uid="{977BEC70-DC32-46C9-8C07-FC5BE92A2CCA}"/>
    <hyperlink ref="H127" location="A126267222K" display="A126267222K" xr:uid="{BC65C542-1EDE-4B35-BC63-81E4D249633E}"/>
    <hyperlink ref="I127" location="A126259878A" display="A126259878A" xr:uid="{22811019-5BD3-4A84-9DB7-4D83F99A27E3}"/>
    <hyperlink ref="G128" location="A126252590L" display="A126252590L" xr:uid="{057A4C67-452C-4A2D-A07D-A2B1EAC62AA8}"/>
    <hyperlink ref="H128" location="A126267278W" display="A126267278W" xr:uid="{FDB6E41F-0830-4003-9E5A-040DCFFDF330}"/>
    <hyperlink ref="I128" location="A126259934J" display="A126259934J" xr:uid="{1322A514-FCE3-42E5-9081-123A5E9CBA09}"/>
    <hyperlink ref="G129" location="A126252594W" display="A126252594W" xr:uid="{62C3B8E5-7490-47F9-8663-F383F0F7A85F}"/>
    <hyperlink ref="H129" location="A126267282L" display="A126267282L" xr:uid="{F3085040-EA46-4942-AAEB-130A42FF20BB}"/>
    <hyperlink ref="I129" location="A126259938T" display="A126259938T" xr:uid="{D6558CEC-03C4-4CDB-BCF7-B9F30FC48EC6}"/>
    <hyperlink ref="G130" location="A126252538C" display="A126252538C" xr:uid="{5DE9A027-46AA-4489-BF4D-067C7EAE830C}"/>
    <hyperlink ref="H130" location="A126267226V" display="A126267226V" xr:uid="{1E46E122-FD37-4AB7-934B-245A04D63E1D}"/>
    <hyperlink ref="I130" location="A126259882T" display="A126259882T" xr:uid="{D757560C-8FDD-40AB-9EFB-7E9FEDCA7CDD}"/>
    <hyperlink ref="G131" location="A126252542V" display="A126252542V" xr:uid="{4E01EF16-CBE1-4855-A99E-23699B7269B2}"/>
    <hyperlink ref="H131" location="A126267230K" display="A126267230K" xr:uid="{C5313183-6F15-4629-B092-E3ED817C054A}"/>
    <hyperlink ref="I131" location="A126259886A" display="A126259886A" xr:uid="{81156AB6-8B6A-4A5B-8EAC-BAF5113F55C7}"/>
    <hyperlink ref="G132" location="A126252566L" display="A126252566L" xr:uid="{EA985405-2CB0-4473-8B96-18128D965C7C}"/>
    <hyperlink ref="H132" location="A126267254C" display="A126267254C" xr:uid="{ADCA6093-1B69-4FD9-9EF4-DD2B33144749}"/>
    <hyperlink ref="I132" location="A126259910R" display="A126259910R" xr:uid="{DEA0EDD4-FAE5-4055-A38F-6ACD820A482F}"/>
    <hyperlink ref="G133" location="A126252510A" display="A126252510A" xr:uid="{AF9F444C-BF00-425A-B8AA-1A2DF22C7B4B}"/>
    <hyperlink ref="H133" location="A126267198W" display="A126267198W" xr:uid="{23BB05DD-98A6-48FC-BB8D-D4918A9AE29F}"/>
    <hyperlink ref="I133" location="A126259854J" display="A126259854J" xr:uid="{6821C2C0-C613-422D-99F3-96AB90A1A13A}"/>
    <hyperlink ref="G134" location="A126252598F" display="A126252598F" xr:uid="{C7C6DDF4-B275-4DED-8D59-9FAA2932221F}"/>
    <hyperlink ref="H134" location="A126267286W" display="A126267286W" xr:uid="{64911B9C-982B-4B68-B6AC-D56962BC374E}"/>
    <hyperlink ref="I134" location="A126259942J" display="A126259942J" xr:uid="{1E2ABFF2-A152-4DD6-B24F-2904C65E45F1}"/>
    <hyperlink ref="G135" location="A126252570C" display="A126252570C" xr:uid="{95CD9E12-B4B3-4ABA-AF01-3688871E234F}"/>
    <hyperlink ref="H135" location="A126267258L" display="A126267258L" xr:uid="{8394C54A-9A32-4058-BC25-6D3B48E34745}"/>
    <hyperlink ref="I135" location="A126259914X" display="A126259914X" xr:uid="{34C0CC58-871C-42E0-8894-F4B3632D8A25}"/>
    <hyperlink ref="G136" location="A126252602K" display="A126252602K" xr:uid="{42A18F12-2BBE-48E0-87AA-587AD1A2A742}"/>
    <hyperlink ref="H136" location="A126267290L" display="A126267290L" xr:uid="{2E9956D9-F2F1-4907-BB1B-192DA4033065}"/>
    <hyperlink ref="I136" location="A126259946T" display="A126259946T" xr:uid="{C517C172-3847-4185-864E-68037FF0EAE4}"/>
    <hyperlink ref="G137" location="A126252514K" display="A126252514K" xr:uid="{04846AA2-2964-4C5F-A1F2-E668A6936F78}"/>
    <hyperlink ref="H137" location="A126267202A" display="A126267202A" xr:uid="{0141322B-3632-479D-82A5-9C44C11CDED0}"/>
    <hyperlink ref="I137" location="A126259858T" display="A126259858T" xr:uid="{6983345C-D0E8-414F-94CF-239552CBC17D}"/>
    <hyperlink ref="G138" location="A126252474C" display="A126252474C" xr:uid="{47E179E2-E42A-4ACA-AF34-2758BADC14BA}"/>
    <hyperlink ref="H138" location="A126267162V" display="A126267162V" xr:uid="{76A5FE75-3A45-42E0-9D2C-AD3ED39134CF}"/>
    <hyperlink ref="I138" location="A126259818X" display="A126259818X" xr:uid="{255438E4-6B18-4AC6-BC34-84089629D074}"/>
    <hyperlink ref="G139" location="A126252486L" display="A126252486L" xr:uid="{67B97F76-0BB0-4F0D-A34E-DB6576EE360F}"/>
    <hyperlink ref="H139" location="A126267174C" display="A126267174C" xr:uid="{62BDBDF9-0C52-4663-8B12-84A5DBF5CAE9}"/>
    <hyperlink ref="I139" location="A126259830R" display="A126259830R" xr:uid="{7064B0AD-C669-48A5-8EBC-90B2022FE64A}"/>
    <hyperlink ref="G141" location="A126252546C" display="A126252546C" xr:uid="{160A60BC-8320-4076-9896-41947E503582}"/>
    <hyperlink ref="H141" location="A126267234V" display="A126267234V" xr:uid="{6A2DCE0D-5709-42ED-8603-FDA6DB1343EF}"/>
    <hyperlink ref="I141" location="A126259890T" display="A126259890T" xr:uid="{1807CC08-7A00-4407-BBBA-327ABC49545B}"/>
    <hyperlink ref="G142" location="A126252490C" display="A126252490C" xr:uid="{14831590-D76B-4171-90F2-1FC4430EF994}"/>
    <hyperlink ref="H142" location="A126267178L" display="A126267178L" xr:uid="{29742831-061D-4DB1-8874-A143D33B7425}"/>
    <hyperlink ref="I142" location="A126259834X" display="A126259834X" xr:uid="{C0E3862B-779E-488F-9FA6-8022ADAABE8F}"/>
    <hyperlink ref="G161" location="A126252482C" display="A126252482C" xr:uid="{BBE5C701-FC96-4061-94DE-DBC5FD736D0E}"/>
    <hyperlink ref="H161" location="A126267170V" display="A126267170V" xr:uid="{65B72864-49B5-4500-A54B-3984AB313839}"/>
    <hyperlink ref="I161" location="A126259826X" display="A126259826X" xr:uid="{6A976CEF-20B5-4E81-9791-BEFEB242DD0E}"/>
    <hyperlink ref="G145" location="A126252574L" display="A126252574L" xr:uid="{B22E4AE5-4586-4C27-BB1F-317FA6CCDF0C}"/>
    <hyperlink ref="H145" location="A126267262C" display="A126267262C" xr:uid="{002F1C2C-FE05-49CF-94F8-2E78BCAADE92}"/>
    <hyperlink ref="I145" location="A126259918J" display="A126259918J" xr:uid="{A92B45EC-0389-4C3A-AC08-7D7541ECEE02}"/>
    <hyperlink ref="G146" location="A126252578W" display="A126252578W" xr:uid="{8E156A11-E121-4853-9C64-6352611743FD}"/>
    <hyperlink ref="H146" location="A126267266L" display="A126267266L" xr:uid="{C138E64C-BB7A-4F5F-9C4A-45EE78411A66}"/>
    <hyperlink ref="I146" location="A126259922X" display="A126259922X" xr:uid="{1CE83427-838C-485D-A602-79BC549A48B1}"/>
    <hyperlink ref="G147" location="A126252498W" display="A126252498W" xr:uid="{378A3A83-1285-4789-9743-6F36681965DB}"/>
    <hyperlink ref="H147" location="A126267186L" display="A126267186L" xr:uid="{8DDC32B8-1F77-4E75-B853-886F2948F663}"/>
    <hyperlink ref="I147" location="A126259842X" display="A126259842X" xr:uid="{4EE37212-C5D7-428C-9753-2F1CA3C0DC7C}"/>
    <hyperlink ref="G148" location="A126252478L" display="A126252478L" xr:uid="{B409D370-DA29-452E-BDEC-9D55A715085D}"/>
    <hyperlink ref="H148" location="A126267166C" display="A126267166C" xr:uid="{F579EC3D-FFC6-426E-808F-961F5FC948B0}"/>
    <hyperlink ref="I148" location="A126259822R" display="A126259822R" xr:uid="{AC9255A4-0682-490E-A5C0-1575F0410360}"/>
    <hyperlink ref="G149" location="A126252518V" display="A126252518V" xr:uid="{55817A38-6649-49E2-B32C-22D68B6B0C75}"/>
    <hyperlink ref="H149" location="A126267206K" display="A126267206K" xr:uid="{BEF860DD-5A48-494A-ADDA-A49893422966}"/>
    <hyperlink ref="I149" location="A126259862J" display="A126259862J" xr:uid="{AD5C75F1-1E24-4868-9563-EA3AB7556638}"/>
    <hyperlink ref="G150" location="A126252494L" display="A126252494L" xr:uid="{2B7D6719-AC3C-4DEA-B38D-F6871284F927}"/>
    <hyperlink ref="H150" location="A126267182C" display="A126267182C" xr:uid="{EA2C67AA-055F-4096-9C85-56B976E0BF80}"/>
    <hyperlink ref="I150" location="A126259838J" display="A126259838J" xr:uid="{4AA635F3-B6FD-4CD7-8766-7FAC011DA23C}"/>
    <hyperlink ref="G151" location="A126252522K" display="A126252522K" xr:uid="{20580A0C-1DCB-47D6-909A-F87E5C63E0A6}"/>
    <hyperlink ref="H151" location="A126267210A" display="A126267210A" xr:uid="{570A588E-D20D-47BE-8DDD-F28173F527B7}"/>
    <hyperlink ref="I151" location="A126259866T" display="A126259866T" xr:uid="{B19A6A97-64B3-4BE1-9C64-36A5F0F48852}"/>
    <hyperlink ref="G152" location="A126252502A" display="A126252502A" xr:uid="{20C1B4CB-E98B-4324-B25B-5894F8366D92}"/>
    <hyperlink ref="H152" location="A126267190C" display="A126267190C" xr:uid="{C5E39DF7-2D03-43D1-829C-D6B0A82EB765}"/>
    <hyperlink ref="I152" location="A126259846J" display="A126259846J" xr:uid="{00B410D7-0C54-470F-9FE4-BA975B693580}"/>
    <hyperlink ref="G153" location="A126252526V" display="A126252526V" xr:uid="{5971A57A-B96D-49D9-A858-FB1273FE36F7}"/>
    <hyperlink ref="H153" location="A126267214K" display="A126267214K" xr:uid="{5CFE4115-C862-40F5-8F45-947AE8B2C4D0}"/>
    <hyperlink ref="I153" location="A126259870J" display="A126259870J" xr:uid="{EE0FBEC5-3F1E-484C-9EC4-9B26346925A0}"/>
    <hyperlink ref="G154" location="A126252554C" display="A126252554C" xr:uid="{15E1635D-E6B5-4844-8A13-75946032F3AD}"/>
    <hyperlink ref="H154" location="A126267242V" display="A126267242V" xr:uid="{26D4197E-1D84-4ABB-B263-DC86EB5E60C9}"/>
    <hyperlink ref="I154" location="A126259898K" display="A126259898K" xr:uid="{4A042AD2-43E7-496C-BFEE-052B01956196}"/>
    <hyperlink ref="G155" location="A126252530K" display="A126252530K" xr:uid="{F7580774-F3CA-4423-9A58-C0BA209187C9}"/>
    <hyperlink ref="H155" location="A126267218V" display="A126267218V" xr:uid="{E08693FB-92DB-4A12-8452-883250245C61}"/>
    <hyperlink ref="I155" location="A126259874T" display="A126259874T" xr:uid="{197425F3-3672-4CDF-BD84-E85F2D9F38B0}"/>
    <hyperlink ref="G156" location="A126252506K" display="A126252506K" xr:uid="{0F0B93D3-1687-4745-B951-7CCFA98A99B4}"/>
    <hyperlink ref="H156" location="A126267194L" display="A126267194L" xr:uid="{26E3FDC8-9031-4FB7-882E-41F1835CEB8C}"/>
    <hyperlink ref="I156" location="A126259850X" display="A126259850X" xr:uid="{09F2A9A4-85AB-4DEB-9FB3-5D8992D00D00}"/>
    <hyperlink ref="G157" location="A126252582L" display="A126252582L" xr:uid="{2C670DCC-1727-4DA7-AF80-3CBB36E1B772}"/>
    <hyperlink ref="H157" location="A126267270C" display="A126267270C" xr:uid="{6CF487C7-6934-469D-91D3-FA00894E271A}"/>
    <hyperlink ref="I157" location="A126259926J" display="A126259926J" xr:uid="{0FDFF48E-E120-43FB-BD03-A1908A5B5877}"/>
    <hyperlink ref="G158" location="A126252558L" display="A126252558L" xr:uid="{5E61B9A5-670A-4E23-BE58-A2A534CDE047}"/>
    <hyperlink ref="H158" location="A126267246C" display="A126267246C" xr:uid="{2D053319-5AFE-496B-9A2B-27F08675F926}"/>
    <hyperlink ref="I158" location="A126259902R" display="A126259902R" xr:uid="{BC896373-38BB-41BF-8EF7-A7FC096CEB9B}"/>
    <hyperlink ref="G159" location="A126252562C" display="A126252562C" xr:uid="{4A371D95-B72A-40AA-818E-72B5BE829B6C}"/>
    <hyperlink ref="H159" location="A126267250V" display="A126267250V" xr:uid="{8338C415-6AFB-400D-810F-BD17CC93F681}"/>
    <hyperlink ref="I159" location="A126259906X" display="A126259906X" xr:uid="{BDAD53E2-9F53-400C-9E00-6AC7B399E45C}"/>
    <hyperlink ref="G160" location="A126252606V" display="A126252606V" xr:uid="{8C5C5EB1-6414-482A-A004-0BEBD34DEBB6}"/>
    <hyperlink ref="H160" location="A126267294W" display="A126267294W" xr:uid="{8D3C4E7E-61C7-4D14-BF04-653ABFC0D4EE}"/>
    <hyperlink ref="I160" location="A126259950J" display="A126259950J" xr:uid="{F814A3DE-51F3-49B3-B810-179F89BC8023}"/>
    <hyperlink ref="J143" location="A126252006R" display="A126252006R" xr:uid="{562444F1-D334-4C15-A77A-80E1B2A59B26}"/>
    <hyperlink ref="K143" location="A126266694R" display="A126266694R" xr:uid="{C8AE5228-F566-4590-8846-73A22E723ED9}"/>
    <hyperlink ref="L143" location="A126259350C" display="A126259350C" xr:uid="{CC1CB6DA-2CD7-4801-B939-747F7E2B96B2}"/>
    <hyperlink ref="J126" location="A126252042X" display="A126252042X" xr:uid="{6C16FF65-C604-435A-B1EC-3A8B2EB76DD3}"/>
    <hyperlink ref="K126" location="A126266730L" display="A126266730L" xr:uid="{64DC84BE-2431-4217-9420-CFB2541EDF74}"/>
    <hyperlink ref="L126" location="A126259386F" display="A126259386F" xr:uid="{45D04733-C456-450A-9A86-ADC221513294}"/>
    <hyperlink ref="J127" location="A126251990F" display="A126251990F" xr:uid="{B0DD6F83-23C2-4341-949C-31BC3E626FA3}"/>
    <hyperlink ref="K127" location="A126266678R" display="A126266678R" xr:uid="{7F86D12B-CCB1-4715-854E-F1D324384904}"/>
    <hyperlink ref="L127" location="A126259334C" display="A126259334C" xr:uid="{6BAF351F-04F1-4127-B390-E7A8FE87A7EB}"/>
    <hyperlink ref="J128" location="A126252046J" display="A126252046J" xr:uid="{9D086EEE-D632-41D5-8232-36380D5397BD}"/>
    <hyperlink ref="K128" location="A126266734W" display="A126266734W" xr:uid="{6A7ECF06-A167-4A1E-BFD3-CAD99EB7D47B}"/>
    <hyperlink ref="L128" location="A126259390W" display="A126259390W" xr:uid="{FE69BAE4-A0F1-47AD-A211-A88DCA00425F}"/>
    <hyperlink ref="J129" location="A126252050X" display="A126252050X" xr:uid="{0324BDEE-C966-4317-8564-A7EC52255197}"/>
    <hyperlink ref="K129" location="A126266738F" display="A126266738F" xr:uid="{1F1CF348-B88E-42B0-87B7-99E519CB1C72}"/>
    <hyperlink ref="L129" location="A126259394F" display="A126259394F" xr:uid="{872BEFEF-AF12-4559-B820-CC5656229EDF}"/>
    <hyperlink ref="J130" location="A126251994R" display="A126251994R" xr:uid="{9181C859-C1CD-4E44-9FD8-5127A119E61E}"/>
    <hyperlink ref="K130" location="A126266682F" display="A126266682F" xr:uid="{D22CF68E-6185-431A-B0C8-F7A25C350DC9}"/>
    <hyperlink ref="L130" location="A126259338L" display="A126259338L" xr:uid="{275352B5-A0FD-47BB-8A24-2D6C98567A32}"/>
    <hyperlink ref="J131" location="A126251998X" display="A126251998X" xr:uid="{1B061BE5-7498-438D-99C8-EEBFB821363F}"/>
    <hyperlink ref="K131" location="A126266686R" display="A126266686R" xr:uid="{23E8DE43-7084-48C0-B0B4-2C9F5F2BD66B}"/>
    <hyperlink ref="L131" location="A126259342C" display="A126259342C" xr:uid="{5C729C33-8DCD-4783-A5D8-F1DF16C91CFD}"/>
    <hyperlink ref="J132" location="A126252022R" display="A126252022R" xr:uid="{F8D8F48F-768A-4049-9B8C-F5D4CAE1940A}"/>
    <hyperlink ref="K132" location="A126266710C" display="A126266710C" xr:uid="{75967822-A379-4987-AE97-B0EEE610E49D}"/>
    <hyperlink ref="L132" location="A126259366W" display="A126259366W" xr:uid="{862081B3-BAA3-4190-83E1-BEC370B64150}"/>
    <hyperlink ref="J133" location="A126251966F" display="A126251966F" xr:uid="{64AC6E69-A52A-4571-A985-D198316E18EF}"/>
    <hyperlink ref="K133" location="A126266654W" display="A126266654W" xr:uid="{6FF838E4-D390-4DF7-A55D-E0BCDEDBAE34}"/>
    <hyperlink ref="L133" location="A126259310K" display="A126259310K" xr:uid="{6B1320DF-BD92-48D1-81A3-372A200D8E44}"/>
    <hyperlink ref="J134" location="A126252054J" display="A126252054J" xr:uid="{70F9DA76-C80E-4598-A989-A193636EEA64}"/>
    <hyperlink ref="K134" location="A126266742W" display="A126266742W" xr:uid="{2D9BCD75-6D67-422B-938B-E376BCFEA848}"/>
    <hyperlink ref="L134" location="A126259398R" display="A126259398R" xr:uid="{B9125211-1A49-4CA0-9552-809C55C52926}"/>
    <hyperlink ref="J135" location="A126252026X" display="A126252026X" xr:uid="{4DAB1688-BC93-4A82-80CD-BEC8FCF95361}"/>
    <hyperlink ref="K135" location="A126266714L" display="A126266714L" xr:uid="{BBBF5B48-A263-43CD-9FD7-2EC05F7A55EC}"/>
    <hyperlink ref="L135" location="A126259370L" display="A126259370L" xr:uid="{B24F00C9-CFAD-42A5-B3E8-75CDA1BA137E}"/>
    <hyperlink ref="J136" location="A126252058T" display="A126252058T" xr:uid="{275162FA-9339-40A3-857F-C6AEB7B30A02}"/>
    <hyperlink ref="K136" location="A126266746F" display="A126266746F" xr:uid="{CFC3E8B3-FCF3-46F1-9A1D-FABB0D046B40}"/>
    <hyperlink ref="L136" location="A126259402V" display="A126259402V" xr:uid="{AFC2006D-4CB8-4AA2-A6D2-3779D61CFE8D}"/>
    <hyperlink ref="J137" location="A126251970W" display="A126251970W" xr:uid="{A1FD9144-A4F8-45E2-9EB9-565D3D10D02F}"/>
    <hyperlink ref="K137" location="A126266658F" display="A126266658F" xr:uid="{9CF6B1AD-8EA5-4C65-86C9-D387760EE28E}"/>
    <hyperlink ref="L137" location="A126259314V" display="A126259314V" xr:uid="{EC8B7128-EEEE-4B2E-8BA0-04DA79B1FDA1}"/>
    <hyperlink ref="J138" location="A126251930C" display="A126251930C" xr:uid="{76EF22A0-8180-43AC-9C9E-4AE0EBDF9A13}"/>
    <hyperlink ref="K138" location="A126266618L" display="A126266618L" xr:uid="{F37535BB-1C1C-4BD1-A041-DE5245EA0464}"/>
    <hyperlink ref="L138" location="A126259274L" display="A126259274L" xr:uid="{EFA6C5FC-EA11-4A8A-8BE7-6797E479E63C}"/>
    <hyperlink ref="J139" location="A126251942L" display="A126251942L" xr:uid="{FF6021A6-FB62-4FBF-9FF4-E018BE99AB07}"/>
    <hyperlink ref="K139" location="A126266630C" display="A126266630C" xr:uid="{7CC487DB-98BA-4C93-855F-AB49E67EB53C}"/>
    <hyperlink ref="L139" location="A126259286W" display="A126259286W" xr:uid="{BFD07DD7-B270-466E-B94D-DB58B044E3D5}"/>
    <hyperlink ref="J141" location="A126252002F" display="A126252002F" xr:uid="{54484332-9C94-43AC-B721-BA8C2B146BEC}"/>
    <hyperlink ref="K141" location="A126266690F" display="A126266690F" xr:uid="{F9BEA6B0-6FDE-46EB-943F-3CB972F3A698}"/>
    <hyperlink ref="L141" location="A126259346L" display="A126259346L" xr:uid="{47BC1D91-E98A-4692-8E5A-A5CB4EDF8FC5}"/>
    <hyperlink ref="J142" location="A126251946W" display="A126251946W" xr:uid="{AFA3C7DF-71E3-4742-A061-9F36145A4555}"/>
    <hyperlink ref="K142" location="A126266634L" display="A126266634L" xr:uid="{9E0C3DAA-EFAB-4445-AE18-C073DEE5FEF0}"/>
    <hyperlink ref="L142" location="A126259290L" display="A126259290L" xr:uid="{00824821-DD69-4F65-ACA3-0EEE349AD5CB}"/>
    <hyperlink ref="J161" location="A126251938W" display="A126251938W" xr:uid="{690847AE-E0C1-43DC-8E27-C3E070802D65}"/>
    <hyperlink ref="K161" location="A126266626L" display="A126266626L" xr:uid="{3C44E0F9-4060-40EF-916D-E61A20390625}"/>
    <hyperlink ref="L161" location="A126259282L" display="A126259282L" xr:uid="{FE5B40D5-2F78-4B16-916F-DC683C3BBB50}"/>
    <hyperlink ref="J145" location="A126252030R" display="A126252030R" xr:uid="{5672FF55-0970-4665-9542-27E0E43B6B23}"/>
    <hyperlink ref="K145" location="A126266718W" display="A126266718W" xr:uid="{98E3C81A-5C89-4936-9D80-10E71719C035}"/>
    <hyperlink ref="L145" location="A126259374W" display="A126259374W" xr:uid="{0FC0EC80-4083-4DE4-AE6E-E708F9393598}"/>
    <hyperlink ref="J146" location="A126252034X" display="A126252034X" xr:uid="{AECE50F0-DAC9-4110-81CF-E1EC10727840}"/>
    <hyperlink ref="K146" location="A126266722L" display="A126266722L" xr:uid="{92F20219-6206-4E8C-A810-0E1D1611CFDC}"/>
    <hyperlink ref="L146" location="A126259378F" display="A126259378F" xr:uid="{DDE30C22-DE58-4C25-8B34-30AA4626451D}"/>
    <hyperlink ref="J147" location="A126251954W" display="A126251954W" xr:uid="{186B8957-5498-40F2-A7FB-BA20571390B9}"/>
    <hyperlink ref="K147" location="A126266642L" display="A126266642L" xr:uid="{3C82E1F5-245E-4830-8679-448254630C93}"/>
    <hyperlink ref="L147" location="A126259298F" display="A126259298F" xr:uid="{9BC60D6F-CB1D-42F5-B7C6-4FA8669334C7}"/>
    <hyperlink ref="J148" location="A126251934L" display="A126251934L" xr:uid="{668A26B1-A2A9-4179-A461-4B9204047494}"/>
    <hyperlink ref="K148" location="A126266622C" display="A126266622C" xr:uid="{2053A946-86AD-447D-B532-42A5CF4B56E5}"/>
    <hyperlink ref="L148" location="A126259278W" display="A126259278W" xr:uid="{A2ACFF04-3C14-4A55-A920-6102A8DC1CCA}"/>
    <hyperlink ref="J149" location="A126251974F" display="A126251974F" xr:uid="{608F748B-407F-44F5-9FE3-FC9CE4F3C537}"/>
    <hyperlink ref="K149" location="A126266662W" display="A126266662W" xr:uid="{6390DB60-07B1-4E16-A11A-604ECB1440EB}"/>
    <hyperlink ref="L149" location="A126259318C" display="A126259318C" xr:uid="{B3ACE253-8733-4D11-9CD1-3970F164A0D7}"/>
    <hyperlink ref="J150" location="A126251950L" display="A126251950L" xr:uid="{41A5CB72-2699-453A-99A7-16B15C4781A2}"/>
    <hyperlink ref="K150" location="A126266638W" display="A126266638W" xr:uid="{C79F32F1-ACEA-44E8-9A5E-00D683239B97}"/>
    <hyperlink ref="L150" location="A126259294W" display="A126259294W" xr:uid="{EBD791B0-CD38-4E4C-A9EB-5F20356B2173}"/>
    <hyperlink ref="J151" location="A126251978R" display="A126251978R" xr:uid="{5508BFE4-B69A-4387-AE0B-275DD93F9194}"/>
    <hyperlink ref="K151" location="A126266666F" display="A126266666F" xr:uid="{73892A21-399B-4DDF-A260-5A9DC8B83827}"/>
    <hyperlink ref="L151" location="A126259322V" display="A126259322V" xr:uid="{42CFF115-4C3E-43BC-90DE-2A1D3C5B6053}"/>
    <hyperlink ref="J152" location="A126251958F" display="A126251958F" xr:uid="{1BA0F5F7-DB6E-4AF7-B021-FB23020F041A}"/>
    <hyperlink ref="K152" location="A126266646W" display="A126266646W" xr:uid="{2012392C-65FA-441D-BED3-1E82133B0A9D}"/>
    <hyperlink ref="L152" location="A126259302K" display="A126259302K" xr:uid="{EF734E18-E398-4784-B529-27F17163C4D5}"/>
    <hyperlink ref="J153" location="A126251982F" display="A126251982F" xr:uid="{F4773338-DE75-4632-87E3-F338D78804B6}"/>
    <hyperlink ref="K153" location="A126266670W" display="A126266670W" xr:uid="{6B24D8AD-AA4B-4D90-98CA-49F2261F15A4}"/>
    <hyperlink ref="L153" location="A126259326C" display="A126259326C" xr:uid="{AFA8B99C-4A2B-46D8-98A8-9202CDC300F6}"/>
    <hyperlink ref="J154" location="A126252010F" display="A126252010F" xr:uid="{251613DE-47CC-48F9-BEE0-D462B3A53838}"/>
    <hyperlink ref="K154" location="A126266698X" display="A126266698X" xr:uid="{F17B9248-2E1A-4EC7-B1AC-756DB253392A}"/>
    <hyperlink ref="L154" location="A126259354L" display="A126259354L" xr:uid="{F70B9BEB-AEDE-4097-8350-5F179558CA2D}"/>
    <hyperlink ref="J155" location="A126251986R" display="A126251986R" xr:uid="{0D97BA75-A8D2-403B-8AE2-7DB2A3393F64}"/>
    <hyperlink ref="K155" location="A126266674F" display="A126266674F" xr:uid="{C7EA1A9E-F34D-4FF0-A80E-F6F96C3B9041}"/>
    <hyperlink ref="L155" location="A126259330V" display="A126259330V" xr:uid="{966356E2-9846-44F1-916A-86FFB7325B07}"/>
    <hyperlink ref="J156" location="A126251962W" display="A126251962W" xr:uid="{2A7B66CF-65EA-4311-928A-8EB0322D1844}"/>
    <hyperlink ref="K156" location="A126266650L" display="A126266650L" xr:uid="{80568087-1993-4D87-BF87-5DFE42D64E9D}"/>
    <hyperlink ref="L156" location="A126259306V" display="A126259306V" xr:uid="{F608314F-1DB1-4A73-A19F-4C26AA2F49BF}"/>
    <hyperlink ref="J157" location="A126252038J" display="A126252038J" xr:uid="{0CB70C18-4343-4EE4-BB08-5D525D33528D}"/>
    <hyperlink ref="K157" location="A126266726W" display="A126266726W" xr:uid="{4363E846-482A-4135-9F00-649669DEBF18}"/>
    <hyperlink ref="L157" location="A126259382W" display="A126259382W" xr:uid="{148935E6-4ADB-4618-9A90-7D2F1D0F998A}"/>
    <hyperlink ref="J158" location="A126252014R" display="A126252014R" xr:uid="{47C538A5-F027-4E6D-8F99-7F4F1CF21A13}"/>
    <hyperlink ref="K158" location="A126266702C" display="A126266702C" xr:uid="{E3475B95-665F-4445-B9BD-034B2CADC179}"/>
    <hyperlink ref="L158" location="A126259358W" display="A126259358W" xr:uid="{6F25DC18-60F0-4B52-BBB1-0B29F0FBE993}"/>
    <hyperlink ref="J159" location="A126252018X" display="A126252018X" xr:uid="{AA0B0A6A-354F-4BAB-8227-01EFC4286DC1}"/>
    <hyperlink ref="K159" location="A126266706L" display="A126266706L" xr:uid="{B473BC5E-9272-4DBE-A286-1D9D36371FD4}"/>
    <hyperlink ref="L159" location="A126259362L" display="A126259362L" xr:uid="{BDFC567B-9D1F-4EA4-B96B-440654E5E23B}"/>
    <hyperlink ref="J160" location="A126252062J" display="A126252062J" xr:uid="{2828DE5A-3734-4FC0-B668-15BEB0ABC5DA}"/>
    <hyperlink ref="K160" location="A126266750W" display="A126266750W" xr:uid="{AC139F5D-50AD-4C1B-A893-B302B0B78EC7}"/>
    <hyperlink ref="L160" location="A126259406C" display="A126259406C" xr:uid="{6DFDFFD7-6216-41C4-AB89-D83D422FE82C}"/>
    <hyperlink ref="M143" location="A126252686F" display="A126252686F" xr:uid="{0D9535FF-AFB9-469B-A5F5-1C3C5DA0C627}"/>
    <hyperlink ref="N143" location="A126267374W" display="A126267374W" xr:uid="{DEE35E74-E50B-40C8-A666-BF1F9865FF05}"/>
    <hyperlink ref="O143" location="A126260030R" display="A126260030R" xr:uid="{2174C959-D35B-446B-BBDA-C8788E9423DA}"/>
    <hyperlink ref="M126" location="A126252722C" display="A126252722C" xr:uid="{777AB476-5167-4D9E-9EF4-CEE464CDD31F}"/>
    <hyperlink ref="N126" location="A126267410V" display="A126267410V" xr:uid="{05434807-0B37-41C9-B8CD-4405213CF878}"/>
    <hyperlink ref="O126" location="A126260066T" display="A126260066T" xr:uid="{5F7CE009-EC60-4350-B08E-5226F62551E6}"/>
    <hyperlink ref="M127" location="A126252670L" display="A126252670L" xr:uid="{FF10BCE6-714C-43B2-9EE9-A054AB163F46}"/>
    <hyperlink ref="N127" location="A126267358W" display="A126267358W" xr:uid="{E2A78949-E947-482B-A340-678AC8809D17}"/>
    <hyperlink ref="O127" location="A126260014R" display="A126260014R" xr:uid="{25F5CBAE-A4F5-4F1C-B21B-0827E765014B}"/>
    <hyperlink ref="M128" location="A126252726L" display="A126252726L" xr:uid="{659F0A02-6960-4EDD-BD6E-37815BAE5D90}"/>
    <hyperlink ref="N128" location="A126267414C" display="A126267414C" xr:uid="{72F60A94-9DE5-4CF1-8E71-494DF9F4B96C}"/>
    <hyperlink ref="O128" location="A126260070J" display="A126260070J" xr:uid="{A71B831F-40FE-492D-8209-8C4AE2C697E4}"/>
    <hyperlink ref="M129" location="A126252730C" display="A126252730C" xr:uid="{B8B2704A-609F-425D-9915-28D28B85E08F}"/>
    <hyperlink ref="N129" location="A126267418L" display="A126267418L" xr:uid="{9C2EE0B3-2F98-49D4-8ACD-AC88075135E8}"/>
    <hyperlink ref="O129" location="A126260074T" display="A126260074T" xr:uid="{C8FD463A-7BDC-4337-9659-CC3C0AC1FF6F}"/>
    <hyperlink ref="M130" location="A126252674W" display="A126252674W" xr:uid="{9E7E25EC-FB6A-41EE-B5F0-B19FFA85F391}"/>
    <hyperlink ref="N130" location="A126267362L" display="A126267362L" xr:uid="{B17427A2-F558-4F2A-89E5-BE68DE4A2756}"/>
    <hyperlink ref="O130" location="A126260018X" display="A126260018X" xr:uid="{46F5D1C9-2B56-4610-9ABE-A677F2528110}"/>
    <hyperlink ref="M131" location="A126252678F" display="A126252678F" xr:uid="{7A5A4C42-41A3-45A4-91D3-F0E16C80B0F0}"/>
    <hyperlink ref="N131" location="A126267366W" display="A126267366W" xr:uid="{4D4EEA31-6045-4573-B20C-57BE4AB6B3DA}"/>
    <hyperlink ref="O131" location="A126260022R" display="A126260022R" xr:uid="{7DCD3272-6EEB-4009-A0CA-9C1B5ED92376}"/>
    <hyperlink ref="M132" location="A126252702V" display="A126252702V" xr:uid="{7F84B361-38B4-4196-97D0-A06DF81EF399}"/>
    <hyperlink ref="N132" location="A126267390W" display="A126267390W" xr:uid="{FD39B6F4-F956-4C93-85A5-BD49C5D39276}"/>
    <hyperlink ref="O132" location="A126260046J" display="A126260046J" xr:uid="{F2C8C253-07A7-4F5A-9F80-ABA60F9D4EBE}"/>
    <hyperlink ref="M133" location="A126252646L" display="A126252646L" xr:uid="{BAD9BD31-599C-46EC-B3FF-3B634B1ACD04}"/>
    <hyperlink ref="N133" location="A126267334C" display="A126267334C" xr:uid="{E6D5DC62-56B8-46A8-8004-332785592FC3}"/>
    <hyperlink ref="O133" location="A126259990A" display="A126259990A" xr:uid="{720EB6B7-719F-4C1D-9C4E-A49B6B03178D}"/>
    <hyperlink ref="M134" location="A126252734L" display="A126252734L" xr:uid="{1307B37A-9873-40DF-98D7-9AEA0D4F67E8}"/>
    <hyperlink ref="N134" location="A126267422C" display="A126267422C" xr:uid="{DEE0CA1B-1BD0-467F-948A-C6D37B643CDB}"/>
    <hyperlink ref="O134" location="A126260078A" display="A126260078A" xr:uid="{EF2F6E99-9DC6-46BE-8097-C2BFE90457AA}"/>
    <hyperlink ref="M135" location="A126252706C" display="A126252706C" xr:uid="{4365EDCF-4584-4544-A002-6F9142C1B24A}"/>
    <hyperlink ref="N135" location="A126267394F" display="A126267394F" xr:uid="{4506893D-9F2E-45B8-95C1-51ECB9C8BA4B}"/>
    <hyperlink ref="O135" location="A126260050X" display="A126260050X" xr:uid="{0F04E824-D2E2-4BED-B179-F4FA0D4E0E98}"/>
    <hyperlink ref="M136" location="A126252738W" display="A126252738W" xr:uid="{D568504D-9A4E-4B95-89C7-085117365428}"/>
    <hyperlink ref="N136" location="A126267426L" display="A126267426L" xr:uid="{237E4279-CA37-4026-8C3A-DDAD99466CE8}"/>
    <hyperlink ref="O136" location="A126260082T" display="A126260082T" xr:uid="{42A5551B-F470-4864-968C-844AAD333B78}"/>
    <hyperlink ref="M137" location="A126252650C" display="A126252650C" xr:uid="{5F0823B6-52E3-4BBE-BE7B-6E6C85E882CE}"/>
    <hyperlink ref="N137" location="A126267338L" display="A126267338L" xr:uid="{11F56E2A-4D08-4321-9498-3204CB1E1F3A}"/>
    <hyperlink ref="O137" location="A126259994K" display="A126259994K" xr:uid="{1DBD78B3-B2CD-4B41-921C-DAE29D085D45}"/>
    <hyperlink ref="M138" location="A126252610K" display="A126252610K" xr:uid="{FA94CBC1-E9CF-479A-9749-9CB6EEDEB504}"/>
    <hyperlink ref="N138" location="A126267298F" display="A126267298F" xr:uid="{12C818F7-6DBB-4D52-BA62-3266EE18FF66}"/>
    <hyperlink ref="O138" location="A126259954T" display="A126259954T" xr:uid="{EE3D1C8A-3BEF-40D3-905B-862F2D41DC9B}"/>
    <hyperlink ref="M139" location="A126252622V" display="A126252622V" xr:uid="{33C4056B-750E-4B27-BF9B-CCC551DF6580}"/>
    <hyperlink ref="N139" location="A126267310K" display="A126267310K" xr:uid="{635DD532-F9C4-4479-B6D7-3997B294B351}"/>
    <hyperlink ref="O139" location="A126259966A" display="A126259966A" xr:uid="{3B4EFFF4-1909-4BB2-A05C-4145D30F52DF}"/>
    <hyperlink ref="M141" location="A126252682W" display="A126252682W" xr:uid="{CABAF00C-CD2F-43B0-92FF-B281B997E8A2}"/>
    <hyperlink ref="N141" location="A126267370L" display="A126267370L" xr:uid="{2ED4C0A2-4A79-4661-B247-2EDA0F993A0C}"/>
    <hyperlink ref="O141" location="A126260026X" display="A126260026X" xr:uid="{BC0588AD-2CA6-458C-9E46-C1D00DABF173}"/>
    <hyperlink ref="M142" location="A126252626C" display="A126252626C" xr:uid="{A5D414D5-0F7A-4757-9512-35B202B6AA55}"/>
    <hyperlink ref="N142" location="A126267314V" display="A126267314V" xr:uid="{F2A35D46-6084-4CB3-B2D7-FDF6434A113F}"/>
    <hyperlink ref="O142" location="A126259970T" display="A126259970T" xr:uid="{E6AB8CFD-B0A9-42F5-B226-B5D86E99B6F1}"/>
    <hyperlink ref="M161" location="A126252618C" display="A126252618C" xr:uid="{3E03CABD-6B28-4A00-BB26-51FB4052C543}"/>
    <hyperlink ref="N161" location="A126267306V" display="A126267306V" xr:uid="{A2BFB21F-A3F9-44FD-A3BF-C9488E0EEE08}"/>
    <hyperlink ref="O161" location="A126259962T" display="A126259962T" xr:uid="{D02E352E-A928-4D4D-ABA4-CB2CFF05A253}"/>
    <hyperlink ref="M145" location="A126252710V" display="A126252710V" xr:uid="{2C60A9D4-4330-4322-BFC5-C18ABE0CB532}"/>
    <hyperlink ref="N145" location="A126267398R" display="A126267398R" xr:uid="{5E6262E2-AB45-4DC4-B70E-36D83BF9A198}"/>
    <hyperlink ref="O145" location="A126260054J" display="A126260054J" xr:uid="{81309237-2755-4E2E-8803-9B0BF67355CE}"/>
    <hyperlink ref="M146" location="A126252714C" display="A126252714C" xr:uid="{EFE20D9B-4DBB-47D8-B43C-E243D5E27574}"/>
    <hyperlink ref="N146" location="A126267402V" display="A126267402V" xr:uid="{CC84D107-E971-4218-86A2-0D0518984445}"/>
    <hyperlink ref="O146" location="A126260058T" display="A126260058T" xr:uid="{3CD7B83C-DC1E-42CF-9D86-9AFBD8C9F468}"/>
    <hyperlink ref="M147" location="A126252634C" display="A126252634C" xr:uid="{4F8CE461-60FD-41AE-A48A-01E0A277B6F2}"/>
    <hyperlink ref="N147" location="A126267322V" display="A126267322V" xr:uid="{499856BE-90E1-4325-BE9A-DD43825116CE}"/>
    <hyperlink ref="O147" location="A126259978K" display="A126259978K" xr:uid="{DA1F9CA2-D9D0-4123-AB06-6852A6B6C765}"/>
    <hyperlink ref="M148" location="A126252614V" display="A126252614V" xr:uid="{5E5E5506-4A33-46AB-8375-0AAA9BA5913F}"/>
    <hyperlink ref="N148" location="A126267302K" display="A126267302K" xr:uid="{E15491A0-7737-4504-80CB-90D2C30DFE53}"/>
    <hyperlink ref="O148" location="A126259958A" display="A126259958A" xr:uid="{7F3C9F07-6CE0-4491-B484-0B2979614548}"/>
    <hyperlink ref="M149" location="A126252654L" display="A126252654L" xr:uid="{3B19804E-F3EA-49FE-BC85-CFCD2AD7E78C}"/>
    <hyperlink ref="N149" location="A126267342C" display="A126267342C" xr:uid="{A3247943-FB42-4D41-B177-9B7143A46181}"/>
    <hyperlink ref="O149" location="A126259998V" display="A126259998V" xr:uid="{2BEE6531-EA96-4A47-97BF-4EE7F3037493}"/>
    <hyperlink ref="M150" location="A126252630V" display="A126252630V" xr:uid="{D246801A-745A-4159-9E52-B0FB401F78A4}"/>
    <hyperlink ref="N150" location="A126267318C" display="A126267318C" xr:uid="{C7AE8730-B235-453D-A147-6502DAD05019}"/>
    <hyperlink ref="O150" location="A126259974A" display="A126259974A" xr:uid="{04961956-0F9A-4358-A626-AABB0A50EA73}"/>
    <hyperlink ref="M151" location="A126252658W" display="A126252658W" xr:uid="{05CAB308-C81C-48AE-A432-F5DAA5F29F52}"/>
    <hyperlink ref="N151" location="A126267346L" display="A126267346L" xr:uid="{89A4C2DD-BBBD-4D97-8FB4-834A38B4086B}"/>
    <hyperlink ref="O151" location="A126260002F" display="A126260002F" xr:uid="{0D805E54-5E95-44FC-8553-4126BE9F70E0}"/>
    <hyperlink ref="M152" location="A126252638L" display="A126252638L" xr:uid="{5D6CDFFF-186A-4ECD-B134-69B0583704AB}"/>
    <hyperlink ref="N152" location="A126267326C" display="A126267326C" xr:uid="{B80673BB-601D-4C9A-8E57-697793EFA81D}"/>
    <hyperlink ref="O152" location="A126259982A" display="A126259982A" xr:uid="{64F7E689-B139-4704-A983-B8795D81C853}"/>
    <hyperlink ref="M153" location="A126252662L" display="A126252662L" xr:uid="{64E34B32-ED9C-4CED-92E0-4AFD57F62B2C}"/>
    <hyperlink ref="N153" location="A126267350C" display="A126267350C" xr:uid="{88C712FC-87AC-47CC-9C63-4ECB09B4D699}"/>
    <hyperlink ref="O153" location="A126260006R" display="A126260006R" xr:uid="{FE8DC3A7-9DB1-409E-8C56-45104E16BD68}"/>
    <hyperlink ref="M154" location="A126252690W" display="A126252690W" xr:uid="{7B1187D1-5AAB-4E98-86BF-09FAD05BBC45}"/>
    <hyperlink ref="N154" location="A126267378F" display="A126267378F" xr:uid="{34588FF3-6324-4C22-8085-369D96865D18}"/>
    <hyperlink ref="O154" location="A126260034X" display="A126260034X" xr:uid="{BF801F78-93B9-483F-8DFA-FCC3332AD0B0}"/>
    <hyperlink ref="M155" location="A126252666W" display="A126252666W" xr:uid="{D20FFF43-90DA-42D4-9D69-46F376D47BC9}"/>
    <hyperlink ref="N155" location="A126267354L" display="A126267354L" xr:uid="{3943F2E1-87C1-4DF6-967C-86A0DB59185A}"/>
    <hyperlink ref="O155" location="A126260010F" display="A126260010F" xr:uid="{3D93CB49-A058-4751-BD9B-73F5929FF4A1}"/>
    <hyperlink ref="M156" location="A126252642C" display="A126252642C" xr:uid="{2E5FE785-A34C-42A5-AB79-929980F206CA}"/>
    <hyperlink ref="N156" location="A126267330V" display="A126267330V" xr:uid="{6521E0FD-3797-4B52-9301-4B4FAF16FBEE}"/>
    <hyperlink ref="O156" location="A126259986K" display="A126259986K" xr:uid="{94095FF2-AC27-4D64-9DF3-F3B6A4A97097}"/>
    <hyperlink ref="M157" location="A126252718L" display="A126252718L" xr:uid="{8B9FB5B4-CDE3-4930-9C88-0B8A31E9634B}"/>
    <hyperlink ref="N157" location="A126267406C" display="A126267406C" xr:uid="{7B4007ED-A9F1-44BF-ABE0-06B73400C4A3}"/>
    <hyperlink ref="O157" location="A126260062J" display="A126260062J" xr:uid="{A59D0C11-19E9-4C80-8583-E37679E92425}"/>
    <hyperlink ref="M158" location="A126252694F" display="A126252694F" xr:uid="{7258A9BC-82DB-4FBE-B172-F5B378196043}"/>
    <hyperlink ref="N158" location="A126267382W" display="A126267382W" xr:uid="{0D4E8926-F452-4BFE-AE64-069AB9EF9E77}"/>
    <hyperlink ref="O158" location="A126260038J" display="A126260038J" xr:uid="{EED5F96F-46BA-465F-96A3-C3BD4C5157EE}"/>
    <hyperlink ref="M159" location="A126252698R" display="A126252698R" xr:uid="{B2A3D90C-F018-4FCA-83CB-B4102222A166}"/>
    <hyperlink ref="N159" location="A126267386F" display="A126267386F" xr:uid="{B4443C92-1086-4D1A-A32E-F46BF1477298}"/>
    <hyperlink ref="O159" location="A126260042X" display="A126260042X" xr:uid="{02D962DA-F97C-4DD9-9358-2A3DA59C5C1E}"/>
    <hyperlink ref="M160" location="A126252742L" display="A126252742L" xr:uid="{65AE949A-A11E-4B79-9FBF-2A24C70F8034}"/>
    <hyperlink ref="N160" location="A126267430C" display="A126267430C" xr:uid="{053BA333-D746-4529-8031-17ACCD800009}"/>
    <hyperlink ref="O160" location="A126260086A" display="A126260086A" xr:uid="{C5B832EC-C01E-450D-BDB6-87B9B1C6F6F4}"/>
    <hyperlink ref="P143" location="A126252822L" display="A126252822L" xr:uid="{DBF5598D-6F0F-48A1-B41A-41801065A648}"/>
    <hyperlink ref="Q143" location="A126267510C" display="A126267510C" xr:uid="{5B88E19D-CF79-46A5-A417-6BFBA3C09B95}"/>
    <hyperlink ref="R143" location="A126260166A" display="A126260166A" xr:uid="{E4B6A298-8D50-48B4-8D6B-31E4D63693B9}"/>
    <hyperlink ref="P126" location="A126252858R" display="A126252858R" xr:uid="{07249D70-C311-4F14-8509-3562BE5C6ABA}"/>
    <hyperlink ref="Q126" location="A126267546F" display="A126267546F" xr:uid="{FD7C67D8-5046-4702-B1E3-762D9585722A}"/>
    <hyperlink ref="R126" location="A126260202X" display="A126260202X" xr:uid="{87D688FC-99EA-422E-9A7B-A03F5A353448}"/>
    <hyperlink ref="P127" location="A126252806L" display="A126252806L" xr:uid="{774C2E4C-58E9-40BF-9430-0DABE7435C30}"/>
    <hyperlink ref="Q127" location="A126267494R" display="A126267494R" xr:uid="{7546971B-2CE9-4681-85E9-D5C7FAEFE4AE}"/>
    <hyperlink ref="R127" location="A126260150J" display="A126260150J" xr:uid="{3A00E3DC-5B23-4481-B2F7-F15ACE3F87BF}"/>
    <hyperlink ref="P128" location="A126252862F" display="A126252862F" xr:uid="{00B10C43-DD48-4927-815F-CB02046B4C10}"/>
    <hyperlink ref="Q128" location="A126267550W" display="A126267550W" xr:uid="{290A6507-AA9C-42EE-A0C8-6811CDB82BDF}"/>
    <hyperlink ref="R128" location="A126260206J" display="A126260206J" xr:uid="{348D325D-2C6F-47D9-850E-E1A6309CF3AA}"/>
    <hyperlink ref="P129" location="A126252866R" display="A126252866R" xr:uid="{1C1B060A-7082-41E1-8073-4A5CC1225141}"/>
    <hyperlink ref="Q129" location="A126267554F" display="A126267554F" xr:uid="{E0FBABE5-5A9A-4C1C-BCED-66AB135F26A4}"/>
    <hyperlink ref="R129" location="A126260210X" display="A126260210X" xr:uid="{417402FE-B924-4D98-9418-A23560092C93}"/>
    <hyperlink ref="P130" location="A126252810C" display="A126252810C" xr:uid="{46CD054D-33F5-4A5A-86CE-30F557733DEC}"/>
    <hyperlink ref="Q130" location="A126267498X" display="A126267498X" xr:uid="{8BD246C2-A1D8-4070-9C56-BFA51DEE1A5A}"/>
    <hyperlink ref="R130" location="A126260154T" display="A126260154T" xr:uid="{8F250776-AB8C-4F4E-B7A0-2D87C39E3FC8}"/>
    <hyperlink ref="P131" location="A126252814L" display="A126252814L" xr:uid="{CF85D20A-F9FE-4098-8533-CA19FFC73CD5}"/>
    <hyperlink ref="Q131" location="A126267502C" display="A126267502C" xr:uid="{5C584E6F-D981-4785-A987-44129FA5AA2F}"/>
    <hyperlink ref="R131" location="A126260158A" display="A126260158A" xr:uid="{0C3CE32A-E08A-4B3A-9C20-60373582003A}"/>
    <hyperlink ref="P132" location="A126252838F" display="A126252838F" xr:uid="{7123D690-32EF-4C94-BEEB-08D8EC461D0F}"/>
    <hyperlink ref="Q132" location="A126267526W" display="A126267526W" xr:uid="{5A241AF1-2BFE-42EE-8FAD-DDC6D0D435D6}"/>
    <hyperlink ref="R132" location="A126260182A" display="A126260182A" xr:uid="{888FC6CD-7DCC-40F2-B2C6-CF938597C086}"/>
    <hyperlink ref="P133" location="A126252782F" display="A126252782F" xr:uid="{9535D6C3-0E48-4470-82CA-EE87A24B9EE6}"/>
    <hyperlink ref="Q133" location="A126267470W" display="A126267470W" xr:uid="{E720460B-99E7-495E-8770-BA20053B6EAC}"/>
    <hyperlink ref="R133" location="A126260126J" display="A126260126J" xr:uid="{1B51D165-EAF3-46AA-B823-8E9010E81444}"/>
    <hyperlink ref="P134" location="A126252870F" display="A126252870F" xr:uid="{CD269988-3782-44BA-94E0-1137E96D9513}"/>
    <hyperlink ref="Q134" location="A126267558R" display="A126267558R" xr:uid="{8CDEDB84-8DA2-4F7C-881C-B998D373FE80}"/>
    <hyperlink ref="R134" location="A126260214J" display="A126260214J" xr:uid="{CE5492FB-930A-42D4-A0A1-9F34A4BD9A92}"/>
    <hyperlink ref="P135" location="A126252842W" display="A126252842W" xr:uid="{FE7544FD-528B-4F5C-8506-2CCDCD892392}"/>
    <hyperlink ref="Q135" location="A126267530L" display="A126267530L" xr:uid="{4DF98382-F833-44A2-A185-BDF8DB587D6A}"/>
    <hyperlink ref="R135" location="A126260186K" display="A126260186K" xr:uid="{CEE6EAE7-CE2E-4C38-9C17-E8D01BC8654A}"/>
    <hyperlink ref="P136" location="A126252874R" display="A126252874R" xr:uid="{EFC91901-68B9-4F98-9C78-B28C01F837DE}"/>
    <hyperlink ref="Q136" location="A126267562F" display="A126267562F" xr:uid="{F1894A40-3089-464B-846D-788047EED6BD}"/>
    <hyperlink ref="R136" location="A126260218T" display="A126260218T" xr:uid="{5FD5BC5C-290A-4445-833F-F1EB9306D20F}"/>
    <hyperlink ref="P137" location="A126252786R" display="A126252786R" xr:uid="{6D9A1104-0BF0-48B6-A53A-951C9ACD4551}"/>
    <hyperlink ref="Q137" location="A126267474F" display="A126267474F" xr:uid="{129FFB14-5F98-4638-B9D1-DDBFC982E41A}"/>
    <hyperlink ref="R137" location="A126260130X" display="A126260130X" xr:uid="{5CB0C3E0-F668-4769-97A2-7C7CFA3921DF}"/>
    <hyperlink ref="P138" location="A126252746W" display="A126252746W" xr:uid="{FB3B4567-7507-47A1-93E5-532BCA8E9D09}"/>
    <hyperlink ref="Q138" location="A126267434L" display="A126267434L" xr:uid="{A523610B-54AF-4EE1-8595-BD49420B6C41}"/>
    <hyperlink ref="R138" location="A126260090T" display="A126260090T" xr:uid="{E830325D-4ECC-487D-A271-7A3929F6A1BC}"/>
    <hyperlink ref="P139" location="A126252758F" display="A126252758F" xr:uid="{1CBB42EC-7A6E-4060-93D0-DD84C0803746}"/>
    <hyperlink ref="Q139" location="A126267446W" display="A126267446W" xr:uid="{60D892C9-18C1-4F61-BD31-9EF1F594AB81}"/>
    <hyperlink ref="R139" location="A126260102R" display="A126260102R" xr:uid="{C57EC2E2-E0DF-4851-93E5-4B50E624EF4C}"/>
    <hyperlink ref="P141" location="A126252818W" display="A126252818W" xr:uid="{BA47890F-6203-4A29-9074-AD6EE45BDAFA}"/>
    <hyperlink ref="Q141" location="A126267506L" display="A126267506L" xr:uid="{DF937C44-6201-439A-87A3-621B516EABF4}"/>
    <hyperlink ref="R141" location="A126260162T" display="A126260162T" xr:uid="{55C63994-EEF1-4294-80C0-2438C9E38497}"/>
    <hyperlink ref="P142" location="A126252762W" display="A126252762W" xr:uid="{15C07174-60E3-42EC-A0E6-F2479E9B5E79}"/>
    <hyperlink ref="Q142" location="A126267450L" display="A126267450L" xr:uid="{431A3BEB-5E32-43FD-8C06-10B924EA4DCE}"/>
    <hyperlink ref="R142" location="A126260106X" display="A126260106X" xr:uid="{B05F2141-9DD5-4962-96F2-9B3627A822DB}"/>
    <hyperlink ref="P161" location="A126252754W" display="A126252754W" xr:uid="{652B904E-6090-45EA-BC89-930C06F3A86F}"/>
    <hyperlink ref="Q161" location="A126267442L" display="A126267442L" xr:uid="{FDA007E3-7F57-4D50-B2B3-99106D3FD9EE}"/>
    <hyperlink ref="R161" location="A126260098K" display="A126260098K" xr:uid="{2D73C407-BE02-47E9-AA6A-45EEAE9EE7DC}"/>
    <hyperlink ref="P145" location="A126252846F" display="A126252846F" xr:uid="{E918BB55-F58B-4823-B135-A3CB0B4DD3AC}"/>
    <hyperlink ref="Q145" location="A126267534W" display="A126267534W" xr:uid="{CF95E706-DF08-4352-AF2E-A0917E132E66}"/>
    <hyperlink ref="R145" location="A126260190A" display="A126260190A" xr:uid="{7918D3CD-EE7E-4431-9C66-2F832EBD4AE1}"/>
    <hyperlink ref="P146" location="A126252850W" display="A126252850W" xr:uid="{3CEADDC9-9C00-408C-A9CF-1A709A5D1729}"/>
    <hyperlink ref="Q146" location="A126267538F" display="A126267538F" xr:uid="{24055EE3-C34D-4975-84E0-B7E191332CCF}"/>
    <hyperlink ref="R146" location="A126260194K" display="A126260194K" xr:uid="{29A8C21A-26B5-4A50-B1A9-82F5C9CBE79D}"/>
    <hyperlink ref="P147" location="A126252770W" display="A126252770W" xr:uid="{8C541A7D-636E-47A7-85EA-C06A0AB026C6}"/>
    <hyperlink ref="Q147" location="A126267458F" display="A126267458F" xr:uid="{247ACC3C-D2F2-4C74-B70D-A0A0CBBE49C5}"/>
    <hyperlink ref="R147" location="A126260114X" display="A126260114X" xr:uid="{918B73ED-7F1F-4A1F-A497-9ABAA85A2511}"/>
    <hyperlink ref="P148" location="A126252750L" display="A126252750L" xr:uid="{FB9EBEC1-DB0F-4B64-BA84-96C6F76F5CF3}"/>
    <hyperlink ref="Q148" location="A126267438W" display="A126267438W" xr:uid="{968A8FF9-7E00-4D87-B967-A2E256C56403}"/>
    <hyperlink ref="R148" location="A126260094A" display="A126260094A" xr:uid="{5DE5A034-66D0-4F54-9BE4-7D14DD1AC9D6}"/>
    <hyperlink ref="P149" location="A126252790F" display="A126252790F" xr:uid="{66F3F9CB-FD1E-44E1-8483-6862A6F234C9}"/>
    <hyperlink ref="Q149" location="A126267478R" display="A126267478R" xr:uid="{D2D7E770-3168-430F-86BF-859178848A2D}"/>
    <hyperlink ref="R149" location="A126260134J" display="A126260134J" xr:uid="{42F7F1B9-5DCE-4D62-BC86-CF32AA0DF1C3}"/>
    <hyperlink ref="P150" location="A126252766F" display="A126252766F" xr:uid="{DFA947FD-F58C-4FBE-B822-06339C9A1B1D}"/>
    <hyperlink ref="Q150" location="A126267454W" display="A126267454W" xr:uid="{E7B0CE02-EEE4-4B82-BE2B-2E463212152B}"/>
    <hyperlink ref="R150" location="A126260110R" display="A126260110R" xr:uid="{1B216C09-3A1E-49A8-8195-8560BF7B31CA}"/>
    <hyperlink ref="P151" location="A126252794R" display="A126252794R" xr:uid="{B2F58CD0-C3ED-4D02-923D-17B234FFEA95}"/>
    <hyperlink ref="Q151" location="A126267482F" display="A126267482F" xr:uid="{B8BF81A7-27B7-4804-934D-09822FE99C25}"/>
    <hyperlink ref="R151" location="A126260138T" display="A126260138T" xr:uid="{069343E1-62E8-4725-926A-8F9C69CBC10F}"/>
    <hyperlink ref="P152" location="A126252774F" display="A126252774F" xr:uid="{9042963E-8664-4528-9E85-6DC9D52B224B}"/>
    <hyperlink ref="Q152" location="A126267462W" display="A126267462W" xr:uid="{109C9744-5294-4D82-8C27-7AD2EAECBA81}"/>
    <hyperlink ref="R152" location="A126260118J" display="A126260118J" xr:uid="{8DDF7921-8696-42EC-9F27-209D4BC32E9B}"/>
    <hyperlink ref="P153" location="A126252798X" display="A126252798X" xr:uid="{0EF9D631-5161-4C0B-BABD-4278D80BEC4A}"/>
    <hyperlink ref="Q153" location="A126267486R" display="A126267486R" xr:uid="{0660834E-F526-4915-BD5A-43BCB9FFE74C}"/>
    <hyperlink ref="R153" location="A126260142J" display="A126260142J" xr:uid="{A164EB78-6334-4422-957C-3161F980EAB5}"/>
    <hyperlink ref="P154" location="A126252826W" display="A126252826W" xr:uid="{F965022F-2549-46BB-B945-829886386ED2}"/>
    <hyperlink ref="Q154" location="A126267514L" display="A126267514L" xr:uid="{7E03E8F4-33B6-4ED9-8484-1675763BA58B}"/>
    <hyperlink ref="R154" location="A126260170T" display="A126260170T" xr:uid="{3008B1EA-30A7-4A0E-A169-21D234FF90AC}"/>
    <hyperlink ref="P155" location="A126252802C" display="A126252802C" xr:uid="{ACF5F6B6-E2B1-4C62-9685-B36CD3D91048}"/>
    <hyperlink ref="Q155" location="A126267490F" display="A126267490F" xr:uid="{4BEB5BFD-1F23-44D6-8F26-20E472353BBC}"/>
    <hyperlink ref="R155" location="A126260146T" display="A126260146T" xr:uid="{0914005B-A92D-46D9-80EA-B5AA8DB53908}"/>
    <hyperlink ref="P156" location="A126252778R" display="A126252778R" xr:uid="{54DB2943-61DC-412E-9511-26CF34EF5C7F}"/>
    <hyperlink ref="Q156" location="A126267466F" display="A126267466F" xr:uid="{1A9A08CD-8D3C-4655-971E-CA4C8C4A8A01}"/>
    <hyperlink ref="R156" location="A126260122X" display="A126260122X" xr:uid="{34C39D97-3979-4618-BD8B-B05518472B0F}"/>
    <hyperlink ref="P157" location="A126252854F" display="A126252854F" xr:uid="{B724FB45-EA51-43CE-AB6C-693D5715B760}"/>
    <hyperlink ref="Q157" location="A126267542W" display="A126267542W" xr:uid="{CC92BB1B-958A-4810-8DEF-8A1847384DEC}"/>
    <hyperlink ref="R157" location="A126260198V" display="A126260198V" xr:uid="{DDA3A9B3-723B-4CE5-A358-11AB4A45DFFF}"/>
    <hyperlink ref="P158" location="A126252830L" display="A126252830L" xr:uid="{BFBDE8C8-773D-48FD-AB86-26434EEB70B0}"/>
    <hyperlink ref="Q158" location="A126267518W" display="A126267518W" xr:uid="{E1B5DFAE-12B6-44EB-8626-C3C06D31AC56}"/>
    <hyperlink ref="R158" location="A126260174A" display="A126260174A" xr:uid="{67293206-4C78-45BC-B784-6001EDEAF4D6}"/>
    <hyperlink ref="P159" location="A126252834W" display="A126252834W" xr:uid="{0E3F1049-888E-47CB-98D2-775742AAE65C}"/>
    <hyperlink ref="Q159" location="A126267522L" display="A126267522L" xr:uid="{99626694-418E-43A0-A55A-28D5C1CD5988}"/>
    <hyperlink ref="R159" location="A126260178K" display="A126260178K" xr:uid="{178CABAC-2A7B-44AA-9A4F-622677A8C917}"/>
    <hyperlink ref="P160" location="A126252878X" display="A126252878X" xr:uid="{FD5834A4-4534-42EF-BC90-FDD4A6D190FC}"/>
    <hyperlink ref="Q160" location="A126267566R" display="A126267566R" xr:uid="{E5A78F5D-BABE-40BE-AEE9-2279634E72F8}"/>
    <hyperlink ref="R160" location="A126260222J" display="A126260222J" xr:uid="{A11B2D11-61ED-41A4-BAFC-AF0651777687}"/>
    <hyperlink ref="S143" location="A126252142J" display="A126252142J" xr:uid="{5495809B-33A5-45CF-82C2-7CBF4E950303}"/>
    <hyperlink ref="T143" location="A126266830W" display="A126266830W" xr:uid="{1737C204-3608-493F-8CB3-071F82EBF866}"/>
    <hyperlink ref="U143" location="A126259486R" display="A126259486R" xr:uid="{D5084732-779C-4057-BD42-DF20B1861D88}"/>
    <hyperlink ref="S126" location="A126252178K" display="A126252178K" xr:uid="{AB1A8B15-0FC3-4D96-9864-A6CE24DD823A}"/>
    <hyperlink ref="T126" location="A126266866X" display="A126266866X" xr:uid="{A88AD8D8-D436-4EBC-8AB5-84F3FD05380F}"/>
    <hyperlink ref="U126" location="A126259522L" display="A126259522L" xr:uid="{9AC66C89-EF98-495F-84A1-9BB19FCF85C1}"/>
    <hyperlink ref="S127" location="A126252126J" display="A126252126J" xr:uid="{A5FA529B-949F-4E2D-A2A6-DB3303BB04C0}"/>
    <hyperlink ref="T127" location="A126266814W" display="A126266814W" xr:uid="{800A9481-2EFA-4D63-A5D4-611859E7ABF8}"/>
    <hyperlink ref="U127" location="A126259470W" display="A126259470W" xr:uid="{2B3691D9-2F21-4115-8D74-2CC0E5942F6C}"/>
    <hyperlink ref="S128" location="A126252182A" display="A126252182A" xr:uid="{F54913C5-5E90-419A-8353-C38EDE0BB255}"/>
    <hyperlink ref="T128" location="A126266870R" display="A126266870R" xr:uid="{216A1D0F-FDB9-4368-8205-BA316D5FD4D1}"/>
    <hyperlink ref="U128" location="A126259526W" display="A126259526W" xr:uid="{084C31AC-D4BD-4B4E-99D5-A3956E8462B1}"/>
    <hyperlink ref="S129" location="A126252186K" display="A126252186K" xr:uid="{51269DC1-F1CF-4A2B-A6AF-CE026CA4D30B}"/>
    <hyperlink ref="T129" location="A126266874X" display="A126266874X" xr:uid="{0AFCF481-0FDD-4F72-83D8-D188E9A04979}"/>
    <hyperlink ref="U129" location="A126259530L" display="A126259530L" xr:uid="{150B28FA-9EC3-4951-B591-2639EEAF623B}"/>
    <hyperlink ref="S130" location="A126252130X" display="A126252130X" xr:uid="{97F5DE07-2849-48CD-8D14-40BE512A6173}"/>
    <hyperlink ref="T130" location="A126266818F" display="A126266818F" xr:uid="{591F8F35-90CD-450C-B235-EEBDFE95EF47}"/>
    <hyperlink ref="U130" location="A126259474F" display="A126259474F" xr:uid="{4890B562-1C35-4AD0-B039-8CD6B7B9B20A}"/>
    <hyperlink ref="S131" location="A126252134J" display="A126252134J" xr:uid="{523FBDC2-9FF4-46A1-BC57-2BB8DB03C199}"/>
    <hyperlink ref="T131" location="A126266822W" display="A126266822W" xr:uid="{2A72ABFF-8267-483B-BF64-3ED19F54249D}"/>
    <hyperlink ref="U131" location="A126259478R" display="A126259478R" xr:uid="{2567CA44-AE01-457F-9C52-1B4328BAF47E}"/>
    <hyperlink ref="S132" location="A126252158A" display="A126252158A" xr:uid="{7ED9839C-C200-4399-9C61-D01B246075A0}"/>
    <hyperlink ref="T132" location="A126266846R" display="A126266846R" xr:uid="{ED4A70A7-81FE-49A3-B0B2-88B29DC22212}"/>
    <hyperlink ref="U132" location="A126259502C" display="A126259502C" xr:uid="{7E215063-AD86-45BE-BA9D-D28D410E66E9}"/>
    <hyperlink ref="S133" location="A126252102R" display="A126252102R" xr:uid="{F208E0E9-8C58-44EF-8527-E80328140356}"/>
    <hyperlink ref="T133" location="A126266790R" display="A126266790R" xr:uid="{37AA6F4A-5918-428C-8C98-35562FB401B6}"/>
    <hyperlink ref="U133" location="A126259446W" display="A126259446W" xr:uid="{D8079845-A97C-4D7A-8F5E-793A7987553F}"/>
    <hyperlink ref="S134" location="A126252190A" display="A126252190A" xr:uid="{AA54E707-DB66-466C-99E0-3DE5D98465E9}"/>
    <hyperlink ref="T134" location="A126266878J" display="A126266878J" xr:uid="{5CC69905-4F59-4349-8C49-E8A6814AD54B}"/>
    <hyperlink ref="U134" location="A126259534W" display="A126259534W" xr:uid="{A37DDE7C-BE81-4988-8ECF-24A5B85D2262}"/>
    <hyperlink ref="S135" location="A126252162T" display="A126252162T" xr:uid="{A125D8A2-70E2-4E3C-8925-2C750506AF5C}"/>
    <hyperlink ref="T135" location="A126266850F" display="A126266850F" xr:uid="{D658513D-9713-488E-9821-9FA0C2C4011F}"/>
    <hyperlink ref="U135" location="A126259506L" display="A126259506L" xr:uid="{906B471B-6CFD-4D02-A183-C996A85252B0}"/>
    <hyperlink ref="S136" location="A126252194K" display="A126252194K" xr:uid="{AE59B8FC-B093-4675-945B-7DC1FC7FC8D3}"/>
    <hyperlink ref="T136" location="A126266882X" display="A126266882X" xr:uid="{BF30F144-4096-4FC2-A815-48CBA3B48A1D}"/>
    <hyperlink ref="U136" location="A126259538F" display="A126259538F" xr:uid="{C18ADA66-EEE2-48EE-B975-4618EC13FC6A}"/>
    <hyperlink ref="S137" location="A126252106X" display="A126252106X" xr:uid="{0AF60786-BC7F-42A4-89C1-0E3E13CA1A4E}"/>
    <hyperlink ref="T137" location="A126266794X" display="A126266794X" xr:uid="{7BD3BD26-1B85-4BD6-954A-C20AF80A9AB6}"/>
    <hyperlink ref="U137" location="A126259450L" display="A126259450L" xr:uid="{B1DFC963-6423-4034-873D-7A130949072D}"/>
    <hyperlink ref="S138" location="A126252066T" display="A126252066T" xr:uid="{97A0DA0A-5A99-4E8B-A4C5-BAA21F87C2F9}"/>
    <hyperlink ref="T138" location="A126266754F" display="A126266754F" xr:uid="{351C5A77-E173-4865-ABA2-A7B5E55CD3B8}"/>
    <hyperlink ref="U138" location="A126259410V" display="A126259410V" xr:uid="{DB392D39-1879-4647-A16D-D0ED96752266}"/>
    <hyperlink ref="S139" location="A126252078A" display="A126252078A" xr:uid="{C888CD09-F157-424C-88E6-9007C1E50A7F}"/>
    <hyperlink ref="T139" location="A126266766R" display="A126266766R" xr:uid="{22F51CF7-5195-451A-8864-8CAC1578C48A}"/>
    <hyperlink ref="U139" location="A126259422C" display="A126259422C" xr:uid="{E50E4D92-338B-4C15-9336-3A117E9C9E7D}"/>
    <hyperlink ref="S141" location="A126252138T" display="A126252138T" xr:uid="{D4EABCF3-E817-43C3-BF02-FF1DADDC1FB1}"/>
    <hyperlink ref="T141" location="A126266826F" display="A126266826F" xr:uid="{D186ABCE-5647-4DC4-934B-2312B686E811}"/>
    <hyperlink ref="U141" location="A126259482F" display="A126259482F" xr:uid="{BE5006F9-97D3-4DF8-A579-002F8B801B3F}"/>
    <hyperlink ref="S142" location="A126252082T" display="A126252082T" xr:uid="{50E783D9-B994-4805-BDA5-0573435E5FDB}"/>
    <hyperlink ref="T142" location="A126266770F" display="A126266770F" xr:uid="{EBDAA168-923B-4304-9543-1EEBC73D726D}"/>
    <hyperlink ref="U142" location="A126259426L" display="A126259426L" xr:uid="{ED1BFE52-18F7-456D-B376-3AAACAC48194}"/>
    <hyperlink ref="S161" location="A126252074T" display="A126252074T" xr:uid="{92FE1843-6582-4E1D-BBA7-1ABF6BC7D509}"/>
    <hyperlink ref="T161" location="A126266762F" display="A126266762F" xr:uid="{0F8CBD34-8B1F-42DF-A02D-B58C3C4124BD}"/>
    <hyperlink ref="U161" location="A126259418L" display="A126259418L" xr:uid="{3308276A-0F21-41AE-AB57-6CEFB52FAD80}"/>
    <hyperlink ref="S145" location="A126252166A" display="A126252166A" xr:uid="{B5D91764-7CBF-4333-B470-662B9E5DFEB7}"/>
    <hyperlink ref="T145" location="A126266854R" display="A126266854R" xr:uid="{2FD5A82E-903B-4814-8635-4128FDE6F3DC}"/>
    <hyperlink ref="U145" location="A126259510C" display="A126259510C" xr:uid="{4F03114B-9DD7-4558-9919-78BDE537CAFA}"/>
    <hyperlink ref="S146" location="A126252170T" display="A126252170T" xr:uid="{763F539B-6782-4A41-818B-86553BA636FE}"/>
    <hyperlink ref="T146" location="A126266858X" display="A126266858X" xr:uid="{473BF20B-35A0-4836-8BC8-55CBAF30163C}"/>
    <hyperlink ref="U146" location="A126259514L" display="A126259514L" xr:uid="{2820D71D-AAA7-4548-947D-BE0F58D280B5}"/>
    <hyperlink ref="S147" location="A126252090T" display="A126252090T" xr:uid="{51E9F129-787A-4623-A18D-0462E57D66F9}"/>
    <hyperlink ref="T147" location="A126266778X" display="A126266778X" xr:uid="{C1378292-D2FD-40F6-B20C-7BB2F633BA0A}"/>
    <hyperlink ref="U147" location="A126259434L" display="A126259434L" xr:uid="{2B087D65-1E94-4049-9439-0EA758183D64}"/>
    <hyperlink ref="S148" location="A126252070J" display="A126252070J" xr:uid="{A417D83A-B9F9-41FE-B54B-A2E5CCC63C25}"/>
    <hyperlink ref="T148" location="A126266758R" display="A126266758R" xr:uid="{220F8401-D03D-4BA3-AEE1-60B7DBEA91E0}"/>
    <hyperlink ref="U148" location="A126259414C" display="A126259414C" xr:uid="{12B81207-FD27-47B9-AF88-12977028E2BD}"/>
    <hyperlink ref="S149" location="A126252110R" display="A126252110R" xr:uid="{36581BD3-C1F7-4164-B08A-ACEBB7E263B8}"/>
    <hyperlink ref="T149" location="A126266798J" display="A126266798J" xr:uid="{D02B1DEB-3D77-4526-B48A-043018C398B3}"/>
    <hyperlink ref="U149" location="A126259454W" display="A126259454W" xr:uid="{730C55FA-1F6C-4F4E-B028-4A4277C950B3}"/>
    <hyperlink ref="S150" location="A126252086A" display="A126252086A" xr:uid="{6FDF5347-64D7-4DD1-B7AF-8A0AFA655078}"/>
    <hyperlink ref="T150" location="A126266774R" display="A126266774R" xr:uid="{9209FD7E-36BC-45B6-8B45-1E825743C467}"/>
    <hyperlink ref="U150" location="A126259430C" display="A126259430C" xr:uid="{3D576AA3-880E-4B08-A0BE-63A261B15EDA}"/>
    <hyperlink ref="S151" location="A126252114X" display="A126252114X" xr:uid="{D3B56437-892B-45BB-BDA0-8FD141E3B186}"/>
    <hyperlink ref="T151" location="A126266802L" display="A126266802L" xr:uid="{E23BFA1F-788F-4F86-819D-15F7675E782B}"/>
    <hyperlink ref="U151" location="A126259458F" display="A126259458F" xr:uid="{6D8A3B52-7EF9-443A-8D6C-7C0F47A49741}"/>
    <hyperlink ref="S152" location="A126252094A" display="A126252094A" xr:uid="{8ED27F27-34D9-4090-9103-090761AE1816}"/>
    <hyperlink ref="T152" location="A126266782R" display="A126266782R" xr:uid="{E99FADC3-3CF4-4679-80AC-0101E9BAA7D8}"/>
    <hyperlink ref="U152" location="A126259438W" display="A126259438W" xr:uid="{F5AE06D7-C872-4786-A192-71E05BECCA9E}"/>
    <hyperlink ref="S153" location="A126252118J" display="A126252118J" xr:uid="{9BDDD099-DEA9-4E5B-95E2-6EBF58164B55}"/>
    <hyperlink ref="T153" location="A126266806W" display="A126266806W" xr:uid="{04FC04B1-17E5-4612-886B-DD8F6243A644}"/>
    <hyperlink ref="U153" location="A126259462W" display="A126259462W" xr:uid="{950AE191-D419-4539-A668-35DEB2F3CB79}"/>
    <hyperlink ref="S154" location="A126252146T" display="A126252146T" xr:uid="{E103EFB5-C356-4F57-9383-C4922BAD7DB7}"/>
    <hyperlink ref="T154" location="A126266834F" display="A126266834F" xr:uid="{9469B5D0-53A9-4E96-8B8C-5CDA92D89F06}"/>
    <hyperlink ref="U154" location="A126259490F" display="A126259490F" xr:uid="{71B20AD6-485E-4B34-980B-823941E529C1}"/>
    <hyperlink ref="S155" location="A126252122X" display="A126252122X" xr:uid="{5385E9FF-592C-49DB-B971-2423250C62B5}"/>
    <hyperlink ref="T155" location="A126266810L" display="A126266810L" xr:uid="{0BB76C0E-594C-4627-889D-4D1FE62037FB}"/>
    <hyperlink ref="U155" location="A126259466F" display="A126259466F" xr:uid="{363D02AE-D59D-4352-B76D-716FA7AB23E7}"/>
    <hyperlink ref="S156" location="A126252098K" display="A126252098K" xr:uid="{11F6C7BF-DAD5-4F3D-BB02-97E59A6D349A}"/>
    <hyperlink ref="T156" location="A126266786X" display="A126266786X" xr:uid="{85692B05-005A-485E-B9E1-48B9BAC250AD}"/>
    <hyperlink ref="U156" location="A126259442L" display="A126259442L" xr:uid="{3CB3EF64-422E-4458-9BA2-C9B6CE39C314}"/>
    <hyperlink ref="S157" location="A126252174A" display="A126252174A" xr:uid="{979BD256-075E-494C-A804-16E722880749}"/>
    <hyperlink ref="T157" location="A126266862R" display="A126266862R" xr:uid="{BEA85AF6-81D6-4D76-BDA9-CA07C55C0187}"/>
    <hyperlink ref="U157" location="A126259518W" display="A126259518W" xr:uid="{110F03EA-7479-4067-9382-B524EBFD3324}"/>
    <hyperlink ref="S158" location="A126252150J" display="A126252150J" xr:uid="{52BD0C0B-EFF6-432B-A521-E59C502D9EEB}"/>
    <hyperlink ref="T158" location="A126266838R" display="A126266838R" xr:uid="{7C74A9DF-0C8C-4195-A9AD-8AB0DC0D6EFF}"/>
    <hyperlink ref="U158" location="A126259494R" display="A126259494R" xr:uid="{710ACF2D-316C-4DC2-A321-53F30ED08C95}"/>
    <hyperlink ref="S159" location="A126252154T" display="A126252154T" xr:uid="{C0F92144-BCCC-4E01-8DDF-4C7B0DF9EBD8}"/>
    <hyperlink ref="T159" location="A126266842F" display="A126266842F" xr:uid="{4EE7A8EF-D4A9-4DEA-AEDC-C2191A950C8F}"/>
    <hyperlink ref="U159" location="A126259498X" display="A126259498X" xr:uid="{F6EA8310-3200-4C16-88F3-848D23D724D0}"/>
    <hyperlink ref="S160" location="A126252198V" display="A126252198V" xr:uid="{F3B422AA-7613-413E-8C3B-2862F6820496}"/>
    <hyperlink ref="T160" location="A126266886J" display="A126266886J" xr:uid="{E9FE8667-AB08-478C-B5DE-92C0032C2EAE}"/>
    <hyperlink ref="U160" location="A126259542W" display="A126259542W" xr:uid="{2E1C2B03-F266-40B4-B5D1-4F4CFFC8EDAF}"/>
    <hyperlink ref="V143" location="A126252278V" display="A126252278V" xr:uid="{CBA38DB4-3E46-43B4-B8C8-7455AEEDEAEC}"/>
    <hyperlink ref="W143" location="A126266966J" display="A126266966J" xr:uid="{7A213E9D-27FE-43F8-B184-0CB5C623344C}"/>
    <hyperlink ref="X143" location="A126259622W" display="A126259622W" xr:uid="{DF160890-075D-4A06-A3BA-0CC14C86F3A8}"/>
    <hyperlink ref="V126" location="A126252314T" display="A126252314T" xr:uid="{14C1D8F8-6C81-4E21-8D7A-23D52C956CB3}"/>
    <hyperlink ref="W126" location="A126267002J" display="A126267002J" xr:uid="{10C4DE76-BB6D-49E6-A7A9-615B87FADABC}"/>
    <hyperlink ref="X126" location="A126259658X" display="A126259658X" xr:uid="{5813FF06-4F9E-44A3-8115-498C93728378}"/>
    <hyperlink ref="V127" location="A126252262A" display="A126252262A" xr:uid="{E16468C2-A5A9-4D41-BE37-C52F62BF4E1F}"/>
    <hyperlink ref="W127" location="A126266950R" display="A126266950R" xr:uid="{C9309F83-CC83-4D74-98E9-00D8FD5D639E}"/>
    <hyperlink ref="X127" location="A126259606W" display="A126259606W" xr:uid="{87ADF485-B611-4EE1-B8CF-41559E0782CE}"/>
    <hyperlink ref="V128" location="A126252318A" display="A126252318A" xr:uid="{D3EB4D2B-FF9C-471E-9E6B-72CDF8200EDF}"/>
    <hyperlink ref="W128" location="A126267006T" display="A126267006T" xr:uid="{C84EBEF2-6BAE-48A6-BD1F-A5D886669ACC}"/>
    <hyperlink ref="X128" location="A126259662R" display="A126259662R" xr:uid="{F4C09F25-5561-4E48-9DD7-8D3F6DEDF55F}"/>
    <hyperlink ref="V129" location="A126252322T" display="A126252322T" xr:uid="{6DD6F257-7231-4569-A65A-6198D0D73774}"/>
    <hyperlink ref="W129" location="A126267010J" display="A126267010J" xr:uid="{4B9B4D97-D96E-4485-B788-C186725A0D96}"/>
    <hyperlink ref="X129" location="A126259666X" display="A126259666X" xr:uid="{6F78AC77-DE3A-4519-9F4A-3669C44F34BE}"/>
    <hyperlink ref="V130" location="A126252266K" display="A126252266K" xr:uid="{992AD7BD-F00B-49EE-BA55-E55DCAEDF8F8}"/>
    <hyperlink ref="W130" location="A126266954X" display="A126266954X" xr:uid="{1464200E-9361-4C7B-AE2D-CCA691DA582E}"/>
    <hyperlink ref="X130" location="A126259610L" display="A126259610L" xr:uid="{E4D5F57C-74E1-4346-A5F6-565A2D00A4C0}"/>
    <hyperlink ref="V131" location="A126252270A" display="A126252270A" xr:uid="{33572255-8A9D-45A1-9CCE-4348BE1BFE7D}"/>
    <hyperlink ref="W131" location="A126266958J" display="A126266958J" xr:uid="{D2624AE9-0C86-4A82-9163-31BA6AC61CD4}"/>
    <hyperlink ref="X131" location="A126259614W" display="A126259614W" xr:uid="{EEB32174-F76A-4211-9336-7AE7DD4D8EAA}"/>
    <hyperlink ref="V132" location="A126252294V" display="A126252294V" xr:uid="{229D92ED-14D6-41C8-8ABB-313A04E35497}"/>
    <hyperlink ref="W132" location="A126266982J" display="A126266982J" xr:uid="{B1D0D27D-E3AF-482C-8110-4FBBD4566E2B}"/>
    <hyperlink ref="X132" location="A126259638R" display="A126259638R" xr:uid="{5F62AF69-F05B-484C-B95E-FFEB8DEB81DA}"/>
    <hyperlink ref="V133" location="A126252238A" display="A126252238A" xr:uid="{B0FDEFA6-4B52-40B4-A8D8-45E0FF7BD290}"/>
    <hyperlink ref="W133" location="A126266926R" display="A126266926R" xr:uid="{C0BB8CDE-27EE-47F7-AEDF-A8EACB395EFB}"/>
    <hyperlink ref="X133" location="A126259582R" display="A126259582R" xr:uid="{335DC373-301F-4115-A683-A3D08D0E5618}"/>
    <hyperlink ref="V134" location="A126252326A" display="A126252326A" xr:uid="{EA8775AF-9F39-4E52-9169-3AF2FAA327D7}"/>
    <hyperlink ref="W134" location="A126267014T" display="A126267014T" xr:uid="{ED5E195A-3A77-4677-8E5E-5160C147FD41}"/>
    <hyperlink ref="X134" location="A126259670R" display="A126259670R" xr:uid="{20209BC4-6C43-48A7-9926-557067B2B985}"/>
    <hyperlink ref="V135" location="A126252298C" display="A126252298C" xr:uid="{DDD0C0A0-F4AE-42D6-8F2D-938C899229BD}"/>
    <hyperlink ref="W135" location="A126266986T" display="A126266986T" xr:uid="{B661940E-E225-40C6-AD17-157E643AF4EB}"/>
    <hyperlink ref="X135" location="A126259642F" display="A126259642F" xr:uid="{E2605600-BC01-4FDC-8CAD-F220A828145E}"/>
    <hyperlink ref="V136" location="A126252330T" display="A126252330T" xr:uid="{5B83DD5F-8970-448E-B13E-E897263D2227}"/>
    <hyperlink ref="W136" location="A126267018A" display="A126267018A" xr:uid="{D0262B99-59C8-4692-8AC9-AFDCEAD14FC5}"/>
    <hyperlink ref="X136" location="A126259674X" display="A126259674X" xr:uid="{7A5BAABE-899D-4ABE-BB5F-45E0AF011224}"/>
    <hyperlink ref="V137" location="A126252242T" display="A126252242T" xr:uid="{06447E36-8723-4DB4-A5C0-BB8E4330FD9C}"/>
    <hyperlink ref="W137" location="A126266930F" display="A126266930F" xr:uid="{439B9BBB-8DDD-4942-B97E-1EE6F3BE96ED}"/>
    <hyperlink ref="X137" location="A126259586X" display="A126259586X" xr:uid="{9E299C8B-68F5-4B70-8A67-FD140C718405}"/>
    <hyperlink ref="V138" location="A126252202X" display="A126252202X" xr:uid="{484ED798-A1D4-4D09-AE56-F85B0EE8562C}"/>
    <hyperlink ref="W138" location="A126266890X" display="A126266890X" xr:uid="{BC86A41D-1E41-4DBB-86C0-4D437497BBE5}"/>
    <hyperlink ref="X138" location="A126259546F" display="A126259546F" xr:uid="{59C38CF1-8F2B-4CDF-B612-FE53FC8E4BAF}"/>
    <hyperlink ref="V139" location="A126252214J" display="A126252214J" xr:uid="{A0AAABE1-623F-40D1-A593-D5925BA90A7A}"/>
    <hyperlink ref="W139" location="A126266902W" display="A126266902W" xr:uid="{6F678EA5-828E-4E5F-88B5-8AE8373D4620}"/>
    <hyperlink ref="X139" location="A126259558R" display="A126259558R" xr:uid="{8C4E66F7-4482-42A6-BAD0-0AD64912B4C3}"/>
    <hyperlink ref="V141" location="A126252274K" display="A126252274K" xr:uid="{430D144F-C471-4EDA-B259-008E5A464791}"/>
    <hyperlink ref="W141" location="A126266962X" display="A126266962X" xr:uid="{0B75EDCC-5534-4A3C-BE89-7C2B0D18B0CE}"/>
    <hyperlink ref="X141" location="A126259618F" display="A126259618F" xr:uid="{6C60CA69-A498-4D83-8FD9-82B4888090A8}"/>
    <hyperlink ref="V142" location="A126252218T" display="A126252218T" xr:uid="{0A03ADB3-FFEE-4521-9230-CF0DED618D1F}"/>
    <hyperlink ref="W142" location="A126266906F" display="A126266906F" xr:uid="{34361AEA-AE0F-43F8-9F54-69848A10B5F2}"/>
    <hyperlink ref="X142" location="A126259562F" display="A126259562F" xr:uid="{47C46C18-AB67-48F7-8F8B-286CDC5AA009}"/>
    <hyperlink ref="V161" location="A126252210X" display="A126252210X" xr:uid="{58E0F56C-2B06-44E2-95D0-307082FAA5B0}"/>
    <hyperlink ref="W161" location="A126266898T" display="A126266898T" xr:uid="{D6E970A2-2F5E-4627-A1E6-40DBF6DD071D}"/>
    <hyperlink ref="X161" location="A126259554F" display="A126259554F" xr:uid="{5DAC8D18-DEDA-4ACD-8AC3-7ED3B2B8119F}"/>
    <hyperlink ref="V145" location="A126252302J" display="A126252302J" xr:uid="{3C18283E-4B21-4A2A-8E2D-316C706FAD5C}"/>
    <hyperlink ref="W145" location="A126266990J" display="A126266990J" xr:uid="{886CE956-E1DE-46B9-8668-017D6EC3C7D1}"/>
    <hyperlink ref="X145" location="A126259646R" display="A126259646R" xr:uid="{C0DAE8AF-0B4A-4BD3-9172-4E5903FEFEBC}"/>
    <hyperlink ref="V146" location="A126252306T" display="A126252306T" xr:uid="{9B29B5E0-3898-40DC-A2CA-10ED56DF882E}"/>
    <hyperlink ref="W146" location="A126266994T" display="A126266994T" xr:uid="{7510541F-0EF1-4874-B738-86E061FAF7BD}"/>
    <hyperlink ref="X146" location="A126259650F" display="A126259650F" xr:uid="{BFBE680D-3583-4203-B855-F451E759DAAC}"/>
    <hyperlink ref="V147" location="A126252226T" display="A126252226T" xr:uid="{C63C011C-3FF6-4FBC-BB40-4F8BB35577B7}"/>
    <hyperlink ref="W147" location="A126266914F" display="A126266914F" xr:uid="{4A8559F8-5F4E-4E97-B0BF-793C786FB159}"/>
    <hyperlink ref="X147" location="A126259570F" display="A126259570F" xr:uid="{1BCBD8F3-D654-4395-B08D-E17142BD1EEB}"/>
    <hyperlink ref="V148" location="A126252206J" display="A126252206J" xr:uid="{344E2DE6-140C-4F70-B100-3A0B553C4E57}"/>
    <hyperlink ref="W148" location="A126266894J" display="A126266894J" xr:uid="{08712819-15F1-4891-8F3F-19118DEC89EC}"/>
    <hyperlink ref="X148" location="A126259550W" display="A126259550W" xr:uid="{85246ED7-F8B7-44DB-A616-100F5A17DC24}"/>
    <hyperlink ref="V149" location="A126252246A" display="A126252246A" xr:uid="{4B2B20FA-12C8-49C1-9505-B2E79B0F60A2}"/>
    <hyperlink ref="W149" location="A126266934R" display="A126266934R" xr:uid="{1CAD5168-4BE1-42A9-9B32-5826D5B9E0E4}"/>
    <hyperlink ref="X149" location="A126259590R" display="A126259590R" xr:uid="{B19AC753-62C1-4ABE-9EEF-3DBF9A1EAFCB}"/>
    <hyperlink ref="V150" location="A126252222J" display="A126252222J" xr:uid="{E5D1442F-7D3B-4C1C-B7B5-00BD820C7B76}"/>
    <hyperlink ref="W150" location="A126266910W" display="A126266910W" xr:uid="{1ED10312-6394-4390-9B0A-E89F15D7516B}"/>
    <hyperlink ref="X150" location="A126259566R" display="A126259566R" xr:uid="{764A6917-1390-40D8-8978-424EABE11AA3}"/>
    <hyperlink ref="V151" location="A126252250T" display="A126252250T" xr:uid="{0B2BBE00-7434-4F0C-B9B9-DC08F45F475D}"/>
    <hyperlink ref="W151" location="A126266938X" display="A126266938X" xr:uid="{9D7A52FE-E4C3-45FA-9D3B-211B88A87856}"/>
    <hyperlink ref="X151" location="A126259594X" display="A126259594X" xr:uid="{D665C600-39B3-4C97-AD02-F33CF3E4CBEA}"/>
    <hyperlink ref="V152" location="A126252230J" display="A126252230J" xr:uid="{71BF8DAE-1A52-47E7-96F7-6BFE5DF7B8C5}"/>
    <hyperlink ref="W152" location="A126266918R" display="A126266918R" xr:uid="{8551CAA4-AF8A-4A86-93BC-415E17637A62}"/>
    <hyperlink ref="X152" location="A126259574R" display="A126259574R" xr:uid="{AF785170-9FA2-47C8-B327-1E31A76F4626}"/>
    <hyperlink ref="V153" location="A126252254A" display="A126252254A" xr:uid="{81614E6B-F4A6-4418-9BF1-138489D5165B}"/>
    <hyperlink ref="W153" location="A126266942R" display="A126266942R" xr:uid="{65CE78EE-CCDB-4530-A93D-0D72ED0D315F}"/>
    <hyperlink ref="X153" location="A126259598J" display="A126259598J" xr:uid="{DA33182E-30BB-4F8E-8E9A-8FDEE27A91D6}"/>
    <hyperlink ref="V154" location="A126252282K" display="A126252282K" xr:uid="{1AE71AEF-9B54-40D6-B5E9-B595C1C4E112}"/>
    <hyperlink ref="W154" location="A126266970X" display="A126266970X" xr:uid="{9196CEC4-F707-432A-A58C-820EC0CCC751}"/>
    <hyperlink ref="X154" location="A126259626F" display="A126259626F" xr:uid="{A14E662E-8601-4609-90AF-E0178A736F1D}"/>
    <hyperlink ref="V155" location="A126252258K" display="A126252258K" xr:uid="{29B8F4F3-E694-4434-A43E-037B5D070393}"/>
    <hyperlink ref="W155" location="A126266946X" display="A126266946X" xr:uid="{A245A8AE-7D6E-46F7-96F2-4F4CDB8013A2}"/>
    <hyperlink ref="X155" location="A126259602L" display="A126259602L" xr:uid="{3E161C7F-2CE3-4D3F-BA22-9491D1E17A37}"/>
    <hyperlink ref="V156" location="A126252234T" display="A126252234T" xr:uid="{ED77FB89-C826-41F5-A1F9-3F013FBEE9CF}"/>
    <hyperlink ref="W156" location="A126266922F" display="A126266922F" xr:uid="{2B98F224-6DF9-41EA-8CEE-460B9B598716}"/>
    <hyperlink ref="X156" location="A126259578X" display="A126259578X" xr:uid="{20584BDD-753D-49D8-860A-8A0379FE1763}"/>
    <hyperlink ref="V157" location="A126252310J" display="A126252310J" xr:uid="{C55CA7CB-65B3-445E-95C8-2B4BB899C2D3}"/>
    <hyperlink ref="W157" location="A126266998A" display="A126266998A" xr:uid="{2CC3F122-103D-454F-89F3-0BDF9F8DB2E2}"/>
    <hyperlink ref="X157" location="A126259654R" display="A126259654R" xr:uid="{FDA44ACD-14DF-4F0D-8CAB-722E91C7A0E0}"/>
    <hyperlink ref="V158" location="A126252286V" display="A126252286V" xr:uid="{46854D5F-5594-4DF9-B26C-7D502DB6D7DE}"/>
    <hyperlink ref="W158" location="A126266974J" display="A126266974J" xr:uid="{5B4D5257-EE91-41F7-9575-12D2812E94C1}"/>
    <hyperlink ref="X158" location="A126259630W" display="A126259630W" xr:uid="{6A26A100-95DF-4A52-9EA6-729B63D54A0F}"/>
    <hyperlink ref="V159" location="A126252290K" display="A126252290K" xr:uid="{A991877B-6AFC-4ED5-B5CD-A773A32633BA}"/>
    <hyperlink ref="W159" location="A126266978T" display="A126266978T" xr:uid="{3A2C2E00-E29D-41BF-9D0E-BC787FF72BA6}"/>
    <hyperlink ref="X159" location="A126259634F" display="A126259634F" xr:uid="{9169A5DF-EEE2-4F36-A44F-F135A473A524}"/>
    <hyperlink ref="V160" location="A126252334A" display="A126252334A" xr:uid="{5BC2773E-8DE4-4883-9F5F-3BCFA06B09F5}"/>
    <hyperlink ref="W160" location="A126267022T" display="A126267022T" xr:uid="{0505E767-8D96-4FAC-AA10-9B2A0355DBB7}"/>
    <hyperlink ref="X160" location="A126259678J" display="A126259678J" xr:uid="{15C4EB23-3958-45BF-99B0-936EC8FD017E}"/>
    <hyperlink ref="Y143" location="A126252414A" display="A126252414A" xr:uid="{63823BDF-9155-47FD-8058-D08AF29599C5}"/>
    <hyperlink ref="Z143" location="A126267102T" display="A126267102T" xr:uid="{A1DC801D-D818-412F-A86E-3E383D968666}"/>
    <hyperlink ref="AA143" location="A126259758J" display="A126259758J" xr:uid="{FE3B0237-A994-4360-A440-35F163B70FD7}"/>
    <hyperlink ref="Y126" location="A126252450K" display="A126252450K" xr:uid="{F97C326E-B4C1-49DB-83C9-8AAE4F52DC13}"/>
    <hyperlink ref="Z126" location="A126267138V" display="A126267138V" xr:uid="{31BDD626-AF77-4D46-8A98-0E296FA1B7F4}"/>
    <hyperlink ref="AA126" location="A126259794T" display="A126259794T" xr:uid="{6F454403-6881-46BB-AB0C-B984D2DF8392}"/>
    <hyperlink ref="Y127" location="A126252398L" display="A126252398L" xr:uid="{850AACE1-5011-4722-A877-660A7F53B464}"/>
    <hyperlink ref="Z127" location="A126267086C" display="A126267086C" xr:uid="{B3B0A9D6-CD5B-42A5-8048-2B5676F9C389}"/>
    <hyperlink ref="AA127" location="A126259742R" display="A126259742R" xr:uid="{86FE6987-7026-4A83-8AC4-35174A8D9F81}"/>
    <hyperlink ref="Y128" location="A126252454V" display="A126252454V" xr:uid="{B9E9E3A6-0596-44C0-8904-6DD8E97D0643}"/>
    <hyperlink ref="Z128" location="A126267142K" display="A126267142K" xr:uid="{A14AFF64-3DDD-47BA-9D2B-08FB558888F0}"/>
    <hyperlink ref="AA128" location="A126259798A" display="A126259798A" xr:uid="{9E2C86A4-4DAE-4926-9F93-B7883C62C3CF}"/>
    <hyperlink ref="Y129" location="A126252458C" display="A126252458C" xr:uid="{FEC2404E-91B0-4004-95CE-C0963D6D3FB8}"/>
    <hyperlink ref="Z129" location="A126267146V" display="A126267146V" xr:uid="{DD3CE63D-508C-4A0E-A578-12E217CCD2A8}"/>
    <hyperlink ref="AA129" location="A126259802F" display="A126259802F" xr:uid="{D813B6E1-E913-4E02-A07E-4B610AABA499}"/>
    <hyperlink ref="Y130" location="A126252402T" display="A126252402T" xr:uid="{0EDE06F6-96B4-4CC8-8A37-0B50A895BA99}"/>
    <hyperlink ref="Z130" location="A126267090V" display="A126267090V" xr:uid="{2986C97E-17B5-4B47-82BD-DF301093866E}"/>
    <hyperlink ref="AA130" location="A126259746X" display="A126259746X" xr:uid="{6654BDA0-3EF9-4857-890B-F1DF3EF43E2E}"/>
    <hyperlink ref="Y131" location="A126252406A" display="A126252406A" xr:uid="{B0E79840-F8F4-44DC-8483-BE9A456E6ADE}"/>
    <hyperlink ref="Z131" location="A126267094C" display="A126267094C" xr:uid="{642FAD16-091B-46D2-9FA6-E698620D56BB}"/>
    <hyperlink ref="AA131" location="A126259750R" display="A126259750R" xr:uid="{4CCD7762-7EF9-449E-A995-D7A471774980}"/>
    <hyperlink ref="Y132" location="A126252430A" display="A126252430A" xr:uid="{51D82155-9DF3-4D6A-87DE-1D2689B74FD0}"/>
    <hyperlink ref="Z132" location="A126267118K" display="A126267118K" xr:uid="{21821B1D-E5FE-4B01-8A52-89D816C3CB3A}"/>
    <hyperlink ref="AA132" location="A126259774J" display="A126259774J" xr:uid="{9417ADE4-644C-451B-ADEE-2A8E1A254BE8}"/>
    <hyperlink ref="Y133" location="A126252374V" display="A126252374V" xr:uid="{CE0CCC2E-5980-47B9-BC2A-2A37B4A48BBA}"/>
    <hyperlink ref="Z133" location="A126267062K" display="A126267062K" xr:uid="{3F79AD5D-0D76-4FA1-8520-BDB26F27F246}"/>
    <hyperlink ref="AA133" location="A126259718R" display="A126259718R" xr:uid="{FE1C8075-94D6-498A-B91C-5F4EACB61A5F}"/>
    <hyperlink ref="Y134" location="A126252462V" display="A126252462V" xr:uid="{CFE99954-1B9A-4633-A2C2-49DA18DA17C5}"/>
    <hyperlink ref="Z134" location="A126267150K" display="A126267150K" xr:uid="{DAD2E740-BADD-4004-9749-EE0D311283E0}"/>
    <hyperlink ref="AA134" location="A126259806R" display="A126259806R" xr:uid="{F00415AA-9CFA-4A0B-8F21-D4818E5B25A1}"/>
    <hyperlink ref="Y135" location="A126252434K" display="A126252434K" xr:uid="{B7CE7AC9-A1B8-4582-9685-88C952B0493E}"/>
    <hyperlink ref="Z135" location="A126267122A" display="A126267122A" xr:uid="{20A4520A-F0E9-4CE3-940F-30C98CD301A2}"/>
    <hyperlink ref="AA135" location="A126259778T" display="A126259778T" xr:uid="{55C4C14B-DDE9-4879-BE6A-421EA6FC519C}"/>
    <hyperlink ref="Y136" location="A126252466C" display="A126252466C" xr:uid="{F3AEBC1C-2F9E-4C5B-BBDC-7A2647765FF3}"/>
    <hyperlink ref="Z136" location="A126267154V" display="A126267154V" xr:uid="{E97BD04D-A4BC-41CC-A1D1-4E713541C42A}"/>
    <hyperlink ref="AA136" location="A126259810F" display="A126259810F" xr:uid="{95D2D35E-FEA9-40BC-AA97-234763C26CCC}"/>
    <hyperlink ref="Y137" location="A126252378C" display="A126252378C" xr:uid="{0468960D-78CF-4DAF-B3A5-0A2B9A7ECB89}"/>
    <hyperlink ref="Z137" location="A126267066V" display="A126267066V" xr:uid="{7BF49512-4712-4CBF-A1E6-FACDB5F9EEF1}"/>
    <hyperlink ref="AA137" location="A126259722F" display="A126259722F" xr:uid="{C667FB70-0071-4443-937A-BAA47BE839C2}"/>
    <hyperlink ref="Y138" location="A126252338K" display="A126252338K" xr:uid="{8D810264-01A5-4DA5-885D-EA61F8689197}"/>
    <hyperlink ref="Z138" location="A126267026A" display="A126267026A" xr:uid="{ED0F95AF-8531-49A1-B46B-DB180ED457EE}"/>
    <hyperlink ref="AA138" location="A126259682X" display="A126259682X" xr:uid="{DCB54180-C044-41EB-89A7-D2F0AB9733C0}"/>
    <hyperlink ref="Y139" location="A126252350A" display="A126252350A" xr:uid="{C4AABCEA-FC08-40A5-8F04-077E2B7503E3}"/>
    <hyperlink ref="Z139" location="A126267038K" display="A126267038K" xr:uid="{664A10B1-A183-4CF0-ABA5-D03085EB691A}"/>
    <hyperlink ref="AA139" location="A126259694J" display="A126259694J" xr:uid="{85EA3B81-DE50-4985-AA61-2790EF00D937}"/>
    <hyperlink ref="Y141" location="A126252410T" display="A126252410T" xr:uid="{881CAB65-8F5C-4DCA-A8AE-12D33AB07159}"/>
    <hyperlink ref="Z141" location="A126267098L" display="A126267098L" xr:uid="{CC1A7D3B-D95B-4AD7-88F4-21725E309878}"/>
    <hyperlink ref="AA141" location="A126259754X" display="A126259754X" xr:uid="{F9F928E6-6B7E-4469-88FC-8D71B35A0F65}"/>
    <hyperlink ref="Y142" location="A126252354K" display="A126252354K" xr:uid="{D1A70CD2-8DBA-4A79-BA74-029D26487C2C}"/>
    <hyperlink ref="Z142" location="A126267042A" display="A126267042A" xr:uid="{A6482EAA-8D72-400A-A212-95CB18F6AAFE}"/>
    <hyperlink ref="AA142" location="A126259698T" display="A126259698T" xr:uid="{F5AE8CF2-B5DD-4A05-83B4-8A93F3F391DB}"/>
    <hyperlink ref="Y161" location="A126252346K" display="A126252346K" xr:uid="{39A7AFF1-6A00-4899-9D05-87D8BE59F355}"/>
    <hyperlink ref="Z161" location="A126267034A" display="A126267034A" xr:uid="{D1AD613B-F3BB-4353-950F-2A262E2F3F50}"/>
    <hyperlink ref="AA161" location="A126259690X" display="A126259690X" xr:uid="{9615E962-179F-47CE-9A98-C7C70C76F1EC}"/>
    <hyperlink ref="Y145" location="A126252438V" display="A126252438V" xr:uid="{101EFCF6-C4A9-49B0-AD99-6E76C0C7F2D4}"/>
    <hyperlink ref="Z145" location="A126267126K" display="A126267126K" xr:uid="{81361C6F-E55E-4A52-916A-CDE831421A78}"/>
    <hyperlink ref="AA145" location="A126259782J" display="A126259782J" xr:uid="{B26D06F7-3D04-4815-9F11-B173C6574A9A}"/>
    <hyperlink ref="Y146" location="A126252442K" display="A126252442K" xr:uid="{EE98A8B8-0345-4F56-BAEF-0DBCE7D7C60F}"/>
    <hyperlink ref="Z146" location="A126267130A" display="A126267130A" xr:uid="{86A06767-E2C3-44AE-B124-521E0DAEDECE}"/>
    <hyperlink ref="AA146" location="A126259786T" display="A126259786T" xr:uid="{79011C80-5992-4FB9-AB74-C5C41649105D}"/>
    <hyperlink ref="Y147" location="A126252362K" display="A126252362K" xr:uid="{CF155F24-7744-48AA-AEDC-428997765D6C}"/>
    <hyperlink ref="Z147" location="A126267050A" display="A126267050A" xr:uid="{CB6BA735-392D-4DF5-ACC8-29AC5C00A978}"/>
    <hyperlink ref="AA147" location="A126259706F" display="A126259706F" xr:uid="{BF6A473B-57A1-4F48-86EC-FEF40D0255CC}"/>
    <hyperlink ref="Y148" location="A126252342A" display="A126252342A" xr:uid="{150BB277-8902-42FA-A5FA-C0D5033A7F16}"/>
    <hyperlink ref="Z148" location="A126267030T" display="A126267030T" xr:uid="{DC13E396-F150-4B0E-9947-56622910EC9D}"/>
    <hyperlink ref="AA148" location="A126259686J" display="A126259686J" xr:uid="{82433E8C-A8AC-4382-8E7A-778A78FCAB0E}"/>
    <hyperlink ref="Y149" location="A126252382V" display="A126252382V" xr:uid="{CC544D02-8D55-4EA7-A94E-05C47D912FBA}"/>
    <hyperlink ref="Z149" location="A126267070K" display="A126267070K" xr:uid="{65085CDD-4633-478F-9CA9-4995EB47E9A9}"/>
    <hyperlink ref="AA149" location="A126259726R" display="A126259726R" xr:uid="{8B8AB6A6-D9F1-4D17-8097-08B4E85677AC}"/>
    <hyperlink ref="Y150" location="A126252358V" display="A126252358V" xr:uid="{E99F7BA6-E16B-4A59-8F21-3A67E22766EF}"/>
    <hyperlink ref="Z150" location="A126267046K" display="A126267046K" xr:uid="{460F777D-7C7D-4203-A53C-C1444B12D2AE}"/>
    <hyperlink ref="AA150" location="A126259702W" display="A126259702W" xr:uid="{33A5340C-659A-4E75-BA98-710C355B6EDD}"/>
    <hyperlink ref="Y151" location="A126252386C" display="A126252386C" xr:uid="{94DBF13A-3C60-423A-BF96-06EE5DD91613}"/>
    <hyperlink ref="Z151" location="A126267074V" display="A126267074V" xr:uid="{ACE0F1A8-07F3-4449-BB2A-793D6826A022}"/>
    <hyperlink ref="AA151" location="A126259730F" display="A126259730F" xr:uid="{4EAA7ABB-B90E-4220-B5FE-A886861EA2D5}"/>
    <hyperlink ref="Y152" location="A126252366V" display="A126252366V" xr:uid="{8C7B976F-DB62-4EC1-92DD-AE7748B0A93B}"/>
    <hyperlink ref="Z152" location="A126267054K" display="A126267054K" xr:uid="{46FD6579-984B-48EC-A467-A45FC23DDF36}"/>
    <hyperlink ref="AA152" location="A126259710W" display="A126259710W" xr:uid="{DF4238AE-08EB-4069-8238-AD22F4D4A442}"/>
    <hyperlink ref="Y153" location="A126252390V" display="A126252390V" xr:uid="{BC45A885-98DC-4B13-829E-7D6126B021FA}"/>
    <hyperlink ref="Z153" location="A126267078C" display="A126267078C" xr:uid="{8D8E13A5-4A0D-4881-B5CE-CA29BDE0ECF9}"/>
    <hyperlink ref="AA153" location="A126259734R" display="A126259734R" xr:uid="{E86E74DC-EF34-460C-9726-C25BB3EDA3E2}"/>
    <hyperlink ref="Y154" location="A126252418K" display="A126252418K" xr:uid="{D2799A0D-7B44-4E1B-8C66-5F05BAC16C42}"/>
    <hyperlink ref="Z154" location="A126267106A" display="A126267106A" xr:uid="{A8B0CB1E-185B-4C9B-8B24-B9C4A14DDD81}"/>
    <hyperlink ref="AA154" location="A126259762X" display="A126259762X" xr:uid="{7847D883-3F1A-4870-B9B2-2F9E86060B73}"/>
    <hyperlink ref="Y155" location="A126252394C" display="A126252394C" xr:uid="{B4B1A180-B04B-407E-A98A-6A592B822B45}"/>
    <hyperlink ref="Z155" location="A126267082V" display="A126267082V" xr:uid="{9D394FBD-F8E8-4AE1-B054-15A7C64E2987}"/>
    <hyperlink ref="AA155" location="A126259738X" display="A126259738X" xr:uid="{9FF282C2-DB88-4F0A-8917-5F3AE927C675}"/>
    <hyperlink ref="Y156" location="A126252370K" display="A126252370K" xr:uid="{4F39854E-5F78-41B8-9E32-8EBF9A6F520F}"/>
    <hyperlink ref="Z156" location="A126267058V" display="A126267058V" xr:uid="{4E418375-D77A-46D2-BBC0-0EF96CA1CD58}"/>
    <hyperlink ref="AA156" location="A126259714F" display="A126259714F" xr:uid="{C62644A0-AFFA-4AD8-AA7A-D155D61D0544}"/>
    <hyperlink ref="Y157" location="A126252446V" display="A126252446V" xr:uid="{451FAD25-436D-4F9F-9015-F00B170734BD}"/>
    <hyperlink ref="Z157" location="A126267134K" display="A126267134K" xr:uid="{358D7E35-7F6F-464A-A1CC-30A6FBB459B0}"/>
    <hyperlink ref="AA157" location="A126259790J" display="A126259790J" xr:uid="{E260A142-515D-4DE6-84C6-6CDA9CCB16CE}"/>
    <hyperlink ref="Y158" location="A126252422A" display="A126252422A" xr:uid="{F1D43A93-8216-40C3-AE1C-3F2967ECCFD5}"/>
    <hyperlink ref="Z158" location="A126267110T" display="A126267110T" xr:uid="{BD272519-BD92-40CF-8A38-EA7C16087626}"/>
    <hyperlink ref="AA158" location="A126259766J" display="A126259766J" xr:uid="{C4EDB541-C105-4F4E-9A04-D1286A7EEC79}"/>
    <hyperlink ref="Y159" location="A126252426K" display="A126252426K" xr:uid="{D32854C6-FA3A-4D5F-B42F-837C1A1E3760}"/>
    <hyperlink ref="Z159" location="A126267114A" display="A126267114A" xr:uid="{C87991F0-E2FD-4338-9A71-90BA9595FF0B}"/>
    <hyperlink ref="AA159" location="A126259770X" display="A126259770X" xr:uid="{F8234A36-C9FB-46ED-AEAF-3D4EC61CDEEA}"/>
    <hyperlink ref="Y160" location="A126252470V" display="A126252470V" xr:uid="{C205326A-3FBF-4865-9763-DA3BDCB566AE}"/>
    <hyperlink ref="Z160" location="A126267158C" display="A126267158C" xr:uid="{93AE2C48-CBC0-4C14-A69C-1ABB5AF7C810}"/>
    <hyperlink ref="AA160" location="A126259814R" display="A126259814R" xr:uid="{3B59E392-6774-45D6-9801-0CF7C586AAE6}"/>
    <hyperlink ref="AB143" location="A126251870L" display="A126251870L" xr:uid="{102A6058-9284-4009-A44E-EA8694B7AD2F}"/>
    <hyperlink ref="AC143" location="A126266558W" display="A126266558W" xr:uid="{30FBAEB8-7F65-417D-B342-D294DD921DA9}"/>
    <hyperlink ref="AD143" location="A126259214K" display="A126259214K" xr:uid="{36D488AF-313C-4E84-A4E0-D018B24B0DBE}"/>
    <hyperlink ref="AB126" location="A126251906C" display="A126251906C" xr:uid="{F16B435A-20CB-4A14-8E3C-7AAD87280048}"/>
    <hyperlink ref="AC126" location="A126266594F" display="A126266594F" xr:uid="{2A4DA1AA-021B-4F62-8559-B3A6BECE9D3D}"/>
    <hyperlink ref="AD126" location="A126259250V" display="A126259250V" xr:uid="{FEDFB1DC-43A7-4D3E-BFBA-2FC080D370AA}"/>
    <hyperlink ref="AB127" location="A126251854L" display="A126251854L" xr:uid="{D8DC0EA1-E1DC-4A01-A5D3-3AA11A70B438}"/>
    <hyperlink ref="AC127" location="A126266542C" display="A126266542C" xr:uid="{5996128A-8A2E-4A7D-9D56-F92AE010F7BB}"/>
    <hyperlink ref="AD127" location="A126259198W" display="A126259198W" xr:uid="{CAC9D256-D333-4786-B816-23A4933A887C}"/>
    <hyperlink ref="AB128" location="A126251910V" display="A126251910V" xr:uid="{31132675-B29D-4058-8DE4-FEE32A00C44B}"/>
    <hyperlink ref="AC128" location="A126266598R" display="A126266598R" xr:uid="{B1288154-D058-41DF-BFBD-0013F90896FE}"/>
    <hyperlink ref="AD128" location="A126259254C" display="A126259254C" xr:uid="{5D0A223E-24CB-442D-BFED-D0402618592A}"/>
    <hyperlink ref="AB129" location="A126251914C" display="A126251914C" xr:uid="{2393F189-3A96-464D-83A1-D82DB55A8D61}"/>
    <hyperlink ref="AC129" location="A126266602V" display="A126266602V" xr:uid="{D96537D8-E506-4C6A-8A94-DB188A383980}"/>
    <hyperlink ref="AD129" location="A126259258L" display="A126259258L" xr:uid="{1D6F4840-97E0-4F11-A6AF-AB5C69C97A44}"/>
    <hyperlink ref="AB130" location="A126251858W" display="A126251858W" xr:uid="{F8FA73B2-F0E3-4110-A23B-03C91C172862}"/>
    <hyperlink ref="AC130" location="A126266546L" display="A126266546L" xr:uid="{F22F45FA-7781-4BA6-8FE4-D84DBA722B50}"/>
    <hyperlink ref="AD130" location="A126259202A" display="A126259202A" xr:uid="{E8BAFF7C-59C8-4393-8149-EA2FE6C577A1}"/>
    <hyperlink ref="AB131" location="A126251862L" display="A126251862L" xr:uid="{FFE6DF1A-4919-45EE-A023-5E7E3923E1A2}"/>
    <hyperlink ref="AC131" location="A126266550C" display="A126266550C" xr:uid="{8705855C-B68B-4934-87A5-551DD40DB6C7}"/>
    <hyperlink ref="AD131" location="A126259206K" display="A126259206K" xr:uid="{3E2963B0-60FD-446D-A32E-8D72BA3E2B87}"/>
    <hyperlink ref="AB132" location="A126251886F" display="A126251886F" xr:uid="{FA4651EB-3F22-4EA4-9540-4FCE81353E8C}"/>
    <hyperlink ref="AC132" location="A126266574W" display="A126266574W" xr:uid="{D9CB1913-3EAA-4089-9E82-287C1F8A7584}"/>
    <hyperlink ref="AD132" location="A126259230K" display="A126259230K" xr:uid="{4937E53E-44FF-4AFA-B14E-467543E3A807}"/>
    <hyperlink ref="AB133" location="A126251830V" display="A126251830V" xr:uid="{E44E2C4D-F05C-4AAA-B7BA-B6C3A4D43B27}"/>
    <hyperlink ref="AC133" location="A126266518C" display="A126266518C" xr:uid="{09261EC7-51C0-4DB8-AA3C-207B11FCBE75}"/>
    <hyperlink ref="AD133" location="A126259174C" display="A126259174C" xr:uid="{61E99F24-5E5A-485B-9744-26B542460A79}"/>
    <hyperlink ref="AB134" location="A126251918L" display="A126251918L" xr:uid="{BAD34E78-B2AF-4340-A69C-A052D8AE6B76}"/>
    <hyperlink ref="AC134" location="A126266606C" display="A126266606C" xr:uid="{B022F5E4-18BC-4C38-8DD1-E7A3A234896B}"/>
    <hyperlink ref="AD134" location="A126259262C" display="A126259262C" xr:uid="{B0D6AE41-1EF9-4AC1-B352-35A86B04383B}"/>
    <hyperlink ref="AB135" location="A126251890W" display="A126251890W" xr:uid="{988FC0AF-F455-458E-B2DA-05F95805E1F8}"/>
    <hyperlink ref="AC135" location="A126266578F" display="A126266578F" xr:uid="{7501597D-86D1-4336-AB32-A14466C9F546}"/>
    <hyperlink ref="AD135" location="A126259234V" display="A126259234V" xr:uid="{F60B80CD-BFF1-4F3F-A0A2-242E1BB92158}"/>
    <hyperlink ref="AB136" location="A126251922C" display="A126251922C" xr:uid="{9C4704E6-CC54-475E-96A8-EAD4B52E90CA}"/>
    <hyperlink ref="AC136" location="A126266610V" display="A126266610V" xr:uid="{1CFD252E-7D35-4D44-81FD-09FE4724C5F1}"/>
    <hyperlink ref="AD136" location="A126259266L" display="A126259266L" xr:uid="{08FA559C-B6E6-44EC-8F95-E7755EBD9266}"/>
    <hyperlink ref="AB137" location="A126251834C" display="A126251834C" xr:uid="{921A355F-8C23-4F8B-B7E6-CDCD517D23F9}"/>
    <hyperlink ref="AC137" location="A126266522V" display="A126266522V" xr:uid="{ADD29C33-4CAA-41B5-AF8E-C6190CAC165B}"/>
    <hyperlink ref="AD137" location="A126259178L" display="A126259178L" xr:uid="{2AF6D660-10BD-45F9-8599-4193D0252502}"/>
    <hyperlink ref="AB138" location="A126251794W" display="A126251794W" xr:uid="{3A74173C-F01F-493F-AED1-14466EAF9F78}"/>
    <hyperlink ref="AC138" location="A126266482L" display="A126266482L" xr:uid="{F42DAA7E-219E-40D6-AEEB-5D5310D97DDA}"/>
    <hyperlink ref="AD138" location="A126259138V" display="A126259138V" xr:uid="{7F6906F8-C575-45DE-BA85-7D7EF948148F}"/>
    <hyperlink ref="AB139" location="A126251806V" display="A126251806V" xr:uid="{0F332AE2-FD4A-4A6C-9AAE-D8521AD7CCBF}"/>
    <hyperlink ref="AC139" location="A126266494W" display="A126266494W" xr:uid="{B6AFDD64-219B-4507-864E-98AEDF016126}"/>
    <hyperlink ref="AD139" location="A126259150K" display="A126259150K" xr:uid="{93A091D8-49A9-4024-B686-90E6DE9C7245}"/>
    <hyperlink ref="AB141" location="A126251866W" display="A126251866W" xr:uid="{0128AA2C-ACC2-4109-BD56-8D43B15D9E97}"/>
    <hyperlink ref="AC141" location="A126266554L" display="A126266554L" xr:uid="{79D2278B-4954-4D25-934D-E38589C2A1E0}"/>
    <hyperlink ref="AD141" location="A126259210A" display="A126259210A" xr:uid="{1597AEC0-408D-4E8E-A0EC-B49F505DC3B9}"/>
    <hyperlink ref="AB142" location="A126251810K" display="A126251810K" xr:uid="{52D6C4E7-3535-4CD8-918F-0D6A46F56F9C}"/>
    <hyperlink ref="AC142" location="A126266498F" display="A126266498F" xr:uid="{01E7E232-8867-45DE-982E-BC9B90B135D6}"/>
    <hyperlink ref="AD142" location="A126259154V" display="A126259154V" xr:uid="{29062EC2-4C0D-4648-87ED-1F318BBAF2D0}"/>
    <hyperlink ref="AB161" location="A126251802K" display="A126251802K" xr:uid="{38037DDC-1D1C-4128-8CD2-C3C9A27CAAE9}"/>
    <hyperlink ref="AC161" location="A126266490L" display="A126266490L" xr:uid="{AEB7D558-FFF2-4903-A434-FF7C9BA3F703}"/>
    <hyperlink ref="AD161" location="A126259146V" display="A126259146V" xr:uid="{EB9A382F-E38B-48FD-9B28-C8CF1EC02626}"/>
    <hyperlink ref="AB145" location="A126251894F" display="A126251894F" xr:uid="{BD2EE147-1E61-40B9-B1E4-F9A067FB02AF}"/>
    <hyperlink ref="AC145" location="A126266582W" display="A126266582W" xr:uid="{D917822F-0DDF-4CE4-80FD-4AF0D7B680A4}"/>
    <hyperlink ref="AD145" location="A126259238C" display="A126259238C" xr:uid="{12011D75-0C2E-4653-88E0-68B06421D1B6}"/>
    <hyperlink ref="AB146" location="A126251898R" display="A126251898R" xr:uid="{19011460-0E26-45C4-BE85-F40D7976B603}"/>
    <hyperlink ref="AC146" location="A126266586F" display="A126266586F" xr:uid="{C5DB2678-995C-4DD1-B2A4-8BF5CC3B302B}"/>
    <hyperlink ref="AD146" location="A126259242V" display="A126259242V" xr:uid="{62C28D81-BE41-4062-BF7B-71515F6FAFB7}"/>
    <hyperlink ref="AB147" location="A126251818C" display="A126251818C" xr:uid="{63E3BB20-9B1B-4E37-B9D6-69C564625283}"/>
    <hyperlink ref="AC147" location="A126266506V" display="A126266506V" xr:uid="{68C66DD1-72BE-4A9D-8CF4-E7B0091858B2}"/>
    <hyperlink ref="AD147" location="A126259162V" display="A126259162V" xr:uid="{3C00A3EF-C7A9-4CE5-857B-47A82858C426}"/>
    <hyperlink ref="AB148" location="A126251798F" display="A126251798F" xr:uid="{32845448-2CF8-43D3-B44C-437127741FDF}"/>
    <hyperlink ref="AC148" location="A126266486W" display="A126266486W" xr:uid="{108AAC16-E616-4B99-A54E-F28C18976569}"/>
    <hyperlink ref="AD148" location="A126259142K" display="A126259142K" xr:uid="{B31A7DF5-96BC-4BBD-AF1D-A4A999CE4E9E}"/>
    <hyperlink ref="AB149" location="A126251838L" display="A126251838L" xr:uid="{F4D5154E-594B-4645-94EA-BAC8C3619961}"/>
    <hyperlink ref="AC149" location="A126266526C" display="A126266526C" xr:uid="{6557BE3D-3C02-46D8-A2B6-55DA08BD6420}"/>
    <hyperlink ref="AD149" location="A126259182C" display="A126259182C" xr:uid="{6357592D-3EF9-451A-B882-082A178759F6}"/>
    <hyperlink ref="AB150" location="A126251814V" display="A126251814V" xr:uid="{6EC4061F-C06F-465D-B2E9-1304C5EDBA30}"/>
    <hyperlink ref="AC150" location="A126266502K" display="A126266502K" xr:uid="{D4EF7DC2-FB3A-43A1-8E53-CA66D221E44D}"/>
    <hyperlink ref="AD150" location="A126259158C" display="A126259158C" xr:uid="{E3EA5791-AD28-4EE3-80E1-721B37C8D2D8}"/>
    <hyperlink ref="AB151" location="A126251842C" display="A126251842C" xr:uid="{FFE0EB45-B256-4C6C-8617-9F867A80CF50}"/>
    <hyperlink ref="AC151" location="A126266530V" display="A126266530V" xr:uid="{0BD14866-4EDD-4979-BA44-19ABF5F993D3}"/>
    <hyperlink ref="AD151" location="A126259186L" display="A126259186L" xr:uid="{643BD179-54AD-4336-BB7D-56D5B01C80B1}"/>
    <hyperlink ref="AB152" location="A126251822V" display="A126251822V" xr:uid="{112802F8-4C1A-46EF-8C8B-8A890B95C71F}"/>
    <hyperlink ref="AC152" location="A126266510K" display="A126266510K" xr:uid="{592AEBF2-48C2-413B-9707-1052828E94F7}"/>
    <hyperlink ref="AD152" location="A126259166C" display="A126259166C" xr:uid="{C5842F5E-D932-4135-8949-D69181980310}"/>
    <hyperlink ref="AB153" location="A126251846L" display="A126251846L" xr:uid="{F6F562C2-F884-4B04-AD45-24AA466886B4}"/>
    <hyperlink ref="AC153" location="A126266534C" display="A126266534C" xr:uid="{B0470755-A2DB-407F-9E0C-481E832C13BD}"/>
    <hyperlink ref="AD153" location="A126259190C" display="A126259190C" xr:uid="{2974C42A-EBC8-41A7-B6BB-BFF2B8277D65}"/>
    <hyperlink ref="AB154" location="A126251874W" display="A126251874W" xr:uid="{2C2634AE-7C8A-4034-B10E-E100D56755E7}"/>
    <hyperlink ref="AC154" location="A126266562L" display="A126266562L" xr:uid="{5D67BD6D-3071-46EE-8BBA-CC983F352FBC}"/>
    <hyperlink ref="AD154" location="A126259218V" display="A126259218V" xr:uid="{7DC36271-E04C-48B3-8248-41BEC5A71D61}"/>
    <hyperlink ref="AB155" location="A126251850C" display="A126251850C" xr:uid="{18F6EDE3-2085-4547-8ADB-3FDF2EFE586F}"/>
    <hyperlink ref="AC155" location="A126266538L" display="A126266538L" xr:uid="{D19AAF82-19AF-49DE-A115-A9247F769440}"/>
    <hyperlink ref="AD155" location="A126259194L" display="A126259194L" xr:uid="{70438003-ACCD-4FBD-B25F-A2E02029F769}"/>
    <hyperlink ref="AB156" location="A126251826C" display="A126251826C" xr:uid="{1468B6DA-D111-40AF-9120-36B0B8F67344}"/>
    <hyperlink ref="AC156" location="A126266514V" display="A126266514V" xr:uid="{94E2A922-BC71-4AB2-8368-08A703ADF515}"/>
    <hyperlink ref="AD156" location="A126259170V" display="A126259170V" xr:uid="{FC6FE1A4-AC1A-41B1-A7D6-0844D3DCD39B}"/>
    <hyperlink ref="AB157" location="A126251902V" display="A126251902V" xr:uid="{90645B10-2FEE-4930-A196-91868363F303}"/>
    <hyperlink ref="AC157" location="A126266590W" display="A126266590W" xr:uid="{96A27B6F-954E-4F6D-B5B3-FFDA0FEEC3E5}"/>
    <hyperlink ref="AD157" location="A126259246C" display="A126259246C" xr:uid="{AD6D51A4-1492-4024-BFE7-F3EE75C32D15}"/>
    <hyperlink ref="AB158" location="A126251878F" display="A126251878F" xr:uid="{F103EE44-1C0A-4E5D-A7C6-B2726DF89FA2}"/>
    <hyperlink ref="AC158" location="A126266566W" display="A126266566W" xr:uid="{A5B5CF4E-7A4E-4189-AEF6-12672F55F58E}"/>
    <hyperlink ref="AD158" location="A126259222K" display="A126259222K" xr:uid="{92323CF5-9C94-4AB1-8983-FF9F86A738BB}"/>
    <hyperlink ref="AB159" location="A126251882W" display="A126251882W" xr:uid="{C8296C80-27D9-401E-A5F3-70AA1950A073}"/>
    <hyperlink ref="AC159" location="A126266570L" display="A126266570L" xr:uid="{82E4B676-0DD0-4EB7-A5B0-DF1825C1B43D}"/>
    <hyperlink ref="AD159" location="A126259226V" display="A126259226V" xr:uid="{B7B98F78-1156-45CA-8FCF-E95AF65792D6}"/>
    <hyperlink ref="AB160" location="A126251926L" display="A126251926L" xr:uid="{4BDD78BC-C089-40EE-8C21-81B7B9CECF5E}"/>
    <hyperlink ref="AC160" location="A126266614C" display="A126266614C" xr:uid="{AA8CC7E2-C594-44F5-85FE-F455777E3BA5}"/>
    <hyperlink ref="AD160" location="A126259270C" display="A126259270C" xr:uid="{E5A5CD13-878E-4192-9E16-64D42AB35115}"/>
    <hyperlink ref="D143" location="A126251734V" display="A126251734V" xr:uid="{0588B698-8CFD-4B75-AAB7-84EBE7ED29D5}"/>
    <hyperlink ref="E143" location="A126266422K" display="A126266422K" xr:uid="{DCD46CF3-5D6F-4280-8215-BE4276E77381}"/>
    <hyperlink ref="F143" location="A126259078C" display="A126259078C" xr:uid="{01DB40D7-760C-45B6-8B2A-B4173C0E8699}"/>
    <hyperlink ref="D126" location="A126251770C" display="A126251770C" xr:uid="{FAA9ED61-FD9D-4359-832F-8B44EDA7A1C6}"/>
    <hyperlink ref="E126" location="A126266458L" display="A126266458L" xr:uid="{E309D6DB-DB62-4147-9E4A-3EF6F85BEE84}"/>
    <hyperlink ref="F126" location="A126259114A" display="A126259114A" xr:uid="{C50A433E-ED43-412A-98D2-FF992950C87A}"/>
    <hyperlink ref="D127" location="A126251718V" display="A126251718V" xr:uid="{8E258315-69A1-4B67-AABA-5D1FFFBE9B98}"/>
    <hyperlink ref="E127" location="A126266406K" display="A126266406K" xr:uid="{31E512A5-1721-48C1-B214-9D4D6F72F347}"/>
    <hyperlink ref="F127" location="A126259062K" display="A126259062K" xr:uid="{1C3FD14C-43A8-4E32-BB9A-D76FDCA0385B}"/>
    <hyperlink ref="D128" location="A126251774L" display="A126251774L" xr:uid="{BC5E87CA-A00C-4356-8E68-60086D333847}"/>
    <hyperlink ref="E128" location="A126266462C" display="A126266462C" xr:uid="{5AA2E473-4B8A-40E7-9763-2AC3C7296B37}"/>
    <hyperlink ref="F128" location="A126259118K" display="A126259118K" xr:uid="{A553D981-6DED-401E-BD73-95472E598CDE}"/>
    <hyperlink ref="D129" location="A126251778W" display="A126251778W" xr:uid="{F198F531-6FAC-45C3-AB61-D3D87B8983BA}"/>
    <hyperlink ref="E129" location="A126266466L" display="A126266466L" xr:uid="{FD513AFB-C351-42D9-A610-CF4F8940A2D9}"/>
    <hyperlink ref="F129" location="A126259122A" display="A126259122A" xr:uid="{8A25A0D7-E611-4CA1-A646-919598D7FD34}"/>
    <hyperlink ref="D130" location="A126251722K" display="A126251722K" xr:uid="{38A4E22E-1BF2-4663-8CCB-3D20ECF3F76B}"/>
    <hyperlink ref="E130" location="A126266410A" display="A126266410A" xr:uid="{A28C4035-88E8-4F99-BB53-20F8285AD016}"/>
    <hyperlink ref="F130" location="A126259066V" display="A126259066V" xr:uid="{8AF4B3DC-520E-4516-88B7-99F169AA9E58}"/>
    <hyperlink ref="D131" location="A126251726V" display="A126251726V" xr:uid="{ACB8DBE3-C43C-4AB2-BBCA-191FC7954F91}"/>
    <hyperlink ref="E131" location="A126266414K" display="A126266414K" xr:uid="{636F17A9-8C01-4E56-9E31-16B4AF65FCA3}"/>
    <hyperlink ref="F131" location="A126259070K" display="A126259070K" xr:uid="{D5D9848C-B63A-46F0-95D9-19E0A63A19A2}"/>
    <hyperlink ref="D132" location="A126251750V" display="A126251750V" xr:uid="{C0231C48-B29D-464B-B27E-89B19B73A9E3}"/>
    <hyperlink ref="E132" location="A126266438C" display="A126266438C" xr:uid="{82A355FE-E315-4605-80FC-AFFB96F628E6}"/>
    <hyperlink ref="F132" location="A126259094C" display="A126259094C" xr:uid="{976534A8-2866-4B0F-860C-B86E2FFE6979}"/>
    <hyperlink ref="D133" location="A126251694L" display="A126251694L" xr:uid="{103AA019-ADDF-42F0-97ED-29E9DDCF4B55}"/>
    <hyperlink ref="E133" location="A126266382C" display="A126266382C" xr:uid="{4E2369C5-C996-400F-A8B5-91B41C17423B}"/>
    <hyperlink ref="F133" location="A126259038K" display="A126259038K" xr:uid="{5C6096F6-5049-4C96-A1F9-D4526FC71DFD}"/>
    <hyperlink ref="D134" location="A126251782L" display="A126251782L" xr:uid="{F90F4CE4-EC9E-480C-8FEE-406D5CFC370F}"/>
    <hyperlink ref="E134" location="A126266470C" display="A126266470C" xr:uid="{61C163AE-801C-492D-B70A-48492E2D00CF}"/>
    <hyperlink ref="F134" location="A126259126K" display="A126259126K" xr:uid="{9E41CD3A-F6BD-43DE-991E-B89684E9C68A}"/>
    <hyperlink ref="D135" location="A126251754C" display="A126251754C" xr:uid="{1F26C28E-A0AD-4555-BC94-4A9270A3A39F}"/>
    <hyperlink ref="E135" location="A126266442V" display="A126266442V" xr:uid="{34CFCFA3-71B3-4B55-A9EC-696B29895CD2}"/>
    <hyperlink ref="F135" location="A126259098L" display="A126259098L" xr:uid="{4B62C9CC-2483-46ED-A448-6B99A3CAD3F9}"/>
    <hyperlink ref="D136" location="A126251786W" display="A126251786W" xr:uid="{B7FCEEB7-7B5F-478E-B049-6AD579DFEA7B}"/>
    <hyperlink ref="E136" location="A126266474L" display="A126266474L" xr:uid="{3FA5CC8B-2069-4843-9FF5-6C9444A83F50}"/>
    <hyperlink ref="F136" location="A126259130A" display="A126259130A" xr:uid="{9F9B00BC-C88C-4F4D-9037-327B833A83A0}"/>
    <hyperlink ref="D137" location="A126251698W" display="A126251698W" xr:uid="{52402D31-B220-472C-8CEE-6B3602F4618C}"/>
    <hyperlink ref="E137" location="A126266386L" display="A126266386L" xr:uid="{252E110F-AF00-426A-88CB-DFF0BDA9572A}"/>
    <hyperlink ref="F137" location="A126259042A" display="A126259042A" xr:uid="{9456859A-BE66-4835-A6A1-12E562687053}"/>
    <hyperlink ref="D138" location="A126251658C" display="A126251658C" xr:uid="{6DA2A6ED-8D43-4621-96BC-7B5A4ECC7F24}"/>
    <hyperlink ref="E138" location="A126266346V" display="A126266346V" xr:uid="{1358E79F-97E0-4C2D-B0F9-8D7A444CCC1D}"/>
    <hyperlink ref="F138" location="A126259002J" display="A126259002J" xr:uid="{61DCBCDF-43C2-46BA-8F96-E54B0820B918}"/>
    <hyperlink ref="D139" location="A126251670V" display="A126251670V" xr:uid="{994BC94E-6C8C-45C7-A6C4-62E639410217}"/>
    <hyperlink ref="E139" location="A126266358C" display="A126266358C" xr:uid="{9B09A341-5229-402D-A0D7-491998E88D87}"/>
    <hyperlink ref="F139" location="A126259014T" display="A126259014T" xr:uid="{E9DCD2B3-4817-40D3-A78D-50118852C6A6}"/>
    <hyperlink ref="D141" location="A126251730K" display="A126251730K" xr:uid="{334CF732-5EAD-42D4-95BE-5D1D1765915D}"/>
    <hyperlink ref="E141" location="A126266418V" display="A126266418V" xr:uid="{6245A036-6BAF-433F-A628-C01B6A16A31F}"/>
    <hyperlink ref="F141" location="A126259074V" display="A126259074V" xr:uid="{B506ED99-FB0D-437B-8C8D-EF2F644FEB45}"/>
    <hyperlink ref="D142" location="A126251674C" display="A126251674C" xr:uid="{EDFFF294-683E-4178-9626-0CBB61968519}"/>
    <hyperlink ref="E142" location="A126266362V" display="A126266362V" xr:uid="{FC79A8B4-D0D5-41DC-91D7-ED7DB7507194}"/>
    <hyperlink ref="F142" location="A126259018A" display="A126259018A" xr:uid="{D80462AD-D893-4C2A-82A2-C9D2428DFA85}"/>
    <hyperlink ref="D161" location="A126251666C" display="A126251666C" xr:uid="{B6F33292-A20E-4B54-A31E-6EB722F1DF63}"/>
    <hyperlink ref="E161" location="A126266354V" display="A126266354V" xr:uid="{3B8F567B-4588-459A-A1EC-61EF8A6E1AEA}"/>
    <hyperlink ref="F161" location="A126259010J" display="A126259010J" xr:uid="{82F8A2B5-30EC-4E43-AF1C-0ADB23F24CD8}"/>
    <hyperlink ref="D145" location="A126251758L" display="A126251758L" xr:uid="{D76A854D-A6AA-41BB-91D7-00108019CFFF}"/>
    <hyperlink ref="E145" location="A126266446C" display="A126266446C" xr:uid="{07D76594-6B7F-44DB-82C3-F1F43E41ABEC}"/>
    <hyperlink ref="F145" location="A126259102T" display="A126259102T" xr:uid="{0CAD05BA-D4D0-496E-BE9F-B5568E019D08}"/>
    <hyperlink ref="D146" location="A126251762C" display="A126251762C" xr:uid="{307E9C24-B5E9-4B3F-8B3C-9D82EBB70927}"/>
    <hyperlink ref="E146" location="A126266450V" display="A126266450V" xr:uid="{D8B50C14-64BC-45FF-83D2-E5EB9E724E15}"/>
    <hyperlink ref="F146" location="A126259106A" display="A126259106A" xr:uid="{2953A188-1D02-4408-8064-2BE47D26ECA1}"/>
    <hyperlink ref="D147" location="A126251682C" display="A126251682C" xr:uid="{55B73F09-CDA2-4B33-BE87-D2E0C92E9761}"/>
    <hyperlink ref="E147" location="A126266370V" display="A126266370V" xr:uid="{7CF96269-ADC8-4094-85ED-68B3FE321279}"/>
    <hyperlink ref="F147" location="A126259026A" display="A126259026A" xr:uid="{5160675B-85A1-4E29-A8D9-FA4807C55F13}"/>
    <hyperlink ref="D148" location="A126251662V" display="A126251662V" xr:uid="{C558617C-1324-412A-BF5A-2884A4D92ECF}"/>
    <hyperlink ref="E148" location="A126266350K" display="A126266350K" xr:uid="{F2BDC5D7-CF58-47CD-9647-D84975AF8009}"/>
    <hyperlink ref="F148" location="A126259006T" display="A126259006T" xr:uid="{757F490D-DB2F-4F25-9F6C-F47EB2B5E421}"/>
    <hyperlink ref="D149" location="A126251702A" display="A126251702A" xr:uid="{510406FF-43AB-41B7-AA7E-20D23A00AC52}"/>
    <hyperlink ref="E149" location="A126266390C" display="A126266390C" xr:uid="{8171245B-E975-4EE9-A17F-46AA4FCE9AD3}"/>
    <hyperlink ref="F149" location="A126259046K" display="A126259046K" xr:uid="{83BCAD3A-A075-4060-A47E-18E66E428A19}"/>
    <hyperlink ref="D150" location="A126251678L" display="A126251678L" xr:uid="{3038090D-A402-44A0-B107-4413C2703FF5}"/>
    <hyperlink ref="E150" location="A126266366C" display="A126266366C" xr:uid="{70349AD4-9150-4FDE-95D3-78E141003FCC}"/>
    <hyperlink ref="F150" location="A126259022T" display="A126259022T" xr:uid="{9489E531-556B-4C6A-BD92-422F10787E66}"/>
    <hyperlink ref="D151" location="A126251706K" display="A126251706K" xr:uid="{C1F7F634-5C86-4D2C-99F7-6B5E7170D01B}"/>
    <hyperlink ref="E151" location="A126266394L" display="A126266394L" xr:uid="{E817EA77-A5A2-4538-91A0-9F8E27F0B61C}"/>
    <hyperlink ref="F151" location="A126259050A" display="A126259050A" xr:uid="{566C5046-BD71-416C-BA4D-44168E975703}"/>
    <hyperlink ref="D152" location="A126251686L" display="A126251686L" xr:uid="{0A524A6A-F9BA-4E16-99C3-73583707F805}"/>
    <hyperlink ref="E152" location="A126266374C" display="A126266374C" xr:uid="{59939AFE-74CB-4227-AE8D-D29E94EA3EDD}"/>
    <hyperlink ref="F152" location="A126259030T" display="A126259030T" xr:uid="{19F25E67-3C26-4D04-8239-E8DAB116D5DC}"/>
    <hyperlink ref="D153" location="A126251710A" display="A126251710A" xr:uid="{19A01913-DFAC-4577-BDEB-2B74B978638F}"/>
    <hyperlink ref="E153" location="A126266398W" display="A126266398W" xr:uid="{F0CBA175-597E-4124-AA79-29CCEC99D330}"/>
    <hyperlink ref="F153" location="A126259054K" display="A126259054K" xr:uid="{72426F68-99DD-473F-9011-A4CC282AB70F}"/>
    <hyperlink ref="D154" location="A126251738C" display="A126251738C" xr:uid="{2FD6973E-37D9-4C5D-93EA-B840360A9993}"/>
    <hyperlink ref="E154" location="A126266426V" display="A126266426V" xr:uid="{DABEAAC7-6AB7-4058-94E9-67305CADCBED}"/>
    <hyperlink ref="F154" location="A126259082V" display="A126259082V" xr:uid="{0F02A1B2-765C-4ACD-AFF5-15C47B25C483}"/>
    <hyperlink ref="D155" location="A126251714K" display="A126251714K" xr:uid="{8A56C250-E133-4520-9B25-F254FEE5907D}"/>
    <hyperlink ref="E155" location="A126266402A" display="A126266402A" xr:uid="{3892833D-05C7-42D0-9E10-8CB48A42C615}"/>
    <hyperlink ref="F155" location="A126259058V" display="A126259058V" xr:uid="{1EE796A1-4D40-43E1-827E-2D85A3B6C024}"/>
    <hyperlink ref="D156" location="A126251690C" display="A126251690C" xr:uid="{F95AB46D-0D8B-4A2B-8983-3A16F8FB2300}"/>
    <hyperlink ref="E156" location="A126266378L" display="A126266378L" xr:uid="{782CCF41-8550-425A-BBF3-4A6BD0E084F0}"/>
    <hyperlink ref="F156" location="A126259034A" display="A126259034A" xr:uid="{802E7380-A9DA-492E-8FB3-DA19CE687F80}"/>
    <hyperlink ref="D157" location="A126251766L" display="A126251766L" xr:uid="{39030F3B-7030-40EA-82FA-1F6106C80BE2}"/>
    <hyperlink ref="E157" location="A126266454C" display="A126266454C" xr:uid="{80CA1D9B-EC27-4DB5-BE9D-7D50A96221EF}"/>
    <hyperlink ref="F157" location="A126259110T" display="A126259110T" xr:uid="{5010F74D-3CD9-472E-A3FE-E520AEE10C18}"/>
    <hyperlink ref="D158" location="A126251742V" display="A126251742V" xr:uid="{65D5D7FF-756D-47AD-A494-13E18A106FA8}"/>
    <hyperlink ref="E158" location="A126266430K" display="A126266430K" xr:uid="{F3474887-9C2E-4349-8476-8BE763BE450B}"/>
    <hyperlink ref="F158" location="A126259086C" display="A126259086C" xr:uid="{D94D2FD6-AC67-41FC-8178-13A2562B00B1}"/>
    <hyperlink ref="D159" location="A126251746C" display="A126251746C" xr:uid="{5957B0E4-EE52-49E6-8F5F-7A9C80BABB3B}"/>
    <hyperlink ref="E159" location="A126266434V" display="A126266434V" xr:uid="{CE0FBE10-75BD-47AD-A615-D05C39234EE6}"/>
    <hyperlink ref="F159" location="A126259090V" display="A126259090V" xr:uid="{18E57E24-1058-490E-8B1E-AE84EBC67858}"/>
    <hyperlink ref="D160" location="A126251790L" display="A126251790L" xr:uid="{414C6512-A255-4048-9F2F-98A2195135E9}"/>
    <hyperlink ref="E160" location="A126266478W" display="A126266478W" xr:uid="{944B065F-0549-4EB0-B38F-988FF0ACF33B}"/>
    <hyperlink ref="F160" location="A126259134K" display="A126259134K" xr:uid="{8A148058-6E28-40DA-B42A-752EB0FED626}"/>
  </hyperlinks>
  <pageMargins left="0.74803149606299213" right="0.74803149606299213" top="0.98425196850393704" bottom="0.98425196850393704" header="0.51181102362204722" footer="0.51181102362204722"/>
  <pageSetup paperSize="8" scale="62" fitToHeight="0"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M1441"/>
  <sheetViews>
    <sheetView showGridLines="0" workbookViewId="0">
      <pane ySplit="11" topLeftCell="A12" activePane="bottomLeft" state="frozen"/>
      <selection pane="bottomLeft"/>
    </sheetView>
  </sheetViews>
  <sheetFormatPr defaultColWidth="7.7109375" defaultRowHeight="11.25"/>
  <cols>
    <col min="1" max="1" width="17.85546875" style="11" customWidth="1"/>
    <col min="2" max="2" width="19.140625" style="11" customWidth="1"/>
    <col min="3" max="3" width="30.7109375" style="11" customWidth="1"/>
    <col min="4" max="4" width="7.7109375" style="11"/>
    <col min="5" max="5" width="11" style="11" bestFit="1" customWidth="1"/>
    <col min="6" max="11" width="7.7109375" style="11"/>
    <col min="12" max="12" width="9.7109375" style="11" customWidth="1"/>
    <col min="13" max="25" width="7.7109375" style="11"/>
    <col min="26" max="26" width="7.7109375" style="11" customWidth="1"/>
    <col min="27" max="16384" width="7.7109375" style="11"/>
  </cols>
  <sheetData>
    <row r="2" spans="1:13" ht="12.75">
      <c r="B2" s="13" t="s">
        <v>2868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</row>
    <row r="3" spans="1:13"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</row>
    <row r="4" spans="1:13"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</row>
    <row r="5" spans="1:13" ht="15.75">
      <c r="B5" s="14" t="s">
        <v>2869</v>
      </c>
    </row>
    <row r="6" spans="1:13" ht="15.75" customHeight="1">
      <c r="B6" s="78" t="s">
        <v>2870</v>
      </c>
      <c r="C6" s="78"/>
      <c r="D6" s="78"/>
      <c r="E6" s="78"/>
      <c r="F6" s="78"/>
      <c r="G6" s="78"/>
      <c r="H6" s="78"/>
      <c r="I6" s="78"/>
      <c r="J6" s="78"/>
      <c r="K6" s="78"/>
      <c r="L6" s="78"/>
    </row>
    <row r="8" spans="1:13" ht="15">
      <c r="D8" s="16" t="s">
        <v>2872</v>
      </c>
    </row>
    <row r="9" spans="1:13" s="17" customFormat="1"/>
    <row r="10" spans="1:13" ht="22.5" customHeight="1">
      <c r="A10" s="18" t="s">
        <v>2873</v>
      </c>
      <c r="B10" s="18"/>
      <c r="C10" s="18"/>
      <c r="D10" s="18" t="s">
        <v>251</v>
      </c>
      <c r="E10" s="18" t="s">
        <v>258</v>
      </c>
      <c r="F10" s="18" t="s">
        <v>255</v>
      </c>
      <c r="G10" s="18" t="s">
        <v>256</v>
      </c>
      <c r="H10" s="18" t="s">
        <v>2874</v>
      </c>
      <c r="I10" s="18" t="s">
        <v>250</v>
      </c>
      <c r="J10" s="18" t="s">
        <v>252</v>
      </c>
      <c r="K10" s="18" t="s">
        <v>2875</v>
      </c>
      <c r="L10" s="18" t="s">
        <v>254</v>
      </c>
    </row>
    <row r="12" spans="1:13">
      <c r="A12" s="11" t="s">
        <v>0</v>
      </c>
      <c r="D12" s="11" t="s">
        <v>260</v>
      </c>
      <c r="E12" s="19" t="s">
        <v>262</v>
      </c>
      <c r="F12" s="10">
        <v>42036</v>
      </c>
      <c r="G12" s="10">
        <v>44228</v>
      </c>
      <c r="H12" s="11">
        <v>7</v>
      </c>
      <c r="I12" s="20" t="s">
        <v>259</v>
      </c>
      <c r="J12" s="11" t="s">
        <v>261</v>
      </c>
      <c r="K12" s="11" t="s">
        <v>2877</v>
      </c>
      <c r="L12" s="11">
        <v>2</v>
      </c>
    </row>
    <row r="13" spans="1:13">
      <c r="A13" s="11" t="s">
        <v>1</v>
      </c>
      <c r="D13" s="11" t="s">
        <v>260</v>
      </c>
      <c r="E13" s="19" t="s">
        <v>263</v>
      </c>
      <c r="F13" s="10">
        <v>42036</v>
      </c>
      <c r="G13" s="10">
        <v>44228</v>
      </c>
      <c r="H13" s="11">
        <v>7</v>
      </c>
      <c r="I13" s="20" t="s">
        <v>259</v>
      </c>
      <c r="J13" s="11" t="s">
        <v>261</v>
      </c>
      <c r="K13" s="11" t="s">
        <v>2877</v>
      </c>
      <c r="L13" s="11">
        <v>2</v>
      </c>
    </row>
    <row r="14" spans="1:13">
      <c r="A14" s="11" t="s">
        <v>2</v>
      </c>
      <c r="D14" s="11" t="s">
        <v>260</v>
      </c>
      <c r="E14" s="19" t="s">
        <v>264</v>
      </c>
      <c r="F14" s="10">
        <v>42036</v>
      </c>
      <c r="G14" s="10">
        <v>44228</v>
      </c>
      <c r="H14" s="11">
        <v>7</v>
      </c>
      <c r="I14" s="20" t="s">
        <v>259</v>
      </c>
      <c r="J14" s="11" t="s">
        <v>261</v>
      </c>
      <c r="K14" s="11" t="s">
        <v>2877</v>
      </c>
      <c r="L14" s="11">
        <v>2</v>
      </c>
    </row>
    <row r="15" spans="1:13">
      <c r="A15" s="11" t="s">
        <v>3</v>
      </c>
      <c r="D15" s="11" t="s">
        <v>260</v>
      </c>
      <c r="E15" s="19" t="s">
        <v>265</v>
      </c>
      <c r="F15" s="10">
        <v>42036</v>
      </c>
      <c r="G15" s="10">
        <v>44228</v>
      </c>
      <c r="H15" s="11">
        <v>7</v>
      </c>
      <c r="I15" s="20" t="s">
        <v>259</v>
      </c>
      <c r="J15" s="11" t="s">
        <v>261</v>
      </c>
      <c r="K15" s="11" t="s">
        <v>2877</v>
      </c>
      <c r="L15" s="11">
        <v>2</v>
      </c>
    </row>
    <row r="16" spans="1:13">
      <c r="A16" s="11" t="s">
        <v>4</v>
      </c>
      <c r="D16" s="11" t="s">
        <v>260</v>
      </c>
      <c r="E16" s="19" t="s">
        <v>266</v>
      </c>
      <c r="F16" s="10">
        <v>42036</v>
      </c>
      <c r="G16" s="10">
        <v>44228</v>
      </c>
      <c r="H16" s="11">
        <v>7</v>
      </c>
      <c r="I16" s="20" t="s">
        <v>259</v>
      </c>
      <c r="J16" s="11" t="s">
        <v>261</v>
      </c>
      <c r="K16" s="11" t="s">
        <v>2877</v>
      </c>
      <c r="L16" s="11">
        <v>2</v>
      </c>
    </row>
    <row r="17" spans="1:12">
      <c r="A17" s="11" t="s">
        <v>5</v>
      </c>
      <c r="D17" s="11" t="s">
        <v>260</v>
      </c>
      <c r="E17" s="19" t="s">
        <v>267</v>
      </c>
      <c r="F17" s="10">
        <v>42036</v>
      </c>
      <c r="G17" s="10">
        <v>44228</v>
      </c>
      <c r="H17" s="11">
        <v>7</v>
      </c>
      <c r="I17" s="20" t="s">
        <v>259</v>
      </c>
      <c r="J17" s="11" t="s">
        <v>261</v>
      </c>
      <c r="K17" s="11" t="s">
        <v>2877</v>
      </c>
      <c r="L17" s="11">
        <v>2</v>
      </c>
    </row>
    <row r="18" spans="1:12">
      <c r="A18" s="11" t="s">
        <v>6</v>
      </c>
      <c r="D18" s="11" t="s">
        <v>260</v>
      </c>
      <c r="E18" s="19" t="s">
        <v>268</v>
      </c>
      <c r="F18" s="10">
        <v>42036</v>
      </c>
      <c r="G18" s="10">
        <v>44228</v>
      </c>
      <c r="H18" s="11">
        <v>7</v>
      </c>
      <c r="I18" s="20" t="s">
        <v>259</v>
      </c>
      <c r="J18" s="11" t="s">
        <v>261</v>
      </c>
      <c r="K18" s="11" t="s">
        <v>2877</v>
      </c>
      <c r="L18" s="11">
        <v>2</v>
      </c>
    </row>
    <row r="19" spans="1:12">
      <c r="A19" s="11" t="s">
        <v>7</v>
      </c>
      <c r="D19" s="11" t="s">
        <v>260</v>
      </c>
      <c r="E19" s="19" t="s">
        <v>269</v>
      </c>
      <c r="F19" s="10">
        <v>42036</v>
      </c>
      <c r="G19" s="10">
        <v>44228</v>
      </c>
      <c r="H19" s="11">
        <v>7</v>
      </c>
      <c r="I19" s="20" t="s">
        <v>259</v>
      </c>
      <c r="J19" s="11" t="s">
        <v>261</v>
      </c>
      <c r="K19" s="11" t="s">
        <v>2877</v>
      </c>
      <c r="L19" s="11">
        <v>2</v>
      </c>
    </row>
    <row r="20" spans="1:12">
      <c r="A20" s="11" t="s">
        <v>8</v>
      </c>
      <c r="D20" s="11" t="s">
        <v>260</v>
      </c>
      <c r="E20" s="19" t="s">
        <v>270</v>
      </c>
      <c r="F20" s="10">
        <v>42036</v>
      </c>
      <c r="G20" s="10">
        <v>44228</v>
      </c>
      <c r="H20" s="11">
        <v>7</v>
      </c>
      <c r="I20" s="20" t="s">
        <v>259</v>
      </c>
      <c r="J20" s="11" t="s">
        <v>261</v>
      </c>
      <c r="K20" s="11" t="s">
        <v>2877</v>
      </c>
      <c r="L20" s="11">
        <v>2</v>
      </c>
    </row>
    <row r="21" spans="1:12">
      <c r="A21" s="11" t="s">
        <v>9</v>
      </c>
      <c r="D21" s="11" t="s">
        <v>260</v>
      </c>
      <c r="E21" s="19" t="s">
        <v>271</v>
      </c>
      <c r="F21" s="10">
        <v>42036</v>
      </c>
      <c r="G21" s="10">
        <v>44228</v>
      </c>
      <c r="H21" s="11">
        <v>7</v>
      </c>
      <c r="I21" s="20" t="s">
        <v>259</v>
      </c>
      <c r="J21" s="11" t="s">
        <v>261</v>
      </c>
      <c r="K21" s="11" t="s">
        <v>2877</v>
      </c>
      <c r="L21" s="11">
        <v>2</v>
      </c>
    </row>
    <row r="22" spans="1:12">
      <c r="A22" s="11" t="s">
        <v>10</v>
      </c>
      <c r="D22" s="11" t="s">
        <v>260</v>
      </c>
      <c r="E22" s="19" t="s">
        <v>272</v>
      </c>
      <c r="F22" s="10">
        <v>42036</v>
      </c>
      <c r="G22" s="10">
        <v>44228</v>
      </c>
      <c r="H22" s="11">
        <v>7</v>
      </c>
      <c r="I22" s="20" t="s">
        <v>259</v>
      </c>
      <c r="J22" s="11" t="s">
        <v>261</v>
      </c>
      <c r="K22" s="11" t="s">
        <v>2877</v>
      </c>
      <c r="L22" s="11">
        <v>2</v>
      </c>
    </row>
    <row r="23" spans="1:12">
      <c r="A23" s="11" t="s">
        <v>11</v>
      </c>
      <c r="D23" s="11" t="s">
        <v>260</v>
      </c>
      <c r="E23" s="19" t="s">
        <v>273</v>
      </c>
      <c r="F23" s="10">
        <v>42036</v>
      </c>
      <c r="G23" s="10">
        <v>44228</v>
      </c>
      <c r="H23" s="11">
        <v>7</v>
      </c>
      <c r="I23" s="20" t="s">
        <v>259</v>
      </c>
      <c r="J23" s="11" t="s">
        <v>261</v>
      </c>
      <c r="K23" s="11" t="s">
        <v>2877</v>
      </c>
      <c r="L23" s="11">
        <v>2</v>
      </c>
    </row>
    <row r="24" spans="1:12">
      <c r="A24" s="11" t="s">
        <v>12</v>
      </c>
      <c r="D24" s="11" t="s">
        <v>260</v>
      </c>
      <c r="E24" s="19" t="s">
        <v>274</v>
      </c>
      <c r="F24" s="10">
        <v>42036</v>
      </c>
      <c r="G24" s="10">
        <v>44228</v>
      </c>
      <c r="H24" s="11">
        <v>7</v>
      </c>
      <c r="I24" s="20" t="s">
        <v>259</v>
      </c>
      <c r="J24" s="11" t="s">
        <v>261</v>
      </c>
      <c r="K24" s="11" t="s">
        <v>2877</v>
      </c>
      <c r="L24" s="11">
        <v>2</v>
      </c>
    </row>
    <row r="25" spans="1:12">
      <c r="A25" s="11" t="s">
        <v>13</v>
      </c>
      <c r="D25" s="11" t="s">
        <v>260</v>
      </c>
      <c r="E25" s="19" t="s">
        <v>275</v>
      </c>
      <c r="F25" s="10">
        <v>42036</v>
      </c>
      <c r="G25" s="10">
        <v>44228</v>
      </c>
      <c r="H25" s="11">
        <v>7</v>
      </c>
      <c r="I25" s="20" t="s">
        <v>259</v>
      </c>
      <c r="J25" s="11" t="s">
        <v>261</v>
      </c>
      <c r="K25" s="11" t="s">
        <v>2877</v>
      </c>
      <c r="L25" s="11">
        <v>2</v>
      </c>
    </row>
    <row r="26" spans="1:12">
      <c r="A26" s="11" t="s">
        <v>14</v>
      </c>
      <c r="D26" s="11" t="s">
        <v>260</v>
      </c>
      <c r="E26" s="19" t="s">
        <v>276</v>
      </c>
      <c r="F26" s="10">
        <v>42036</v>
      </c>
      <c r="G26" s="10">
        <v>44228</v>
      </c>
      <c r="H26" s="11">
        <v>7</v>
      </c>
      <c r="I26" s="20" t="s">
        <v>259</v>
      </c>
      <c r="J26" s="11" t="s">
        <v>261</v>
      </c>
      <c r="K26" s="11" t="s">
        <v>2877</v>
      </c>
      <c r="L26" s="11">
        <v>2</v>
      </c>
    </row>
    <row r="27" spans="1:12">
      <c r="A27" s="11" t="s">
        <v>15</v>
      </c>
      <c r="D27" s="11" t="s">
        <v>260</v>
      </c>
      <c r="E27" s="19" t="s">
        <v>277</v>
      </c>
      <c r="F27" s="10">
        <v>42036</v>
      </c>
      <c r="G27" s="10">
        <v>44228</v>
      </c>
      <c r="H27" s="11">
        <v>7</v>
      </c>
      <c r="I27" s="20" t="s">
        <v>259</v>
      </c>
      <c r="J27" s="11" t="s">
        <v>261</v>
      </c>
      <c r="K27" s="11" t="s">
        <v>2877</v>
      </c>
      <c r="L27" s="11">
        <v>2</v>
      </c>
    </row>
    <row r="28" spans="1:12">
      <c r="A28" s="11" t="s">
        <v>16</v>
      </c>
      <c r="D28" s="11" t="s">
        <v>260</v>
      </c>
      <c r="E28" s="19" t="s">
        <v>278</v>
      </c>
      <c r="F28" s="10">
        <v>42036</v>
      </c>
      <c r="G28" s="10">
        <v>44228</v>
      </c>
      <c r="H28" s="11">
        <v>7</v>
      </c>
      <c r="I28" s="20" t="s">
        <v>259</v>
      </c>
      <c r="J28" s="11" t="s">
        <v>261</v>
      </c>
      <c r="K28" s="11" t="s">
        <v>2877</v>
      </c>
      <c r="L28" s="11">
        <v>2</v>
      </c>
    </row>
    <row r="29" spans="1:12">
      <c r="A29" s="11" t="s">
        <v>17</v>
      </c>
      <c r="D29" s="11" t="s">
        <v>260</v>
      </c>
      <c r="E29" s="19" t="s">
        <v>279</v>
      </c>
      <c r="F29" s="10">
        <v>42036</v>
      </c>
      <c r="G29" s="10">
        <v>44228</v>
      </c>
      <c r="H29" s="11">
        <v>7</v>
      </c>
      <c r="I29" s="20" t="s">
        <v>259</v>
      </c>
      <c r="J29" s="11" t="s">
        <v>261</v>
      </c>
      <c r="K29" s="11" t="s">
        <v>2877</v>
      </c>
      <c r="L29" s="11">
        <v>2</v>
      </c>
    </row>
    <row r="30" spans="1:12">
      <c r="A30" s="11" t="s">
        <v>18</v>
      </c>
      <c r="D30" s="11" t="s">
        <v>260</v>
      </c>
      <c r="E30" s="19" t="s">
        <v>280</v>
      </c>
      <c r="F30" s="10">
        <v>42036</v>
      </c>
      <c r="G30" s="10">
        <v>44228</v>
      </c>
      <c r="H30" s="11">
        <v>7</v>
      </c>
      <c r="I30" s="20" t="s">
        <v>259</v>
      </c>
      <c r="J30" s="11" t="s">
        <v>261</v>
      </c>
      <c r="K30" s="11" t="s">
        <v>2877</v>
      </c>
      <c r="L30" s="11">
        <v>2</v>
      </c>
    </row>
    <row r="31" spans="1:12">
      <c r="A31" s="11" t="s">
        <v>19</v>
      </c>
      <c r="D31" s="11" t="s">
        <v>260</v>
      </c>
      <c r="E31" s="19" t="s">
        <v>281</v>
      </c>
      <c r="F31" s="10">
        <v>42036</v>
      </c>
      <c r="G31" s="10">
        <v>44228</v>
      </c>
      <c r="H31" s="11">
        <v>7</v>
      </c>
      <c r="I31" s="20" t="s">
        <v>259</v>
      </c>
      <c r="J31" s="11" t="s">
        <v>261</v>
      </c>
      <c r="K31" s="11" t="s">
        <v>2877</v>
      </c>
      <c r="L31" s="11">
        <v>2</v>
      </c>
    </row>
    <row r="32" spans="1:12">
      <c r="A32" s="11" t="s">
        <v>20</v>
      </c>
      <c r="D32" s="11" t="s">
        <v>260</v>
      </c>
      <c r="E32" s="19" t="s">
        <v>282</v>
      </c>
      <c r="F32" s="10">
        <v>42036</v>
      </c>
      <c r="G32" s="10">
        <v>44228</v>
      </c>
      <c r="H32" s="11">
        <v>7</v>
      </c>
      <c r="I32" s="20" t="s">
        <v>259</v>
      </c>
      <c r="J32" s="11" t="s">
        <v>261</v>
      </c>
      <c r="K32" s="11" t="s">
        <v>2877</v>
      </c>
      <c r="L32" s="11">
        <v>2</v>
      </c>
    </row>
    <row r="33" spans="1:12">
      <c r="A33" s="11" t="s">
        <v>21</v>
      </c>
      <c r="D33" s="11" t="s">
        <v>260</v>
      </c>
      <c r="E33" s="19" t="s">
        <v>283</v>
      </c>
      <c r="F33" s="10">
        <v>42036</v>
      </c>
      <c r="G33" s="10">
        <v>44228</v>
      </c>
      <c r="H33" s="11">
        <v>7</v>
      </c>
      <c r="I33" s="20" t="s">
        <v>259</v>
      </c>
      <c r="J33" s="11" t="s">
        <v>261</v>
      </c>
      <c r="K33" s="11" t="s">
        <v>2877</v>
      </c>
      <c r="L33" s="11">
        <v>2</v>
      </c>
    </row>
    <row r="34" spans="1:12">
      <c r="A34" s="11" t="s">
        <v>22</v>
      </c>
      <c r="D34" s="11" t="s">
        <v>260</v>
      </c>
      <c r="E34" s="19" t="s">
        <v>284</v>
      </c>
      <c r="F34" s="10">
        <v>42036</v>
      </c>
      <c r="G34" s="10">
        <v>44228</v>
      </c>
      <c r="H34" s="11">
        <v>7</v>
      </c>
      <c r="I34" s="20" t="s">
        <v>259</v>
      </c>
      <c r="J34" s="11" t="s">
        <v>261</v>
      </c>
      <c r="K34" s="11" t="s">
        <v>2877</v>
      </c>
      <c r="L34" s="11">
        <v>2</v>
      </c>
    </row>
    <row r="35" spans="1:12">
      <c r="A35" s="11" t="s">
        <v>23</v>
      </c>
      <c r="D35" s="11" t="s">
        <v>260</v>
      </c>
      <c r="E35" s="19" t="s">
        <v>285</v>
      </c>
      <c r="F35" s="10">
        <v>42036</v>
      </c>
      <c r="G35" s="10">
        <v>44228</v>
      </c>
      <c r="H35" s="11">
        <v>7</v>
      </c>
      <c r="I35" s="20" t="s">
        <v>259</v>
      </c>
      <c r="J35" s="11" t="s">
        <v>261</v>
      </c>
      <c r="K35" s="11" t="s">
        <v>2877</v>
      </c>
      <c r="L35" s="11">
        <v>2</v>
      </c>
    </row>
    <row r="36" spans="1:12">
      <c r="A36" s="11" t="s">
        <v>24</v>
      </c>
      <c r="D36" s="11" t="s">
        <v>260</v>
      </c>
      <c r="E36" s="19" t="s">
        <v>286</v>
      </c>
      <c r="F36" s="10">
        <v>42036</v>
      </c>
      <c r="G36" s="10">
        <v>44228</v>
      </c>
      <c r="H36" s="11">
        <v>7</v>
      </c>
      <c r="I36" s="20" t="s">
        <v>259</v>
      </c>
      <c r="J36" s="11" t="s">
        <v>261</v>
      </c>
      <c r="K36" s="11" t="s">
        <v>2877</v>
      </c>
      <c r="L36" s="11">
        <v>2</v>
      </c>
    </row>
    <row r="37" spans="1:12">
      <c r="A37" s="11" t="s">
        <v>25</v>
      </c>
      <c r="D37" s="11" t="s">
        <v>260</v>
      </c>
      <c r="E37" s="19" t="s">
        <v>287</v>
      </c>
      <c r="F37" s="10">
        <v>42036</v>
      </c>
      <c r="G37" s="10">
        <v>44228</v>
      </c>
      <c r="H37" s="11">
        <v>7</v>
      </c>
      <c r="I37" s="20" t="s">
        <v>259</v>
      </c>
      <c r="J37" s="11" t="s">
        <v>261</v>
      </c>
      <c r="K37" s="11" t="s">
        <v>2877</v>
      </c>
      <c r="L37" s="11">
        <v>2</v>
      </c>
    </row>
    <row r="38" spans="1:12">
      <c r="A38" s="11" t="s">
        <v>26</v>
      </c>
      <c r="D38" s="11" t="s">
        <v>260</v>
      </c>
      <c r="E38" s="19" t="s">
        <v>288</v>
      </c>
      <c r="F38" s="10">
        <v>42036</v>
      </c>
      <c r="G38" s="10">
        <v>44228</v>
      </c>
      <c r="H38" s="11">
        <v>7</v>
      </c>
      <c r="I38" s="20" t="s">
        <v>259</v>
      </c>
      <c r="J38" s="11" t="s">
        <v>261</v>
      </c>
      <c r="K38" s="11" t="s">
        <v>2877</v>
      </c>
      <c r="L38" s="11">
        <v>2</v>
      </c>
    </row>
    <row r="39" spans="1:12">
      <c r="A39" s="11" t="s">
        <v>27</v>
      </c>
      <c r="D39" s="11" t="s">
        <v>260</v>
      </c>
      <c r="E39" s="19" t="s">
        <v>289</v>
      </c>
      <c r="F39" s="10">
        <v>42036</v>
      </c>
      <c r="G39" s="10">
        <v>44228</v>
      </c>
      <c r="H39" s="11">
        <v>7</v>
      </c>
      <c r="I39" s="20" t="s">
        <v>259</v>
      </c>
      <c r="J39" s="11" t="s">
        <v>261</v>
      </c>
      <c r="K39" s="11" t="s">
        <v>2877</v>
      </c>
      <c r="L39" s="11">
        <v>2</v>
      </c>
    </row>
    <row r="40" spans="1:12">
      <c r="A40" s="11" t="s">
        <v>28</v>
      </c>
      <c r="D40" s="11" t="s">
        <v>260</v>
      </c>
      <c r="E40" s="19" t="s">
        <v>290</v>
      </c>
      <c r="F40" s="10">
        <v>42036</v>
      </c>
      <c r="G40" s="10">
        <v>44228</v>
      </c>
      <c r="H40" s="11">
        <v>7</v>
      </c>
      <c r="I40" s="20" t="s">
        <v>259</v>
      </c>
      <c r="J40" s="11" t="s">
        <v>261</v>
      </c>
      <c r="K40" s="11" t="s">
        <v>2877</v>
      </c>
      <c r="L40" s="11">
        <v>2</v>
      </c>
    </row>
    <row r="41" spans="1:12">
      <c r="A41" s="11" t="s">
        <v>29</v>
      </c>
      <c r="D41" s="11" t="s">
        <v>260</v>
      </c>
      <c r="E41" s="19" t="s">
        <v>291</v>
      </c>
      <c r="F41" s="10">
        <v>42036</v>
      </c>
      <c r="G41" s="10">
        <v>44228</v>
      </c>
      <c r="H41" s="11">
        <v>7</v>
      </c>
      <c r="I41" s="20" t="s">
        <v>259</v>
      </c>
      <c r="J41" s="11" t="s">
        <v>261</v>
      </c>
      <c r="K41" s="11" t="s">
        <v>2877</v>
      </c>
      <c r="L41" s="11">
        <v>2</v>
      </c>
    </row>
    <row r="42" spans="1:12">
      <c r="A42" s="11" t="s">
        <v>30</v>
      </c>
      <c r="D42" s="11" t="s">
        <v>260</v>
      </c>
      <c r="E42" s="19" t="s">
        <v>292</v>
      </c>
      <c r="F42" s="10">
        <v>42036</v>
      </c>
      <c r="G42" s="10">
        <v>44228</v>
      </c>
      <c r="H42" s="11">
        <v>7</v>
      </c>
      <c r="I42" s="20" t="s">
        <v>259</v>
      </c>
      <c r="J42" s="11" t="s">
        <v>261</v>
      </c>
      <c r="K42" s="11" t="s">
        <v>2877</v>
      </c>
      <c r="L42" s="11">
        <v>2</v>
      </c>
    </row>
    <row r="43" spans="1:12">
      <c r="A43" s="11" t="s">
        <v>31</v>
      </c>
      <c r="D43" s="11" t="s">
        <v>260</v>
      </c>
      <c r="E43" s="19" t="s">
        <v>293</v>
      </c>
      <c r="F43" s="10">
        <v>42036</v>
      </c>
      <c r="G43" s="10">
        <v>44228</v>
      </c>
      <c r="H43" s="11">
        <v>7</v>
      </c>
      <c r="I43" s="20" t="s">
        <v>259</v>
      </c>
      <c r="J43" s="11" t="s">
        <v>261</v>
      </c>
      <c r="K43" s="11" t="s">
        <v>2877</v>
      </c>
      <c r="L43" s="11">
        <v>2</v>
      </c>
    </row>
    <row r="44" spans="1:12">
      <c r="A44" s="11" t="s">
        <v>32</v>
      </c>
      <c r="D44" s="11" t="s">
        <v>260</v>
      </c>
      <c r="E44" s="19" t="s">
        <v>294</v>
      </c>
      <c r="F44" s="10">
        <v>42036</v>
      </c>
      <c r="G44" s="10">
        <v>44228</v>
      </c>
      <c r="H44" s="11">
        <v>7</v>
      </c>
      <c r="I44" s="20" t="s">
        <v>259</v>
      </c>
      <c r="J44" s="11" t="s">
        <v>261</v>
      </c>
      <c r="K44" s="11" t="s">
        <v>2877</v>
      </c>
      <c r="L44" s="11">
        <v>2</v>
      </c>
    </row>
    <row r="45" spans="1:12">
      <c r="A45" s="11" t="s">
        <v>33</v>
      </c>
      <c r="D45" s="11" t="s">
        <v>260</v>
      </c>
      <c r="E45" s="19" t="s">
        <v>295</v>
      </c>
      <c r="F45" s="10">
        <v>42036</v>
      </c>
      <c r="G45" s="10">
        <v>44228</v>
      </c>
      <c r="H45" s="11">
        <v>7</v>
      </c>
      <c r="I45" s="20" t="s">
        <v>259</v>
      </c>
      <c r="J45" s="11" t="s">
        <v>261</v>
      </c>
      <c r="K45" s="11" t="s">
        <v>2877</v>
      </c>
      <c r="L45" s="11">
        <v>2</v>
      </c>
    </row>
    <row r="46" spans="1:12">
      <c r="A46" s="11" t="s">
        <v>34</v>
      </c>
      <c r="D46" s="11" t="s">
        <v>260</v>
      </c>
      <c r="E46" s="19" t="s">
        <v>296</v>
      </c>
      <c r="F46" s="10">
        <v>42036</v>
      </c>
      <c r="G46" s="10">
        <v>44228</v>
      </c>
      <c r="H46" s="11">
        <v>7</v>
      </c>
      <c r="I46" s="20" t="s">
        <v>259</v>
      </c>
      <c r="J46" s="11" t="s">
        <v>261</v>
      </c>
      <c r="K46" s="11" t="s">
        <v>2877</v>
      </c>
      <c r="L46" s="11">
        <v>2</v>
      </c>
    </row>
    <row r="47" spans="1:12">
      <c r="A47" s="11" t="s">
        <v>35</v>
      </c>
      <c r="D47" s="11" t="s">
        <v>260</v>
      </c>
      <c r="E47" s="19" t="s">
        <v>297</v>
      </c>
      <c r="F47" s="10">
        <v>42036</v>
      </c>
      <c r="G47" s="10">
        <v>44228</v>
      </c>
      <c r="H47" s="11">
        <v>7</v>
      </c>
      <c r="I47" s="20" t="s">
        <v>259</v>
      </c>
      <c r="J47" s="11" t="s">
        <v>261</v>
      </c>
      <c r="K47" s="11" t="s">
        <v>2877</v>
      </c>
      <c r="L47" s="11">
        <v>2</v>
      </c>
    </row>
    <row r="48" spans="1:12">
      <c r="A48" s="11" t="s">
        <v>36</v>
      </c>
      <c r="D48" s="11" t="s">
        <v>260</v>
      </c>
      <c r="E48" s="19" t="s">
        <v>298</v>
      </c>
      <c r="F48" s="10">
        <v>42036</v>
      </c>
      <c r="G48" s="10">
        <v>44228</v>
      </c>
      <c r="H48" s="11">
        <v>7</v>
      </c>
      <c r="I48" s="20" t="s">
        <v>259</v>
      </c>
      <c r="J48" s="11" t="s">
        <v>261</v>
      </c>
      <c r="K48" s="11" t="s">
        <v>2877</v>
      </c>
      <c r="L48" s="11">
        <v>2</v>
      </c>
    </row>
    <row r="49" spans="1:12">
      <c r="A49" s="11" t="s">
        <v>37</v>
      </c>
      <c r="D49" s="11" t="s">
        <v>260</v>
      </c>
      <c r="E49" s="19" t="s">
        <v>299</v>
      </c>
      <c r="F49" s="10">
        <v>42036</v>
      </c>
      <c r="G49" s="10">
        <v>44228</v>
      </c>
      <c r="H49" s="11">
        <v>7</v>
      </c>
      <c r="I49" s="20" t="s">
        <v>259</v>
      </c>
      <c r="J49" s="11" t="s">
        <v>261</v>
      </c>
      <c r="K49" s="11" t="s">
        <v>2877</v>
      </c>
      <c r="L49" s="11">
        <v>2</v>
      </c>
    </row>
    <row r="50" spans="1:12">
      <c r="A50" s="11" t="s">
        <v>38</v>
      </c>
      <c r="D50" s="11" t="s">
        <v>260</v>
      </c>
      <c r="E50" s="19" t="s">
        <v>300</v>
      </c>
      <c r="F50" s="10">
        <v>42036</v>
      </c>
      <c r="G50" s="10">
        <v>44228</v>
      </c>
      <c r="H50" s="11">
        <v>7</v>
      </c>
      <c r="I50" s="20" t="s">
        <v>259</v>
      </c>
      <c r="J50" s="11" t="s">
        <v>261</v>
      </c>
      <c r="K50" s="11" t="s">
        <v>2877</v>
      </c>
      <c r="L50" s="11">
        <v>2</v>
      </c>
    </row>
    <row r="51" spans="1:12">
      <c r="A51" s="11" t="s">
        <v>39</v>
      </c>
      <c r="D51" s="11" t="s">
        <v>260</v>
      </c>
      <c r="E51" s="19" t="s">
        <v>301</v>
      </c>
      <c r="F51" s="10">
        <v>42036</v>
      </c>
      <c r="G51" s="10">
        <v>44228</v>
      </c>
      <c r="H51" s="11">
        <v>7</v>
      </c>
      <c r="I51" s="20" t="s">
        <v>259</v>
      </c>
      <c r="J51" s="11" t="s">
        <v>261</v>
      </c>
      <c r="K51" s="11" t="s">
        <v>2877</v>
      </c>
      <c r="L51" s="11">
        <v>2</v>
      </c>
    </row>
    <row r="52" spans="1:12">
      <c r="A52" s="11" t="s">
        <v>40</v>
      </c>
      <c r="D52" s="11" t="s">
        <v>260</v>
      </c>
      <c r="E52" s="19" t="s">
        <v>302</v>
      </c>
      <c r="F52" s="10">
        <v>42036</v>
      </c>
      <c r="G52" s="10">
        <v>44228</v>
      </c>
      <c r="H52" s="11">
        <v>7</v>
      </c>
      <c r="I52" s="20" t="s">
        <v>259</v>
      </c>
      <c r="J52" s="11" t="s">
        <v>261</v>
      </c>
      <c r="K52" s="11" t="s">
        <v>2877</v>
      </c>
      <c r="L52" s="11">
        <v>2</v>
      </c>
    </row>
    <row r="53" spans="1:12">
      <c r="A53" s="11" t="s">
        <v>41</v>
      </c>
      <c r="D53" s="11" t="s">
        <v>260</v>
      </c>
      <c r="E53" s="19" t="s">
        <v>303</v>
      </c>
      <c r="F53" s="10">
        <v>42036</v>
      </c>
      <c r="G53" s="10">
        <v>44228</v>
      </c>
      <c r="H53" s="11">
        <v>7</v>
      </c>
      <c r="I53" s="20" t="s">
        <v>259</v>
      </c>
      <c r="J53" s="11" t="s">
        <v>261</v>
      </c>
      <c r="K53" s="11" t="s">
        <v>2877</v>
      </c>
      <c r="L53" s="11">
        <v>2</v>
      </c>
    </row>
    <row r="54" spans="1:12">
      <c r="A54" s="11" t="s">
        <v>42</v>
      </c>
      <c r="D54" s="11" t="s">
        <v>260</v>
      </c>
      <c r="E54" s="19" t="s">
        <v>304</v>
      </c>
      <c r="F54" s="10">
        <v>42036</v>
      </c>
      <c r="G54" s="10">
        <v>44228</v>
      </c>
      <c r="H54" s="11">
        <v>7</v>
      </c>
      <c r="I54" s="20" t="s">
        <v>259</v>
      </c>
      <c r="J54" s="11" t="s">
        <v>261</v>
      </c>
      <c r="K54" s="11" t="s">
        <v>2877</v>
      </c>
      <c r="L54" s="11">
        <v>2</v>
      </c>
    </row>
    <row r="55" spans="1:12">
      <c r="A55" s="11" t="s">
        <v>43</v>
      </c>
      <c r="D55" s="11" t="s">
        <v>260</v>
      </c>
      <c r="E55" s="19" t="s">
        <v>305</v>
      </c>
      <c r="F55" s="10">
        <v>42036</v>
      </c>
      <c r="G55" s="10">
        <v>44228</v>
      </c>
      <c r="H55" s="11">
        <v>7</v>
      </c>
      <c r="I55" s="20" t="s">
        <v>259</v>
      </c>
      <c r="J55" s="11" t="s">
        <v>261</v>
      </c>
      <c r="K55" s="11" t="s">
        <v>2877</v>
      </c>
      <c r="L55" s="11">
        <v>2</v>
      </c>
    </row>
    <row r="56" spans="1:12">
      <c r="A56" s="11" t="s">
        <v>44</v>
      </c>
      <c r="D56" s="11" t="s">
        <v>260</v>
      </c>
      <c r="E56" s="19" t="s">
        <v>306</v>
      </c>
      <c r="F56" s="10">
        <v>42036</v>
      </c>
      <c r="G56" s="10">
        <v>44228</v>
      </c>
      <c r="H56" s="11">
        <v>7</v>
      </c>
      <c r="I56" s="20" t="s">
        <v>259</v>
      </c>
      <c r="J56" s="11" t="s">
        <v>261</v>
      </c>
      <c r="K56" s="11" t="s">
        <v>2877</v>
      </c>
      <c r="L56" s="11">
        <v>2</v>
      </c>
    </row>
    <row r="57" spans="1:12">
      <c r="A57" s="11" t="s">
        <v>45</v>
      </c>
      <c r="D57" s="11" t="s">
        <v>260</v>
      </c>
      <c r="E57" s="19" t="s">
        <v>307</v>
      </c>
      <c r="F57" s="10">
        <v>42036</v>
      </c>
      <c r="G57" s="10">
        <v>44228</v>
      </c>
      <c r="H57" s="11">
        <v>7</v>
      </c>
      <c r="I57" s="20" t="s">
        <v>259</v>
      </c>
      <c r="J57" s="11" t="s">
        <v>261</v>
      </c>
      <c r="K57" s="11" t="s">
        <v>2877</v>
      </c>
      <c r="L57" s="11">
        <v>2</v>
      </c>
    </row>
    <row r="58" spans="1:12">
      <c r="A58" s="11" t="s">
        <v>46</v>
      </c>
      <c r="D58" s="11" t="s">
        <v>260</v>
      </c>
      <c r="E58" s="19" t="s">
        <v>308</v>
      </c>
      <c r="F58" s="10">
        <v>42036</v>
      </c>
      <c r="G58" s="10">
        <v>44228</v>
      </c>
      <c r="H58" s="11">
        <v>7</v>
      </c>
      <c r="I58" s="20" t="s">
        <v>259</v>
      </c>
      <c r="J58" s="11" t="s">
        <v>261</v>
      </c>
      <c r="K58" s="11" t="s">
        <v>2877</v>
      </c>
      <c r="L58" s="11">
        <v>2</v>
      </c>
    </row>
    <row r="59" spans="1:12">
      <c r="A59" s="11" t="s">
        <v>47</v>
      </c>
      <c r="D59" s="11" t="s">
        <v>260</v>
      </c>
      <c r="E59" s="19" t="s">
        <v>309</v>
      </c>
      <c r="F59" s="10">
        <v>42036</v>
      </c>
      <c r="G59" s="10">
        <v>44228</v>
      </c>
      <c r="H59" s="11">
        <v>7</v>
      </c>
      <c r="I59" s="20" t="s">
        <v>259</v>
      </c>
      <c r="J59" s="11" t="s">
        <v>261</v>
      </c>
      <c r="K59" s="11" t="s">
        <v>2877</v>
      </c>
      <c r="L59" s="11">
        <v>2</v>
      </c>
    </row>
    <row r="60" spans="1:12">
      <c r="A60" s="11" t="s">
        <v>48</v>
      </c>
      <c r="D60" s="11" t="s">
        <v>260</v>
      </c>
      <c r="E60" s="19" t="s">
        <v>310</v>
      </c>
      <c r="F60" s="10">
        <v>42036</v>
      </c>
      <c r="G60" s="10">
        <v>44228</v>
      </c>
      <c r="H60" s="11">
        <v>7</v>
      </c>
      <c r="I60" s="20" t="s">
        <v>259</v>
      </c>
      <c r="J60" s="11" t="s">
        <v>261</v>
      </c>
      <c r="K60" s="11" t="s">
        <v>2877</v>
      </c>
      <c r="L60" s="11">
        <v>2</v>
      </c>
    </row>
    <row r="61" spans="1:12">
      <c r="A61" s="11" t="s">
        <v>49</v>
      </c>
      <c r="D61" s="11" t="s">
        <v>260</v>
      </c>
      <c r="E61" s="19" t="s">
        <v>311</v>
      </c>
      <c r="F61" s="10">
        <v>42036</v>
      </c>
      <c r="G61" s="10">
        <v>44228</v>
      </c>
      <c r="H61" s="11">
        <v>7</v>
      </c>
      <c r="I61" s="20" t="s">
        <v>259</v>
      </c>
      <c r="J61" s="11" t="s">
        <v>261</v>
      </c>
      <c r="K61" s="11" t="s">
        <v>2877</v>
      </c>
      <c r="L61" s="11">
        <v>2</v>
      </c>
    </row>
    <row r="62" spans="1:12">
      <c r="A62" s="11" t="s">
        <v>50</v>
      </c>
      <c r="D62" s="11" t="s">
        <v>260</v>
      </c>
      <c r="E62" s="19" t="s">
        <v>312</v>
      </c>
      <c r="F62" s="10">
        <v>42036</v>
      </c>
      <c r="G62" s="10">
        <v>44228</v>
      </c>
      <c r="H62" s="11">
        <v>7</v>
      </c>
      <c r="I62" s="20" t="s">
        <v>259</v>
      </c>
      <c r="J62" s="11" t="s">
        <v>261</v>
      </c>
      <c r="K62" s="11" t="s">
        <v>2877</v>
      </c>
      <c r="L62" s="11">
        <v>2</v>
      </c>
    </row>
    <row r="63" spans="1:12">
      <c r="A63" s="11" t="s">
        <v>51</v>
      </c>
      <c r="D63" s="11" t="s">
        <v>260</v>
      </c>
      <c r="E63" s="19" t="s">
        <v>313</v>
      </c>
      <c r="F63" s="10">
        <v>42036</v>
      </c>
      <c r="G63" s="10">
        <v>44228</v>
      </c>
      <c r="H63" s="11">
        <v>7</v>
      </c>
      <c r="I63" s="20" t="s">
        <v>259</v>
      </c>
      <c r="J63" s="11" t="s">
        <v>261</v>
      </c>
      <c r="K63" s="11" t="s">
        <v>2877</v>
      </c>
      <c r="L63" s="11">
        <v>2</v>
      </c>
    </row>
    <row r="64" spans="1:12">
      <c r="A64" s="11" t="s">
        <v>52</v>
      </c>
      <c r="D64" s="11" t="s">
        <v>260</v>
      </c>
      <c r="E64" s="19" t="s">
        <v>314</v>
      </c>
      <c r="F64" s="10">
        <v>42036</v>
      </c>
      <c r="G64" s="10">
        <v>44228</v>
      </c>
      <c r="H64" s="11">
        <v>7</v>
      </c>
      <c r="I64" s="20" t="s">
        <v>259</v>
      </c>
      <c r="J64" s="11" t="s">
        <v>261</v>
      </c>
      <c r="K64" s="11" t="s">
        <v>2877</v>
      </c>
      <c r="L64" s="11">
        <v>2</v>
      </c>
    </row>
    <row r="65" spans="1:12">
      <c r="A65" s="11" t="s">
        <v>53</v>
      </c>
      <c r="D65" s="11" t="s">
        <v>260</v>
      </c>
      <c r="E65" s="19" t="s">
        <v>315</v>
      </c>
      <c r="F65" s="10">
        <v>42036</v>
      </c>
      <c r="G65" s="10">
        <v>44228</v>
      </c>
      <c r="H65" s="11">
        <v>7</v>
      </c>
      <c r="I65" s="20" t="s">
        <v>259</v>
      </c>
      <c r="J65" s="11" t="s">
        <v>261</v>
      </c>
      <c r="K65" s="11" t="s">
        <v>2877</v>
      </c>
      <c r="L65" s="11">
        <v>2</v>
      </c>
    </row>
    <row r="66" spans="1:12">
      <c r="A66" s="11" t="s">
        <v>54</v>
      </c>
      <c r="D66" s="11" t="s">
        <v>260</v>
      </c>
      <c r="E66" s="19" t="s">
        <v>316</v>
      </c>
      <c r="F66" s="10">
        <v>42036</v>
      </c>
      <c r="G66" s="10">
        <v>44228</v>
      </c>
      <c r="H66" s="11">
        <v>7</v>
      </c>
      <c r="I66" s="20" t="s">
        <v>259</v>
      </c>
      <c r="J66" s="11" t="s">
        <v>261</v>
      </c>
      <c r="K66" s="11" t="s">
        <v>2877</v>
      </c>
      <c r="L66" s="11">
        <v>2</v>
      </c>
    </row>
    <row r="67" spans="1:12">
      <c r="A67" s="11" t="s">
        <v>55</v>
      </c>
      <c r="D67" s="11" t="s">
        <v>260</v>
      </c>
      <c r="E67" s="19" t="s">
        <v>317</v>
      </c>
      <c r="F67" s="10">
        <v>42036</v>
      </c>
      <c r="G67" s="10">
        <v>44228</v>
      </c>
      <c r="H67" s="11">
        <v>7</v>
      </c>
      <c r="I67" s="20" t="s">
        <v>259</v>
      </c>
      <c r="J67" s="11" t="s">
        <v>261</v>
      </c>
      <c r="K67" s="11" t="s">
        <v>2877</v>
      </c>
      <c r="L67" s="11">
        <v>2</v>
      </c>
    </row>
    <row r="68" spans="1:12">
      <c r="A68" s="11" t="s">
        <v>56</v>
      </c>
      <c r="D68" s="11" t="s">
        <v>260</v>
      </c>
      <c r="E68" s="19" t="s">
        <v>318</v>
      </c>
      <c r="F68" s="10">
        <v>42036</v>
      </c>
      <c r="G68" s="10">
        <v>44228</v>
      </c>
      <c r="H68" s="11">
        <v>7</v>
      </c>
      <c r="I68" s="20" t="s">
        <v>259</v>
      </c>
      <c r="J68" s="11" t="s">
        <v>261</v>
      </c>
      <c r="K68" s="11" t="s">
        <v>2877</v>
      </c>
      <c r="L68" s="11">
        <v>2</v>
      </c>
    </row>
    <row r="69" spans="1:12">
      <c r="A69" s="11" t="s">
        <v>57</v>
      </c>
      <c r="D69" s="11" t="s">
        <v>260</v>
      </c>
      <c r="E69" s="19" t="s">
        <v>319</v>
      </c>
      <c r="F69" s="10">
        <v>42036</v>
      </c>
      <c r="G69" s="10">
        <v>44228</v>
      </c>
      <c r="H69" s="11">
        <v>7</v>
      </c>
      <c r="I69" s="20" t="s">
        <v>259</v>
      </c>
      <c r="J69" s="11" t="s">
        <v>261</v>
      </c>
      <c r="K69" s="11" t="s">
        <v>2877</v>
      </c>
      <c r="L69" s="11">
        <v>2</v>
      </c>
    </row>
    <row r="70" spans="1:12">
      <c r="A70" s="11" t="s">
        <v>58</v>
      </c>
      <c r="D70" s="11" t="s">
        <v>260</v>
      </c>
      <c r="E70" s="19" t="s">
        <v>320</v>
      </c>
      <c r="F70" s="10">
        <v>42036</v>
      </c>
      <c r="G70" s="10">
        <v>44228</v>
      </c>
      <c r="H70" s="11">
        <v>7</v>
      </c>
      <c r="I70" s="20" t="s">
        <v>259</v>
      </c>
      <c r="J70" s="11" t="s">
        <v>261</v>
      </c>
      <c r="K70" s="11" t="s">
        <v>2877</v>
      </c>
      <c r="L70" s="11">
        <v>2</v>
      </c>
    </row>
    <row r="71" spans="1:12">
      <c r="A71" s="11" t="s">
        <v>59</v>
      </c>
      <c r="D71" s="11" t="s">
        <v>260</v>
      </c>
      <c r="E71" s="19" t="s">
        <v>321</v>
      </c>
      <c r="F71" s="10">
        <v>42036</v>
      </c>
      <c r="G71" s="10">
        <v>44228</v>
      </c>
      <c r="H71" s="11">
        <v>7</v>
      </c>
      <c r="I71" s="20" t="s">
        <v>259</v>
      </c>
      <c r="J71" s="11" t="s">
        <v>261</v>
      </c>
      <c r="K71" s="11" t="s">
        <v>2877</v>
      </c>
      <c r="L71" s="11">
        <v>2</v>
      </c>
    </row>
    <row r="72" spans="1:12">
      <c r="A72" s="11" t="s">
        <v>60</v>
      </c>
      <c r="D72" s="11" t="s">
        <v>260</v>
      </c>
      <c r="E72" s="19" t="s">
        <v>322</v>
      </c>
      <c r="F72" s="10">
        <v>42036</v>
      </c>
      <c r="G72" s="10">
        <v>44228</v>
      </c>
      <c r="H72" s="11">
        <v>7</v>
      </c>
      <c r="I72" s="20" t="s">
        <v>259</v>
      </c>
      <c r="J72" s="11" t="s">
        <v>261</v>
      </c>
      <c r="K72" s="11" t="s">
        <v>2877</v>
      </c>
      <c r="L72" s="11">
        <v>2</v>
      </c>
    </row>
    <row r="73" spans="1:12">
      <c r="A73" s="11" t="s">
        <v>61</v>
      </c>
      <c r="D73" s="11" t="s">
        <v>260</v>
      </c>
      <c r="E73" s="19" t="s">
        <v>323</v>
      </c>
      <c r="F73" s="10">
        <v>42036</v>
      </c>
      <c r="G73" s="10">
        <v>44228</v>
      </c>
      <c r="H73" s="11">
        <v>7</v>
      </c>
      <c r="I73" s="20" t="s">
        <v>259</v>
      </c>
      <c r="J73" s="11" t="s">
        <v>261</v>
      </c>
      <c r="K73" s="11" t="s">
        <v>2877</v>
      </c>
      <c r="L73" s="11">
        <v>2</v>
      </c>
    </row>
    <row r="74" spans="1:12">
      <c r="A74" s="11" t="s">
        <v>62</v>
      </c>
      <c r="D74" s="11" t="s">
        <v>260</v>
      </c>
      <c r="E74" s="19" t="s">
        <v>324</v>
      </c>
      <c r="F74" s="10">
        <v>42036</v>
      </c>
      <c r="G74" s="10">
        <v>44228</v>
      </c>
      <c r="H74" s="11">
        <v>7</v>
      </c>
      <c r="I74" s="20" t="s">
        <v>259</v>
      </c>
      <c r="J74" s="11" t="s">
        <v>261</v>
      </c>
      <c r="K74" s="11" t="s">
        <v>2877</v>
      </c>
      <c r="L74" s="11">
        <v>2</v>
      </c>
    </row>
    <row r="75" spans="1:12">
      <c r="A75" s="11" t="s">
        <v>63</v>
      </c>
      <c r="D75" s="11" t="s">
        <v>260</v>
      </c>
      <c r="E75" s="19" t="s">
        <v>325</v>
      </c>
      <c r="F75" s="10">
        <v>42036</v>
      </c>
      <c r="G75" s="10">
        <v>44228</v>
      </c>
      <c r="H75" s="11">
        <v>7</v>
      </c>
      <c r="I75" s="20" t="s">
        <v>259</v>
      </c>
      <c r="J75" s="11" t="s">
        <v>261</v>
      </c>
      <c r="K75" s="11" t="s">
        <v>2877</v>
      </c>
      <c r="L75" s="11">
        <v>2</v>
      </c>
    </row>
    <row r="76" spans="1:12">
      <c r="A76" s="11" t="s">
        <v>64</v>
      </c>
      <c r="D76" s="11" t="s">
        <v>260</v>
      </c>
      <c r="E76" s="19" t="s">
        <v>326</v>
      </c>
      <c r="F76" s="10">
        <v>42036</v>
      </c>
      <c r="G76" s="10">
        <v>44228</v>
      </c>
      <c r="H76" s="11">
        <v>7</v>
      </c>
      <c r="I76" s="20" t="s">
        <v>259</v>
      </c>
      <c r="J76" s="11" t="s">
        <v>261</v>
      </c>
      <c r="K76" s="11" t="s">
        <v>2877</v>
      </c>
      <c r="L76" s="11">
        <v>2</v>
      </c>
    </row>
    <row r="77" spans="1:12">
      <c r="A77" s="11" t="s">
        <v>65</v>
      </c>
      <c r="D77" s="11" t="s">
        <v>260</v>
      </c>
      <c r="E77" s="19" t="s">
        <v>327</v>
      </c>
      <c r="F77" s="10">
        <v>42036</v>
      </c>
      <c r="G77" s="10">
        <v>44228</v>
      </c>
      <c r="H77" s="11">
        <v>7</v>
      </c>
      <c r="I77" s="20" t="s">
        <v>259</v>
      </c>
      <c r="J77" s="11" t="s">
        <v>261</v>
      </c>
      <c r="K77" s="11" t="s">
        <v>2877</v>
      </c>
      <c r="L77" s="11">
        <v>2</v>
      </c>
    </row>
    <row r="78" spans="1:12">
      <c r="A78" s="11" t="s">
        <v>66</v>
      </c>
      <c r="D78" s="11" t="s">
        <v>260</v>
      </c>
      <c r="E78" s="19" t="s">
        <v>328</v>
      </c>
      <c r="F78" s="10">
        <v>42036</v>
      </c>
      <c r="G78" s="10">
        <v>44228</v>
      </c>
      <c r="H78" s="11">
        <v>7</v>
      </c>
      <c r="I78" s="20" t="s">
        <v>259</v>
      </c>
      <c r="J78" s="11" t="s">
        <v>261</v>
      </c>
      <c r="K78" s="11" t="s">
        <v>2877</v>
      </c>
      <c r="L78" s="11">
        <v>2</v>
      </c>
    </row>
    <row r="79" spans="1:12">
      <c r="A79" s="11" t="s">
        <v>67</v>
      </c>
      <c r="D79" s="11" t="s">
        <v>260</v>
      </c>
      <c r="E79" s="19" t="s">
        <v>329</v>
      </c>
      <c r="F79" s="10">
        <v>42036</v>
      </c>
      <c r="G79" s="10">
        <v>44228</v>
      </c>
      <c r="H79" s="11">
        <v>7</v>
      </c>
      <c r="I79" s="20" t="s">
        <v>259</v>
      </c>
      <c r="J79" s="11" t="s">
        <v>261</v>
      </c>
      <c r="K79" s="11" t="s">
        <v>2877</v>
      </c>
      <c r="L79" s="11">
        <v>2</v>
      </c>
    </row>
    <row r="80" spans="1:12">
      <c r="A80" s="11" t="s">
        <v>68</v>
      </c>
      <c r="D80" s="11" t="s">
        <v>260</v>
      </c>
      <c r="E80" s="19" t="s">
        <v>330</v>
      </c>
      <c r="F80" s="10">
        <v>42036</v>
      </c>
      <c r="G80" s="10">
        <v>44228</v>
      </c>
      <c r="H80" s="11">
        <v>7</v>
      </c>
      <c r="I80" s="20" t="s">
        <v>259</v>
      </c>
      <c r="J80" s="11" t="s">
        <v>261</v>
      </c>
      <c r="K80" s="11" t="s">
        <v>2877</v>
      </c>
      <c r="L80" s="11">
        <v>2</v>
      </c>
    </row>
    <row r="81" spans="1:12">
      <c r="A81" s="11" t="s">
        <v>69</v>
      </c>
      <c r="D81" s="11" t="s">
        <v>260</v>
      </c>
      <c r="E81" s="19" t="s">
        <v>331</v>
      </c>
      <c r="F81" s="10">
        <v>42036</v>
      </c>
      <c r="G81" s="10">
        <v>44228</v>
      </c>
      <c r="H81" s="11">
        <v>7</v>
      </c>
      <c r="I81" s="20" t="s">
        <v>259</v>
      </c>
      <c r="J81" s="11" t="s">
        <v>261</v>
      </c>
      <c r="K81" s="11" t="s">
        <v>2877</v>
      </c>
      <c r="L81" s="11">
        <v>2</v>
      </c>
    </row>
    <row r="82" spans="1:12">
      <c r="A82" s="11" t="s">
        <v>70</v>
      </c>
      <c r="D82" s="11" t="s">
        <v>260</v>
      </c>
      <c r="E82" s="19" t="s">
        <v>332</v>
      </c>
      <c r="F82" s="10">
        <v>42036</v>
      </c>
      <c r="G82" s="10">
        <v>44228</v>
      </c>
      <c r="H82" s="11">
        <v>7</v>
      </c>
      <c r="I82" s="20" t="s">
        <v>259</v>
      </c>
      <c r="J82" s="11" t="s">
        <v>261</v>
      </c>
      <c r="K82" s="11" t="s">
        <v>2877</v>
      </c>
      <c r="L82" s="11">
        <v>2</v>
      </c>
    </row>
    <row r="83" spans="1:12">
      <c r="A83" s="11" t="s">
        <v>71</v>
      </c>
      <c r="D83" s="11" t="s">
        <v>260</v>
      </c>
      <c r="E83" s="19" t="s">
        <v>333</v>
      </c>
      <c r="F83" s="10">
        <v>42036</v>
      </c>
      <c r="G83" s="10">
        <v>44228</v>
      </c>
      <c r="H83" s="11">
        <v>7</v>
      </c>
      <c r="I83" s="20" t="s">
        <v>259</v>
      </c>
      <c r="J83" s="11" t="s">
        <v>261</v>
      </c>
      <c r="K83" s="11" t="s">
        <v>2877</v>
      </c>
      <c r="L83" s="11">
        <v>2</v>
      </c>
    </row>
    <row r="84" spans="1:12">
      <c r="A84" s="11" t="s">
        <v>72</v>
      </c>
      <c r="D84" s="11" t="s">
        <v>260</v>
      </c>
      <c r="E84" s="19" t="s">
        <v>334</v>
      </c>
      <c r="F84" s="10">
        <v>42036</v>
      </c>
      <c r="G84" s="10">
        <v>44228</v>
      </c>
      <c r="H84" s="11">
        <v>7</v>
      </c>
      <c r="I84" s="20" t="s">
        <v>259</v>
      </c>
      <c r="J84" s="11" t="s">
        <v>261</v>
      </c>
      <c r="K84" s="11" t="s">
        <v>2877</v>
      </c>
      <c r="L84" s="11">
        <v>2</v>
      </c>
    </row>
    <row r="85" spans="1:12">
      <c r="A85" s="11" t="s">
        <v>73</v>
      </c>
      <c r="D85" s="11" t="s">
        <v>260</v>
      </c>
      <c r="E85" s="19" t="s">
        <v>335</v>
      </c>
      <c r="F85" s="10">
        <v>42036</v>
      </c>
      <c r="G85" s="10">
        <v>44228</v>
      </c>
      <c r="H85" s="11">
        <v>7</v>
      </c>
      <c r="I85" s="20" t="s">
        <v>259</v>
      </c>
      <c r="J85" s="11" t="s">
        <v>261</v>
      </c>
      <c r="K85" s="11" t="s">
        <v>2877</v>
      </c>
      <c r="L85" s="11">
        <v>2</v>
      </c>
    </row>
    <row r="86" spans="1:12">
      <c r="A86" s="11" t="s">
        <v>74</v>
      </c>
      <c r="D86" s="11" t="s">
        <v>260</v>
      </c>
      <c r="E86" s="19" t="s">
        <v>336</v>
      </c>
      <c r="F86" s="10">
        <v>42036</v>
      </c>
      <c r="G86" s="10">
        <v>44228</v>
      </c>
      <c r="H86" s="11">
        <v>7</v>
      </c>
      <c r="I86" s="20" t="s">
        <v>259</v>
      </c>
      <c r="J86" s="11" t="s">
        <v>261</v>
      </c>
      <c r="K86" s="11" t="s">
        <v>2877</v>
      </c>
      <c r="L86" s="11">
        <v>2</v>
      </c>
    </row>
    <row r="87" spans="1:12">
      <c r="A87" s="11" t="s">
        <v>75</v>
      </c>
      <c r="D87" s="11" t="s">
        <v>260</v>
      </c>
      <c r="E87" s="19" t="s">
        <v>337</v>
      </c>
      <c r="F87" s="10">
        <v>42036</v>
      </c>
      <c r="G87" s="10">
        <v>44228</v>
      </c>
      <c r="H87" s="11">
        <v>7</v>
      </c>
      <c r="I87" s="20" t="s">
        <v>259</v>
      </c>
      <c r="J87" s="11" t="s">
        <v>261</v>
      </c>
      <c r="K87" s="11" t="s">
        <v>2877</v>
      </c>
      <c r="L87" s="11">
        <v>2</v>
      </c>
    </row>
    <row r="88" spans="1:12">
      <c r="A88" s="11" t="s">
        <v>76</v>
      </c>
      <c r="D88" s="11" t="s">
        <v>260</v>
      </c>
      <c r="E88" s="19" t="s">
        <v>338</v>
      </c>
      <c r="F88" s="10">
        <v>42036</v>
      </c>
      <c r="G88" s="10">
        <v>44228</v>
      </c>
      <c r="H88" s="11">
        <v>7</v>
      </c>
      <c r="I88" s="20" t="s">
        <v>259</v>
      </c>
      <c r="J88" s="11" t="s">
        <v>261</v>
      </c>
      <c r="K88" s="11" t="s">
        <v>2877</v>
      </c>
      <c r="L88" s="11">
        <v>2</v>
      </c>
    </row>
    <row r="89" spans="1:12">
      <c r="A89" s="11" t="s">
        <v>77</v>
      </c>
      <c r="D89" s="11" t="s">
        <v>260</v>
      </c>
      <c r="E89" s="19" t="s">
        <v>339</v>
      </c>
      <c r="F89" s="10">
        <v>42036</v>
      </c>
      <c r="G89" s="10">
        <v>44228</v>
      </c>
      <c r="H89" s="11">
        <v>7</v>
      </c>
      <c r="I89" s="20" t="s">
        <v>259</v>
      </c>
      <c r="J89" s="11" t="s">
        <v>261</v>
      </c>
      <c r="K89" s="11" t="s">
        <v>2877</v>
      </c>
      <c r="L89" s="11">
        <v>2</v>
      </c>
    </row>
    <row r="90" spans="1:12">
      <c r="A90" s="11" t="s">
        <v>78</v>
      </c>
      <c r="D90" s="11" t="s">
        <v>260</v>
      </c>
      <c r="E90" s="19" t="s">
        <v>340</v>
      </c>
      <c r="F90" s="10">
        <v>42036</v>
      </c>
      <c r="G90" s="10">
        <v>44228</v>
      </c>
      <c r="H90" s="11">
        <v>7</v>
      </c>
      <c r="I90" s="20" t="s">
        <v>259</v>
      </c>
      <c r="J90" s="11" t="s">
        <v>261</v>
      </c>
      <c r="K90" s="11" t="s">
        <v>2877</v>
      </c>
      <c r="L90" s="11">
        <v>2</v>
      </c>
    </row>
    <row r="91" spans="1:12">
      <c r="A91" s="11" t="s">
        <v>79</v>
      </c>
      <c r="D91" s="11" t="s">
        <v>260</v>
      </c>
      <c r="E91" s="19" t="s">
        <v>341</v>
      </c>
      <c r="F91" s="10">
        <v>42036</v>
      </c>
      <c r="G91" s="10">
        <v>44228</v>
      </c>
      <c r="H91" s="11">
        <v>7</v>
      </c>
      <c r="I91" s="20" t="s">
        <v>259</v>
      </c>
      <c r="J91" s="11" t="s">
        <v>261</v>
      </c>
      <c r="K91" s="11" t="s">
        <v>2877</v>
      </c>
      <c r="L91" s="11">
        <v>2</v>
      </c>
    </row>
    <row r="92" spans="1:12">
      <c r="A92" s="11" t="s">
        <v>80</v>
      </c>
      <c r="D92" s="11" t="s">
        <v>260</v>
      </c>
      <c r="E92" s="19" t="s">
        <v>342</v>
      </c>
      <c r="F92" s="10">
        <v>42036</v>
      </c>
      <c r="G92" s="10">
        <v>44228</v>
      </c>
      <c r="H92" s="11">
        <v>7</v>
      </c>
      <c r="I92" s="20" t="s">
        <v>259</v>
      </c>
      <c r="J92" s="11" t="s">
        <v>261</v>
      </c>
      <c r="K92" s="11" t="s">
        <v>2877</v>
      </c>
      <c r="L92" s="11">
        <v>2</v>
      </c>
    </row>
    <row r="93" spans="1:12">
      <c r="A93" s="11" t="s">
        <v>81</v>
      </c>
      <c r="D93" s="11" t="s">
        <v>260</v>
      </c>
      <c r="E93" s="19" t="s">
        <v>343</v>
      </c>
      <c r="F93" s="10">
        <v>42036</v>
      </c>
      <c r="G93" s="10">
        <v>44228</v>
      </c>
      <c r="H93" s="11">
        <v>7</v>
      </c>
      <c r="I93" s="20" t="s">
        <v>259</v>
      </c>
      <c r="J93" s="11" t="s">
        <v>261</v>
      </c>
      <c r="K93" s="11" t="s">
        <v>2877</v>
      </c>
      <c r="L93" s="11">
        <v>2</v>
      </c>
    </row>
    <row r="94" spans="1:12">
      <c r="A94" s="11" t="s">
        <v>82</v>
      </c>
      <c r="D94" s="11" t="s">
        <v>260</v>
      </c>
      <c r="E94" s="19" t="s">
        <v>344</v>
      </c>
      <c r="F94" s="10">
        <v>42036</v>
      </c>
      <c r="G94" s="10">
        <v>44228</v>
      </c>
      <c r="H94" s="11">
        <v>7</v>
      </c>
      <c r="I94" s="20" t="s">
        <v>259</v>
      </c>
      <c r="J94" s="11" t="s">
        <v>261</v>
      </c>
      <c r="K94" s="11" t="s">
        <v>2877</v>
      </c>
      <c r="L94" s="11">
        <v>2</v>
      </c>
    </row>
    <row r="95" spans="1:12">
      <c r="A95" s="11" t="s">
        <v>83</v>
      </c>
      <c r="D95" s="11" t="s">
        <v>260</v>
      </c>
      <c r="E95" s="19" t="s">
        <v>345</v>
      </c>
      <c r="F95" s="10">
        <v>42036</v>
      </c>
      <c r="G95" s="10">
        <v>44228</v>
      </c>
      <c r="H95" s="11">
        <v>7</v>
      </c>
      <c r="I95" s="20" t="s">
        <v>259</v>
      </c>
      <c r="J95" s="11" t="s">
        <v>261</v>
      </c>
      <c r="K95" s="11" t="s">
        <v>2877</v>
      </c>
      <c r="L95" s="11">
        <v>2</v>
      </c>
    </row>
    <row r="96" spans="1:12">
      <c r="A96" s="11" t="s">
        <v>84</v>
      </c>
      <c r="D96" s="11" t="s">
        <v>260</v>
      </c>
      <c r="E96" s="19" t="s">
        <v>346</v>
      </c>
      <c r="F96" s="10">
        <v>42036</v>
      </c>
      <c r="G96" s="10">
        <v>44228</v>
      </c>
      <c r="H96" s="11">
        <v>7</v>
      </c>
      <c r="I96" s="20" t="s">
        <v>259</v>
      </c>
      <c r="J96" s="11" t="s">
        <v>261</v>
      </c>
      <c r="K96" s="11" t="s">
        <v>2877</v>
      </c>
      <c r="L96" s="11">
        <v>2</v>
      </c>
    </row>
    <row r="97" spans="1:12">
      <c r="A97" s="11" t="s">
        <v>85</v>
      </c>
      <c r="D97" s="11" t="s">
        <v>260</v>
      </c>
      <c r="E97" s="19" t="s">
        <v>347</v>
      </c>
      <c r="F97" s="10">
        <v>42036</v>
      </c>
      <c r="G97" s="10">
        <v>44228</v>
      </c>
      <c r="H97" s="11">
        <v>7</v>
      </c>
      <c r="I97" s="20" t="s">
        <v>259</v>
      </c>
      <c r="J97" s="11" t="s">
        <v>261</v>
      </c>
      <c r="K97" s="11" t="s">
        <v>2877</v>
      </c>
      <c r="L97" s="11">
        <v>2</v>
      </c>
    </row>
    <row r="98" spans="1:12">
      <c r="A98" s="11" t="s">
        <v>86</v>
      </c>
      <c r="D98" s="11" t="s">
        <v>260</v>
      </c>
      <c r="E98" s="19" t="s">
        <v>348</v>
      </c>
      <c r="F98" s="10">
        <v>42036</v>
      </c>
      <c r="G98" s="10">
        <v>44228</v>
      </c>
      <c r="H98" s="11">
        <v>7</v>
      </c>
      <c r="I98" s="20" t="s">
        <v>259</v>
      </c>
      <c r="J98" s="11" t="s">
        <v>261</v>
      </c>
      <c r="K98" s="11" t="s">
        <v>2877</v>
      </c>
      <c r="L98" s="11">
        <v>2</v>
      </c>
    </row>
    <row r="99" spans="1:12">
      <c r="A99" s="11" t="s">
        <v>87</v>
      </c>
      <c r="D99" s="11" t="s">
        <v>260</v>
      </c>
      <c r="E99" s="19" t="s">
        <v>349</v>
      </c>
      <c r="F99" s="10">
        <v>42036</v>
      </c>
      <c r="G99" s="10">
        <v>44228</v>
      </c>
      <c r="H99" s="11">
        <v>7</v>
      </c>
      <c r="I99" s="20" t="s">
        <v>259</v>
      </c>
      <c r="J99" s="11" t="s">
        <v>261</v>
      </c>
      <c r="K99" s="11" t="s">
        <v>2877</v>
      </c>
      <c r="L99" s="11">
        <v>2</v>
      </c>
    </row>
    <row r="100" spans="1:12">
      <c r="A100" s="11" t="s">
        <v>88</v>
      </c>
      <c r="D100" s="11" t="s">
        <v>260</v>
      </c>
      <c r="E100" s="19" t="s">
        <v>350</v>
      </c>
      <c r="F100" s="10">
        <v>42036</v>
      </c>
      <c r="G100" s="10">
        <v>44228</v>
      </c>
      <c r="H100" s="11">
        <v>7</v>
      </c>
      <c r="I100" s="20" t="s">
        <v>259</v>
      </c>
      <c r="J100" s="11" t="s">
        <v>261</v>
      </c>
      <c r="K100" s="11" t="s">
        <v>2877</v>
      </c>
      <c r="L100" s="11">
        <v>2</v>
      </c>
    </row>
    <row r="101" spans="1:12">
      <c r="A101" s="11" t="s">
        <v>89</v>
      </c>
      <c r="D101" s="11" t="s">
        <v>260</v>
      </c>
      <c r="E101" s="19" t="s">
        <v>351</v>
      </c>
      <c r="F101" s="10">
        <v>42036</v>
      </c>
      <c r="G101" s="10">
        <v>44228</v>
      </c>
      <c r="H101" s="11">
        <v>7</v>
      </c>
      <c r="I101" s="20" t="s">
        <v>259</v>
      </c>
      <c r="J101" s="11" t="s">
        <v>261</v>
      </c>
      <c r="K101" s="11" t="s">
        <v>2877</v>
      </c>
      <c r="L101" s="11">
        <v>2</v>
      </c>
    </row>
    <row r="102" spans="1:12">
      <c r="A102" s="11" t="s">
        <v>90</v>
      </c>
      <c r="D102" s="11" t="s">
        <v>260</v>
      </c>
      <c r="E102" s="19" t="s">
        <v>352</v>
      </c>
      <c r="F102" s="10">
        <v>42036</v>
      </c>
      <c r="G102" s="10">
        <v>44228</v>
      </c>
      <c r="H102" s="11">
        <v>7</v>
      </c>
      <c r="I102" s="20" t="s">
        <v>259</v>
      </c>
      <c r="J102" s="11" t="s">
        <v>261</v>
      </c>
      <c r="K102" s="11" t="s">
        <v>2877</v>
      </c>
      <c r="L102" s="11">
        <v>2</v>
      </c>
    </row>
    <row r="103" spans="1:12">
      <c r="A103" s="11" t="s">
        <v>91</v>
      </c>
      <c r="D103" s="11" t="s">
        <v>260</v>
      </c>
      <c r="E103" s="19" t="s">
        <v>353</v>
      </c>
      <c r="F103" s="10">
        <v>42036</v>
      </c>
      <c r="G103" s="10">
        <v>44228</v>
      </c>
      <c r="H103" s="11">
        <v>7</v>
      </c>
      <c r="I103" s="20" t="s">
        <v>259</v>
      </c>
      <c r="J103" s="11" t="s">
        <v>261</v>
      </c>
      <c r="K103" s="11" t="s">
        <v>2877</v>
      </c>
      <c r="L103" s="11">
        <v>2</v>
      </c>
    </row>
    <row r="104" spans="1:12">
      <c r="A104" s="11" t="s">
        <v>92</v>
      </c>
      <c r="D104" s="11" t="s">
        <v>260</v>
      </c>
      <c r="E104" s="19" t="s">
        <v>354</v>
      </c>
      <c r="F104" s="10">
        <v>42036</v>
      </c>
      <c r="G104" s="10">
        <v>44228</v>
      </c>
      <c r="H104" s="11">
        <v>7</v>
      </c>
      <c r="I104" s="20" t="s">
        <v>259</v>
      </c>
      <c r="J104" s="11" t="s">
        <v>261</v>
      </c>
      <c r="K104" s="11" t="s">
        <v>2877</v>
      </c>
      <c r="L104" s="11">
        <v>2</v>
      </c>
    </row>
    <row r="105" spans="1:12">
      <c r="A105" s="11" t="s">
        <v>93</v>
      </c>
      <c r="D105" s="11" t="s">
        <v>260</v>
      </c>
      <c r="E105" s="19" t="s">
        <v>355</v>
      </c>
      <c r="F105" s="10">
        <v>42036</v>
      </c>
      <c r="G105" s="10">
        <v>44228</v>
      </c>
      <c r="H105" s="11">
        <v>7</v>
      </c>
      <c r="I105" s="20" t="s">
        <v>259</v>
      </c>
      <c r="J105" s="11" t="s">
        <v>261</v>
      </c>
      <c r="K105" s="11" t="s">
        <v>2877</v>
      </c>
      <c r="L105" s="11">
        <v>2</v>
      </c>
    </row>
    <row r="106" spans="1:12">
      <c r="A106" s="11" t="s">
        <v>94</v>
      </c>
      <c r="D106" s="11" t="s">
        <v>260</v>
      </c>
      <c r="E106" s="19" t="s">
        <v>356</v>
      </c>
      <c r="F106" s="10">
        <v>42036</v>
      </c>
      <c r="G106" s="10">
        <v>44228</v>
      </c>
      <c r="H106" s="11">
        <v>7</v>
      </c>
      <c r="I106" s="20" t="s">
        <v>259</v>
      </c>
      <c r="J106" s="11" t="s">
        <v>261</v>
      </c>
      <c r="K106" s="11" t="s">
        <v>2877</v>
      </c>
      <c r="L106" s="11">
        <v>2</v>
      </c>
    </row>
    <row r="107" spans="1:12">
      <c r="A107" s="11" t="s">
        <v>95</v>
      </c>
      <c r="D107" s="11" t="s">
        <v>260</v>
      </c>
      <c r="E107" s="19" t="s">
        <v>357</v>
      </c>
      <c r="F107" s="10">
        <v>42036</v>
      </c>
      <c r="G107" s="10">
        <v>44228</v>
      </c>
      <c r="H107" s="11">
        <v>7</v>
      </c>
      <c r="I107" s="20" t="s">
        <v>259</v>
      </c>
      <c r="J107" s="11" t="s">
        <v>261</v>
      </c>
      <c r="K107" s="11" t="s">
        <v>2877</v>
      </c>
      <c r="L107" s="11">
        <v>2</v>
      </c>
    </row>
    <row r="108" spans="1:12">
      <c r="A108" s="11" t="s">
        <v>96</v>
      </c>
      <c r="D108" s="11" t="s">
        <v>260</v>
      </c>
      <c r="E108" s="19" t="s">
        <v>358</v>
      </c>
      <c r="F108" s="10">
        <v>42036</v>
      </c>
      <c r="G108" s="10">
        <v>44228</v>
      </c>
      <c r="H108" s="11">
        <v>7</v>
      </c>
      <c r="I108" s="20" t="s">
        <v>259</v>
      </c>
      <c r="J108" s="11" t="s">
        <v>261</v>
      </c>
      <c r="K108" s="11" t="s">
        <v>2877</v>
      </c>
      <c r="L108" s="11">
        <v>2</v>
      </c>
    </row>
    <row r="109" spans="1:12">
      <c r="A109" s="11" t="s">
        <v>97</v>
      </c>
      <c r="D109" s="11" t="s">
        <v>260</v>
      </c>
      <c r="E109" s="19" t="s">
        <v>359</v>
      </c>
      <c r="F109" s="10">
        <v>42036</v>
      </c>
      <c r="G109" s="10">
        <v>44228</v>
      </c>
      <c r="H109" s="11">
        <v>7</v>
      </c>
      <c r="I109" s="20" t="s">
        <v>259</v>
      </c>
      <c r="J109" s="11" t="s">
        <v>261</v>
      </c>
      <c r="K109" s="11" t="s">
        <v>2877</v>
      </c>
      <c r="L109" s="11">
        <v>2</v>
      </c>
    </row>
    <row r="110" spans="1:12">
      <c r="A110" s="11" t="s">
        <v>98</v>
      </c>
      <c r="D110" s="11" t="s">
        <v>260</v>
      </c>
      <c r="E110" s="19" t="s">
        <v>360</v>
      </c>
      <c r="F110" s="10">
        <v>42036</v>
      </c>
      <c r="G110" s="10">
        <v>44228</v>
      </c>
      <c r="H110" s="11">
        <v>7</v>
      </c>
      <c r="I110" s="20" t="s">
        <v>259</v>
      </c>
      <c r="J110" s="11" t="s">
        <v>261</v>
      </c>
      <c r="K110" s="11" t="s">
        <v>2877</v>
      </c>
      <c r="L110" s="11">
        <v>2</v>
      </c>
    </row>
    <row r="111" spans="1:12">
      <c r="A111" s="11" t="s">
        <v>99</v>
      </c>
      <c r="D111" s="11" t="s">
        <v>260</v>
      </c>
      <c r="E111" s="19" t="s">
        <v>361</v>
      </c>
      <c r="F111" s="10">
        <v>42036</v>
      </c>
      <c r="G111" s="10">
        <v>44228</v>
      </c>
      <c r="H111" s="11">
        <v>7</v>
      </c>
      <c r="I111" s="20" t="s">
        <v>259</v>
      </c>
      <c r="J111" s="11" t="s">
        <v>261</v>
      </c>
      <c r="K111" s="11" t="s">
        <v>2877</v>
      </c>
      <c r="L111" s="11">
        <v>2</v>
      </c>
    </row>
    <row r="112" spans="1:12">
      <c r="A112" s="11" t="s">
        <v>100</v>
      </c>
      <c r="D112" s="11" t="s">
        <v>260</v>
      </c>
      <c r="E112" s="19" t="s">
        <v>362</v>
      </c>
      <c r="F112" s="10">
        <v>42036</v>
      </c>
      <c r="G112" s="10">
        <v>44228</v>
      </c>
      <c r="H112" s="11">
        <v>7</v>
      </c>
      <c r="I112" s="20" t="s">
        <v>259</v>
      </c>
      <c r="J112" s="11" t="s">
        <v>261</v>
      </c>
      <c r="K112" s="11" t="s">
        <v>2877</v>
      </c>
      <c r="L112" s="11">
        <v>2</v>
      </c>
    </row>
    <row r="113" spans="1:12">
      <c r="A113" s="11" t="s">
        <v>101</v>
      </c>
      <c r="D113" s="11" t="s">
        <v>260</v>
      </c>
      <c r="E113" s="19" t="s">
        <v>363</v>
      </c>
      <c r="F113" s="10">
        <v>42036</v>
      </c>
      <c r="G113" s="10">
        <v>44228</v>
      </c>
      <c r="H113" s="11">
        <v>7</v>
      </c>
      <c r="I113" s="20" t="s">
        <v>259</v>
      </c>
      <c r="J113" s="11" t="s">
        <v>261</v>
      </c>
      <c r="K113" s="11" t="s">
        <v>2877</v>
      </c>
      <c r="L113" s="11">
        <v>2</v>
      </c>
    </row>
    <row r="114" spans="1:12">
      <c r="A114" s="11" t="s">
        <v>102</v>
      </c>
      <c r="D114" s="11" t="s">
        <v>260</v>
      </c>
      <c r="E114" s="19" t="s">
        <v>364</v>
      </c>
      <c r="F114" s="10">
        <v>42036</v>
      </c>
      <c r="G114" s="10">
        <v>44228</v>
      </c>
      <c r="H114" s="11">
        <v>7</v>
      </c>
      <c r="I114" s="20" t="s">
        <v>259</v>
      </c>
      <c r="J114" s="11" t="s">
        <v>261</v>
      </c>
      <c r="K114" s="11" t="s">
        <v>2877</v>
      </c>
      <c r="L114" s="11">
        <v>2</v>
      </c>
    </row>
    <row r="115" spans="1:12">
      <c r="A115" s="11" t="s">
        <v>103</v>
      </c>
      <c r="D115" s="11" t="s">
        <v>260</v>
      </c>
      <c r="E115" s="19" t="s">
        <v>365</v>
      </c>
      <c r="F115" s="10">
        <v>42036</v>
      </c>
      <c r="G115" s="10">
        <v>44228</v>
      </c>
      <c r="H115" s="11">
        <v>7</v>
      </c>
      <c r="I115" s="20" t="s">
        <v>259</v>
      </c>
      <c r="J115" s="11" t="s">
        <v>261</v>
      </c>
      <c r="K115" s="11" t="s">
        <v>2877</v>
      </c>
      <c r="L115" s="11">
        <v>2</v>
      </c>
    </row>
    <row r="116" spans="1:12">
      <c r="A116" s="11" t="s">
        <v>104</v>
      </c>
      <c r="D116" s="11" t="s">
        <v>260</v>
      </c>
      <c r="E116" s="19" t="s">
        <v>366</v>
      </c>
      <c r="F116" s="10">
        <v>42036</v>
      </c>
      <c r="G116" s="10">
        <v>44228</v>
      </c>
      <c r="H116" s="11">
        <v>7</v>
      </c>
      <c r="I116" s="20" t="s">
        <v>259</v>
      </c>
      <c r="J116" s="11" t="s">
        <v>261</v>
      </c>
      <c r="K116" s="11" t="s">
        <v>2877</v>
      </c>
      <c r="L116" s="11">
        <v>2</v>
      </c>
    </row>
    <row r="117" spans="1:12">
      <c r="A117" s="11" t="s">
        <v>105</v>
      </c>
      <c r="D117" s="11" t="s">
        <v>260</v>
      </c>
      <c r="E117" s="19" t="s">
        <v>367</v>
      </c>
      <c r="F117" s="10">
        <v>42036</v>
      </c>
      <c r="G117" s="10">
        <v>44228</v>
      </c>
      <c r="H117" s="11">
        <v>7</v>
      </c>
      <c r="I117" s="20" t="s">
        <v>259</v>
      </c>
      <c r="J117" s="11" t="s">
        <v>261</v>
      </c>
      <c r="K117" s="11" t="s">
        <v>2877</v>
      </c>
      <c r="L117" s="11">
        <v>2</v>
      </c>
    </row>
    <row r="118" spans="1:12">
      <c r="A118" s="11" t="s">
        <v>106</v>
      </c>
      <c r="D118" s="11" t="s">
        <v>260</v>
      </c>
      <c r="E118" s="19" t="s">
        <v>368</v>
      </c>
      <c r="F118" s="10">
        <v>42036</v>
      </c>
      <c r="G118" s="10">
        <v>44228</v>
      </c>
      <c r="H118" s="11">
        <v>7</v>
      </c>
      <c r="I118" s="20" t="s">
        <v>259</v>
      </c>
      <c r="J118" s="11" t="s">
        <v>261</v>
      </c>
      <c r="K118" s="11" t="s">
        <v>2877</v>
      </c>
      <c r="L118" s="11">
        <v>2</v>
      </c>
    </row>
    <row r="119" spans="1:12">
      <c r="A119" s="11" t="s">
        <v>107</v>
      </c>
      <c r="D119" s="11" t="s">
        <v>260</v>
      </c>
      <c r="E119" s="19" t="s">
        <v>369</v>
      </c>
      <c r="F119" s="10">
        <v>42036</v>
      </c>
      <c r="G119" s="10">
        <v>44228</v>
      </c>
      <c r="H119" s="11">
        <v>7</v>
      </c>
      <c r="I119" s="20" t="s">
        <v>259</v>
      </c>
      <c r="J119" s="11" t="s">
        <v>261</v>
      </c>
      <c r="K119" s="11" t="s">
        <v>2877</v>
      </c>
      <c r="L119" s="11">
        <v>2</v>
      </c>
    </row>
    <row r="120" spans="1:12">
      <c r="A120" s="11" t="s">
        <v>108</v>
      </c>
      <c r="D120" s="11" t="s">
        <v>260</v>
      </c>
      <c r="E120" s="19" t="s">
        <v>370</v>
      </c>
      <c r="F120" s="10">
        <v>42036</v>
      </c>
      <c r="G120" s="10">
        <v>44228</v>
      </c>
      <c r="H120" s="11">
        <v>7</v>
      </c>
      <c r="I120" s="20" t="s">
        <v>259</v>
      </c>
      <c r="J120" s="11" t="s">
        <v>261</v>
      </c>
      <c r="K120" s="11" t="s">
        <v>2877</v>
      </c>
      <c r="L120" s="11">
        <v>2</v>
      </c>
    </row>
    <row r="121" spans="1:12">
      <c r="A121" s="11" t="s">
        <v>109</v>
      </c>
      <c r="D121" s="11" t="s">
        <v>260</v>
      </c>
      <c r="E121" s="19" t="s">
        <v>371</v>
      </c>
      <c r="F121" s="10">
        <v>42036</v>
      </c>
      <c r="G121" s="10">
        <v>44228</v>
      </c>
      <c r="H121" s="11">
        <v>7</v>
      </c>
      <c r="I121" s="20" t="s">
        <v>259</v>
      </c>
      <c r="J121" s="11" t="s">
        <v>261</v>
      </c>
      <c r="K121" s="11" t="s">
        <v>2877</v>
      </c>
      <c r="L121" s="11">
        <v>2</v>
      </c>
    </row>
    <row r="122" spans="1:12">
      <c r="A122" s="11" t="s">
        <v>110</v>
      </c>
      <c r="D122" s="11" t="s">
        <v>260</v>
      </c>
      <c r="E122" s="19" t="s">
        <v>372</v>
      </c>
      <c r="F122" s="10">
        <v>42036</v>
      </c>
      <c r="G122" s="10">
        <v>44228</v>
      </c>
      <c r="H122" s="11">
        <v>7</v>
      </c>
      <c r="I122" s="20" t="s">
        <v>259</v>
      </c>
      <c r="J122" s="11" t="s">
        <v>261</v>
      </c>
      <c r="K122" s="11" t="s">
        <v>2877</v>
      </c>
      <c r="L122" s="11">
        <v>2</v>
      </c>
    </row>
    <row r="123" spans="1:12">
      <c r="A123" s="11" t="s">
        <v>111</v>
      </c>
      <c r="D123" s="11" t="s">
        <v>260</v>
      </c>
      <c r="E123" s="19" t="s">
        <v>373</v>
      </c>
      <c r="F123" s="10">
        <v>42036</v>
      </c>
      <c r="G123" s="10">
        <v>44228</v>
      </c>
      <c r="H123" s="11">
        <v>7</v>
      </c>
      <c r="I123" s="20" t="s">
        <v>259</v>
      </c>
      <c r="J123" s="11" t="s">
        <v>261</v>
      </c>
      <c r="K123" s="11" t="s">
        <v>2877</v>
      </c>
      <c r="L123" s="11">
        <v>2</v>
      </c>
    </row>
    <row r="124" spans="1:12">
      <c r="A124" s="11" t="s">
        <v>112</v>
      </c>
      <c r="D124" s="11" t="s">
        <v>260</v>
      </c>
      <c r="E124" s="19" t="s">
        <v>374</v>
      </c>
      <c r="F124" s="10">
        <v>42036</v>
      </c>
      <c r="G124" s="10">
        <v>44228</v>
      </c>
      <c r="H124" s="11">
        <v>7</v>
      </c>
      <c r="I124" s="20" t="s">
        <v>259</v>
      </c>
      <c r="J124" s="11" t="s">
        <v>261</v>
      </c>
      <c r="K124" s="11" t="s">
        <v>2877</v>
      </c>
      <c r="L124" s="11">
        <v>2</v>
      </c>
    </row>
    <row r="125" spans="1:12">
      <c r="A125" s="11" t="s">
        <v>113</v>
      </c>
      <c r="D125" s="11" t="s">
        <v>260</v>
      </c>
      <c r="E125" s="19" t="s">
        <v>375</v>
      </c>
      <c r="F125" s="10">
        <v>42036</v>
      </c>
      <c r="G125" s="10">
        <v>44228</v>
      </c>
      <c r="H125" s="11">
        <v>7</v>
      </c>
      <c r="I125" s="20" t="s">
        <v>259</v>
      </c>
      <c r="J125" s="11" t="s">
        <v>261</v>
      </c>
      <c r="K125" s="11" t="s">
        <v>2877</v>
      </c>
      <c r="L125" s="11">
        <v>2</v>
      </c>
    </row>
    <row r="126" spans="1:12">
      <c r="A126" s="11" t="s">
        <v>114</v>
      </c>
      <c r="D126" s="11" t="s">
        <v>260</v>
      </c>
      <c r="E126" s="19" t="s">
        <v>376</v>
      </c>
      <c r="F126" s="10">
        <v>42036</v>
      </c>
      <c r="G126" s="10">
        <v>44228</v>
      </c>
      <c r="H126" s="11">
        <v>7</v>
      </c>
      <c r="I126" s="20" t="s">
        <v>259</v>
      </c>
      <c r="J126" s="11" t="s">
        <v>261</v>
      </c>
      <c r="K126" s="11" t="s">
        <v>2877</v>
      </c>
      <c r="L126" s="11">
        <v>2</v>
      </c>
    </row>
    <row r="127" spans="1:12">
      <c r="A127" s="11" t="s">
        <v>115</v>
      </c>
      <c r="D127" s="11" t="s">
        <v>260</v>
      </c>
      <c r="E127" s="19" t="s">
        <v>377</v>
      </c>
      <c r="F127" s="10">
        <v>42036</v>
      </c>
      <c r="G127" s="10">
        <v>44228</v>
      </c>
      <c r="H127" s="11">
        <v>7</v>
      </c>
      <c r="I127" s="20" t="s">
        <v>259</v>
      </c>
      <c r="J127" s="11" t="s">
        <v>261</v>
      </c>
      <c r="K127" s="11" t="s">
        <v>2877</v>
      </c>
      <c r="L127" s="11">
        <v>2</v>
      </c>
    </row>
    <row r="128" spans="1:12">
      <c r="A128" s="11" t="s">
        <v>116</v>
      </c>
      <c r="D128" s="11" t="s">
        <v>260</v>
      </c>
      <c r="E128" s="19" t="s">
        <v>378</v>
      </c>
      <c r="F128" s="10">
        <v>42036</v>
      </c>
      <c r="G128" s="10">
        <v>44228</v>
      </c>
      <c r="H128" s="11">
        <v>7</v>
      </c>
      <c r="I128" s="20" t="s">
        <v>259</v>
      </c>
      <c r="J128" s="11" t="s">
        <v>261</v>
      </c>
      <c r="K128" s="11" t="s">
        <v>2877</v>
      </c>
      <c r="L128" s="11">
        <v>2</v>
      </c>
    </row>
    <row r="129" spans="1:12">
      <c r="A129" s="11" t="s">
        <v>117</v>
      </c>
      <c r="D129" s="11" t="s">
        <v>260</v>
      </c>
      <c r="E129" s="19" t="s">
        <v>379</v>
      </c>
      <c r="F129" s="10">
        <v>42036</v>
      </c>
      <c r="G129" s="10">
        <v>44228</v>
      </c>
      <c r="H129" s="11">
        <v>7</v>
      </c>
      <c r="I129" s="20" t="s">
        <v>259</v>
      </c>
      <c r="J129" s="11" t="s">
        <v>261</v>
      </c>
      <c r="K129" s="11" t="s">
        <v>2877</v>
      </c>
      <c r="L129" s="11">
        <v>2</v>
      </c>
    </row>
    <row r="130" spans="1:12">
      <c r="A130" s="11" t="s">
        <v>118</v>
      </c>
      <c r="D130" s="11" t="s">
        <v>260</v>
      </c>
      <c r="E130" s="19" t="s">
        <v>380</v>
      </c>
      <c r="F130" s="10">
        <v>42036</v>
      </c>
      <c r="G130" s="10">
        <v>44228</v>
      </c>
      <c r="H130" s="11">
        <v>7</v>
      </c>
      <c r="I130" s="20" t="s">
        <v>259</v>
      </c>
      <c r="J130" s="11" t="s">
        <v>261</v>
      </c>
      <c r="K130" s="11" t="s">
        <v>2877</v>
      </c>
      <c r="L130" s="11">
        <v>2</v>
      </c>
    </row>
    <row r="131" spans="1:12">
      <c r="A131" s="11" t="s">
        <v>119</v>
      </c>
      <c r="D131" s="11" t="s">
        <v>260</v>
      </c>
      <c r="E131" s="19" t="s">
        <v>381</v>
      </c>
      <c r="F131" s="10">
        <v>42036</v>
      </c>
      <c r="G131" s="10">
        <v>44228</v>
      </c>
      <c r="H131" s="11">
        <v>7</v>
      </c>
      <c r="I131" s="20" t="s">
        <v>259</v>
      </c>
      <c r="J131" s="11" t="s">
        <v>261</v>
      </c>
      <c r="K131" s="11" t="s">
        <v>2877</v>
      </c>
      <c r="L131" s="11">
        <v>2</v>
      </c>
    </row>
    <row r="132" spans="1:12">
      <c r="A132" s="11" t="s">
        <v>120</v>
      </c>
      <c r="D132" s="11" t="s">
        <v>260</v>
      </c>
      <c r="E132" s="19" t="s">
        <v>382</v>
      </c>
      <c r="F132" s="10">
        <v>42036</v>
      </c>
      <c r="G132" s="10">
        <v>44228</v>
      </c>
      <c r="H132" s="11">
        <v>7</v>
      </c>
      <c r="I132" s="20" t="s">
        <v>259</v>
      </c>
      <c r="J132" s="11" t="s">
        <v>261</v>
      </c>
      <c r="K132" s="11" t="s">
        <v>2877</v>
      </c>
      <c r="L132" s="11">
        <v>2</v>
      </c>
    </row>
    <row r="133" spans="1:12">
      <c r="A133" s="11" t="s">
        <v>121</v>
      </c>
      <c r="D133" s="11" t="s">
        <v>260</v>
      </c>
      <c r="E133" s="19" t="s">
        <v>383</v>
      </c>
      <c r="F133" s="10">
        <v>42036</v>
      </c>
      <c r="G133" s="10">
        <v>44228</v>
      </c>
      <c r="H133" s="11">
        <v>7</v>
      </c>
      <c r="I133" s="20" t="s">
        <v>259</v>
      </c>
      <c r="J133" s="11" t="s">
        <v>261</v>
      </c>
      <c r="K133" s="11" t="s">
        <v>2877</v>
      </c>
      <c r="L133" s="11">
        <v>2</v>
      </c>
    </row>
    <row r="134" spans="1:12">
      <c r="A134" s="11" t="s">
        <v>122</v>
      </c>
      <c r="D134" s="11" t="s">
        <v>260</v>
      </c>
      <c r="E134" s="19" t="s">
        <v>384</v>
      </c>
      <c r="F134" s="10">
        <v>42036</v>
      </c>
      <c r="G134" s="10">
        <v>44228</v>
      </c>
      <c r="H134" s="11">
        <v>7</v>
      </c>
      <c r="I134" s="20" t="s">
        <v>259</v>
      </c>
      <c r="J134" s="11" t="s">
        <v>261</v>
      </c>
      <c r="K134" s="11" t="s">
        <v>2877</v>
      </c>
      <c r="L134" s="11">
        <v>2</v>
      </c>
    </row>
    <row r="135" spans="1:12">
      <c r="A135" s="11" t="s">
        <v>123</v>
      </c>
      <c r="D135" s="11" t="s">
        <v>260</v>
      </c>
      <c r="E135" s="19" t="s">
        <v>385</v>
      </c>
      <c r="F135" s="10">
        <v>42036</v>
      </c>
      <c r="G135" s="10">
        <v>44228</v>
      </c>
      <c r="H135" s="11">
        <v>7</v>
      </c>
      <c r="I135" s="20" t="s">
        <v>259</v>
      </c>
      <c r="J135" s="11" t="s">
        <v>261</v>
      </c>
      <c r="K135" s="11" t="s">
        <v>2877</v>
      </c>
      <c r="L135" s="11">
        <v>2</v>
      </c>
    </row>
    <row r="136" spans="1:12">
      <c r="A136" s="11" t="s">
        <v>124</v>
      </c>
      <c r="D136" s="11" t="s">
        <v>260</v>
      </c>
      <c r="E136" s="19" t="s">
        <v>386</v>
      </c>
      <c r="F136" s="10">
        <v>42036</v>
      </c>
      <c r="G136" s="10">
        <v>44228</v>
      </c>
      <c r="H136" s="11">
        <v>7</v>
      </c>
      <c r="I136" s="20" t="s">
        <v>259</v>
      </c>
      <c r="J136" s="11" t="s">
        <v>261</v>
      </c>
      <c r="K136" s="11" t="s">
        <v>2877</v>
      </c>
      <c r="L136" s="11">
        <v>2</v>
      </c>
    </row>
    <row r="137" spans="1:12">
      <c r="A137" s="11" t="s">
        <v>125</v>
      </c>
      <c r="D137" s="11" t="s">
        <v>260</v>
      </c>
      <c r="E137" s="19" t="s">
        <v>387</v>
      </c>
      <c r="F137" s="10">
        <v>42036</v>
      </c>
      <c r="G137" s="10">
        <v>44228</v>
      </c>
      <c r="H137" s="11">
        <v>7</v>
      </c>
      <c r="I137" s="20" t="s">
        <v>259</v>
      </c>
      <c r="J137" s="11" t="s">
        <v>261</v>
      </c>
      <c r="K137" s="11" t="s">
        <v>2877</v>
      </c>
      <c r="L137" s="11">
        <v>2</v>
      </c>
    </row>
    <row r="138" spans="1:12">
      <c r="A138" s="11" t="s">
        <v>126</v>
      </c>
      <c r="D138" s="11" t="s">
        <v>260</v>
      </c>
      <c r="E138" s="19" t="s">
        <v>388</v>
      </c>
      <c r="F138" s="10">
        <v>42036</v>
      </c>
      <c r="G138" s="10">
        <v>44228</v>
      </c>
      <c r="H138" s="11">
        <v>7</v>
      </c>
      <c r="I138" s="20" t="s">
        <v>259</v>
      </c>
      <c r="J138" s="11" t="s">
        <v>261</v>
      </c>
      <c r="K138" s="11" t="s">
        <v>2877</v>
      </c>
      <c r="L138" s="11">
        <v>2</v>
      </c>
    </row>
    <row r="139" spans="1:12">
      <c r="A139" s="11" t="s">
        <v>127</v>
      </c>
      <c r="D139" s="11" t="s">
        <v>260</v>
      </c>
      <c r="E139" s="19" t="s">
        <v>389</v>
      </c>
      <c r="F139" s="10">
        <v>42036</v>
      </c>
      <c r="G139" s="10">
        <v>44228</v>
      </c>
      <c r="H139" s="11">
        <v>7</v>
      </c>
      <c r="I139" s="20" t="s">
        <v>259</v>
      </c>
      <c r="J139" s="11" t="s">
        <v>261</v>
      </c>
      <c r="K139" s="11" t="s">
        <v>2877</v>
      </c>
      <c r="L139" s="11">
        <v>2</v>
      </c>
    </row>
    <row r="140" spans="1:12">
      <c r="A140" s="11" t="s">
        <v>128</v>
      </c>
      <c r="D140" s="11" t="s">
        <v>260</v>
      </c>
      <c r="E140" s="19" t="s">
        <v>390</v>
      </c>
      <c r="F140" s="10">
        <v>42036</v>
      </c>
      <c r="G140" s="10">
        <v>44228</v>
      </c>
      <c r="H140" s="11">
        <v>7</v>
      </c>
      <c r="I140" s="20" t="s">
        <v>259</v>
      </c>
      <c r="J140" s="11" t="s">
        <v>261</v>
      </c>
      <c r="K140" s="11" t="s">
        <v>2877</v>
      </c>
      <c r="L140" s="11">
        <v>2</v>
      </c>
    </row>
    <row r="141" spans="1:12">
      <c r="A141" s="11" t="s">
        <v>129</v>
      </c>
      <c r="D141" s="11" t="s">
        <v>260</v>
      </c>
      <c r="E141" s="19" t="s">
        <v>391</v>
      </c>
      <c r="F141" s="10">
        <v>42036</v>
      </c>
      <c r="G141" s="10">
        <v>44228</v>
      </c>
      <c r="H141" s="11">
        <v>7</v>
      </c>
      <c r="I141" s="20" t="s">
        <v>259</v>
      </c>
      <c r="J141" s="11" t="s">
        <v>261</v>
      </c>
      <c r="K141" s="11" t="s">
        <v>2877</v>
      </c>
      <c r="L141" s="11">
        <v>2</v>
      </c>
    </row>
    <row r="142" spans="1:12">
      <c r="A142" s="11" t="s">
        <v>130</v>
      </c>
      <c r="D142" s="11" t="s">
        <v>260</v>
      </c>
      <c r="E142" s="19" t="s">
        <v>392</v>
      </c>
      <c r="F142" s="10">
        <v>42036</v>
      </c>
      <c r="G142" s="10">
        <v>44228</v>
      </c>
      <c r="H142" s="11">
        <v>7</v>
      </c>
      <c r="I142" s="20" t="s">
        <v>259</v>
      </c>
      <c r="J142" s="11" t="s">
        <v>261</v>
      </c>
      <c r="K142" s="11" t="s">
        <v>2877</v>
      </c>
      <c r="L142" s="11">
        <v>2</v>
      </c>
    </row>
    <row r="143" spans="1:12">
      <c r="A143" s="11" t="s">
        <v>131</v>
      </c>
      <c r="D143" s="11" t="s">
        <v>260</v>
      </c>
      <c r="E143" s="19" t="s">
        <v>393</v>
      </c>
      <c r="F143" s="10">
        <v>42036</v>
      </c>
      <c r="G143" s="10">
        <v>44228</v>
      </c>
      <c r="H143" s="11">
        <v>7</v>
      </c>
      <c r="I143" s="20" t="s">
        <v>259</v>
      </c>
      <c r="J143" s="11" t="s">
        <v>261</v>
      </c>
      <c r="K143" s="11" t="s">
        <v>2877</v>
      </c>
      <c r="L143" s="11">
        <v>2</v>
      </c>
    </row>
    <row r="144" spans="1:12">
      <c r="A144" s="11" t="s">
        <v>132</v>
      </c>
      <c r="D144" s="11" t="s">
        <v>260</v>
      </c>
      <c r="E144" s="19" t="s">
        <v>394</v>
      </c>
      <c r="F144" s="10">
        <v>42036</v>
      </c>
      <c r="G144" s="10">
        <v>44228</v>
      </c>
      <c r="H144" s="11">
        <v>7</v>
      </c>
      <c r="I144" s="20" t="s">
        <v>259</v>
      </c>
      <c r="J144" s="11" t="s">
        <v>261</v>
      </c>
      <c r="K144" s="11" t="s">
        <v>2877</v>
      </c>
      <c r="L144" s="11">
        <v>2</v>
      </c>
    </row>
    <row r="145" spans="1:12">
      <c r="A145" s="11" t="s">
        <v>133</v>
      </c>
      <c r="D145" s="11" t="s">
        <v>260</v>
      </c>
      <c r="E145" s="19" t="s">
        <v>395</v>
      </c>
      <c r="F145" s="10">
        <v>42036</v>
      </c>
      <c r="G145" s="10">
        <v>44228</v>
      </c>
      <c r="H145" s="11">
        <v>7</v>
      </c>
      <c r="I145" s="20" t="s">
        <v>259</v>
      </c>
      <c r="J145" s="11" t="s">
        <v>261</v>
      </c>
      <c r="K145" s="11" t="s">
        <v>2877</v>
      </c>
      <c r="L145" s="11">
        <v>2</v>
      </c>
    </row>
    <row r="146" spans="1:12">
      <c r="A146" s="11" t="s">
        <v>134</v>
      </c>
      <c r="D146" s="11" t="s">
        <v>260</v>
      </c>
      <c r="E146" s="19" t="s">
        <v>396</v>
      </c>
      <c r="F146" s="10">
        <v>42036</v>
      </c>
      <c r="G146" s="10">
        <v>44228</v>
      </c>
      <c r="H146" s="11">
        <v>7</v>
      </c>
      <c r="I146" s="20" t="s">
        <v>259</v>
      </c>
      <c r="J146" s="11" t="s">
        <v>261</v>
      </c>
      <c r="K146" s="11" t="s">
        <v>2877</v>
      </c>
      <c r="L146" s="11">
        <v>2</v>
      </c>
    </row>
    <row r="147" spans="1:12">
      <c r="A147" s="11" t="s">
        <v>135</v>
      </c>
      <c r="D147" s="11" t="s">
        <v>260</v>
      </c>
      <c r="E147" s="19" t="s">
        <v>397</v>
      </c>
      <c r="F147" s="10">
        <v>42036</v>
      </c>
      <c r="G147" s="10">
        <v>44228</v>
      </c>
      <c r="H147" s="11">
        <v>7</v>
      </c>
      <c r="I147" s="20" t="s">
        <v>259</v>
      </c>
      <c r="J147" s="11" t="s">
        <v>261</v>
      </c>
      <c r="K147" s="11" t="s">
        <v>2877</v>
      </c>
      <c r="L147" s="11">
        <v>2</v>
      </c>
    </row>
    <row r="148" spans="1:12">
      <c r="A148" s="11" t="s">
        <v>136</v>
      </c>
      <c r="D148" s="11" t="s">
        <v>260</v>
      </c>
      <c r="E148" s="19" t="s">
        <v>398</v>
      </c>
      <c r="F148" s="10">
        <v>42036</v>
      </c>
      <c r="G148" s="10">
        <v>44228</v>
      </c>
      <c r="H148" s="11">
        <v>7</v>
      </c>
      <c r="I148" s="20" t="s">
        <v>259</v>
      </c>
      <c r="J148" s="11" t="s">
        <v>261</v>
      </c>
      <c r="K148" s="11" t="s">
        <v>2877</v>
      </c>
      <c r="L148" s="11">
        <v>2</v>
      </c>
    </row>
    <row r="149" spans="1:12">
      <c r="A149" s="11" t="s">
        <v>137</v>
      </c>
      <c r="D149" s="11" t="s">
        <v>260</v>
      </c>
      <c r="E149" s="19" t="s">
        <v>399</v>
      </c>
      <c r="F149" s="10">
        <v>42036</v>
      </c>
      <c r="G149" s="10">
        <v>44228</v>
      </c>
      <c r="H149" s="11">
        <v>7</v>
      </c>
      <c r="I149" s="20" t="s">
        <v>259</v>
      </c>
      <c r="J149" s="11" t="s">
        <v>261</v>
      </c>
      <c r="K149" s="11" t="s">
        <v>2877</v>
      </c>
      <c r="L149" s="11">
        <v>2</v>
      </c>
    </row>
    <row r="150" spans="1:12">
      <c r="A150" s="11" t="s">
        <v>138</v>
      </c>
      <c r="D150" s="11" t="s">
        <v>260</v>
      </c>
      <c r="E150" s="19" t="s">
        <v>400</v>
      </c>
      <c r="F150" s="10">
        <v>42036</v>
      </c>
      <c r="G150" s="10">
        <v>44228</v>
      </c>
      <c r="H150" s="11">
        <v>7</v>
      </c>
      <c r="I150" s="20" t="s">
        <v>259</v>
      </c>
      <c r="J150" s="11" t="s">
        <v>261</v>
      </c>
      <c r="K150" s="11" t="s">
        <v>2877</v>
      </c>
      <c r="L150" s="11">
        <v>2</v>
      </c>
    </row>
    <row r="151" spans="1:12">
      <c r="A151" s="11" t="s">
        <v>139</v>
      </c>
      <c r="D151" s="11" t="s">
        <v>260</v>
      </c>
      <c r="E151" s="19" t="s">
        <v>401</v>
      </c>
      <c r="F151" s="10">
        <v>42036</v>
      </c>
      <c r="G151" s="10">
        <v>44228</v>
      </c>
      <c r="H151" s="11">
        <v>7</v>
      </c>
      <c r="I151" s="20" t="s">
        <v>259</v>
      </c>
      <c r="J151" s="11" t="s">
        <v>261</v>
      </c>
      <c r="K151" s="11" t="s">
        <v>2877</v>
      </c>
      <c r="L151" s="11">
        <v>2</v>
      </c>
    </row>
    <row r="152" spans="1:12">
      <c r="A152" s="11" t="s">
        <v>140</v>
      </c>
      <c r="D152" s="11" t="s">
        <v>260</v>
      </c>
      <c r="E152" s="19" t="s">
        <v>402</v>
      </c>
      <c r="F152" s="10">
        <v>42036</v>
      </c>
      <c r="G152" s="10">
        <v>44228</v>
      </c>
      <c r="H152" s="11">
        <v>7</v>
      </c>
      <c r="I152" s="20" t="s">
        <v>259</v>
      </c>
      <c r="J152" s="11" t="s">
        <v>261</v>
      </c>
      <c r="K152" s="11" t="s">
        <v>2877</v>
      </c>
      <c r="L152" s="11">
        <v>2</v>
      </c>
    </row>
    <row r="153" spans="1:12">
      <c r="A153" s="11" t="s">
        <v>141</v>
      </c>
      <c r="D153" s="11" t="s">
        <v>260</v>
      </c>
      <c r="E153" s="19" t="s">
        <v>403</v>
      </c>
      <c r="F153" s="10">
        <v>42036</v>
      </c>
      <c r="G153" s="10">
        <v>44228</v>
      </c>
      <c r="H153" s="11">
        <v>7</v>
      </c>
      <c r="I153" s="20" t="s">
        <v>259</v>
      </c>
      <c r="J153" s="11" t="s">
        <v>261</v>
      </c>
      <c r="K153" s="11" t="s">
        <v>2877</v>
      </c>
      <c r="L153" s="11">
        <v>2</v>
      </c>
    </row>
    <row r="154" spans="1:12">
      <c r="A154" s="11" t="s">
        <v>142</v>
      </c>
      <c r="D154" s="11" t="s">
        <v>260</v>
      </c>
      <c r="E154" s="19" t="s">
        <v>404</v>
      </c>
      <c r="F154" s="10">
        <v>42036</v>
      </c>
      <c r="G154" s="10">
        <v>44228</v>
      </c>
      <c r="H154" s="11">
        <v>7</v>
      </c>
      <c r="I154" s="20" t="s">
        <v>259</v>
      </c>
      <c r="J154" s="11" t="s">
        <v>261</v>
      </c>
      <c r="K154" s="11" t="s">
        <v>2877</v>
      </c>
      <c r="L154" s="11">
        <v>2</v>
      </c>
    </row>
    <row r="155" spans="1:12">
      <c r="A155" s="11" t="s">
        <v>143</v>
      </c>
      <c r="D155" s="11" t="s">
        <v>260</v>
      </c>
      <c r="E155" s="19" t="s">
        <v>405</v>
      </c>
      <c r="F155" s="10">
        <v>42036</v>
      </c>
      <c r="G155" s="10">
        <v>44228</v>
      </c>
      <c r="H155" s="11">
        <v>7</v>
      </c>
      <c r="I155" s="20" t="s">
        <v>259</v>
      </c>
      <c r="J155" s="11" t="s">
        <v>261</v>
      </c>
      <c r="K155" s="11" t="s">
        <v>2877</v>
      </c>
      <c r="L155" s="11">
        <v>2</v>
      </c>
    </row>
    <row r="156" spans="1:12">
      <c r="A156" s="11" t="s">
        <v>144</v>
      </c>
      <c r="D156" s="11" t="s">
        <v>260</v>
      </c>
      <c r="E156" s="19" t="s">
        <v>406</v>
      </c>
      <c r="F156" s="10">
        <v>42036</v>
      </c>
      <c r="G156" s="10">
        <v>44228</v>
      </c>
      <c r="H156" s="11">
        <v>7</v>
      </c>
      <c r="I156" s="20" t="s">
        <v>259</v>
      </c>
      <c r="J156" s="11" t="s">
        <v>261</v>
      </c>
      <c r="K156" s="11" t="s">
        <v>2877</v>
      </c>
      <c r="L156" s="11">
        <v>2</v>
      </c>
    </row>
    <row r="157" spans="1:12">
      <c r="A157" s="11" t="s">
        <v>145</v>
      </c>
      <c r="D157" s="11" t="s">
        <v>260</v>
      </c>
      <c r="E157" s="19" t="s">
        <v>407</v>
      </c>
      <c r="F157" s="10">
        <v>42036</v>
      </c>
      <c r="G157" s="10">
        <v>44228</v>
      </c>
      <c r="H157" s="11">
        <v>7</v>
      </c>
      <c r="I157" s="20" t="s">
        <v>259</v>
      </c>
      <c r="J157" s="11" t="s">
        <v>261</v>
      </c>
      <c r="K157" s="11" t="s">
        <v>2877</v>
      </c>
      <c r="L157" s="11">
        <v>2</v>
      </c>
    </row>
    <row r="158" spans="1:12">
      <c r="A158" s="11" t="s">
        <v>146</v>
      </c>
      <c r="D158" s="11" t="s">
        <v>260</v>
      </c>
      <c r="E158" s="19" t="s">
        <v>408</v>
      </c>
      <c r="F158" s="10">
        <v>42036</v>
      </c>
      <c r="G158" s="10">
        <v>44228</v>
      </c>
      <c r="H158" s="11">
        <v>7</v>
      </c>
      <c r="I158" s="20" t="s">
        <v>259</v>
      </c>
      <c r="J158" s="11" t="s">
        <v>261</v>
      </c>
      <c r="K158" s="11" t="s">
        <v>2877</v>
      </c>
      <c r="L158" s="11">
        <v>2</v>
      </c>
    </row>
    <row r="159" spans="1:12">
      <c r="A159" s="11" t="s">
        <v>147</v>
      </c>
      <c r="D159" s="11" t="s">
        <v>260</v>
      </c>
      <c r="E159" s="19" t="s">
        <v>409</v>
      </c>
      <c r="F159" s="10">
        <v>42036</v>
      </c>
      <c r="G159" s="10">
        <v>44228</v>
      </c>
      <c r="H159" s="11">
        <v>7</v>
      </c>
      <c r="I159" s="20" t="s">
        <v>259</v>
      </c>
      <c r="J159" s="11" t="s">
        <v>261</v>
      </c>
      <c r="K159" s="11" t="s">
        <v>2877</v>
      </c>
      <c r="L159" s="11">
        <v>2</v>
      </c>
    </row>
    <row r="160" spans="1:12">
      <c r="A160" s="11" t="s">
        <v>148</v>
      </c>
      <c r="D160" s="11" t="s">
        <v>260</v>
      </c>
      <c r="E160" s="19" t="s">
        <v>410</v>
      </c>
      <c r="F160" s="10">
        <v>42036</v>
      </c>
      <c r="G160" s="10">
        <v>44228</v>
      </c>
      <c r="H160" s="11">
        <v>7</v>
      </c>
      <c r="I160" s="20" t="s">
        <v>259</v>
      </c>
      <c r="J160" s="11" t="s">
        <v>261</v>
      </c>
      <c r="K160" s="11" t="s">
        <v>2877</v>
      </c>
      <c r="L160" s="11">
        <v>2</v>
      </c>
    </row>
    <row r="161" spans="1:12">
      <c r="A161" s="11" t="s">
        <v>149</v>
      </c>
      <c r="D161" s="11" t="s">
        <v>260</v>
      </c>
      <c r="E161" s="19" t="s">
        <v>411</v>
      </c>
      <c r="F161" s="10">
        <v>42036</v>
      </c>
      <c r="G161" s="10">
        <v>44228</v>
      </c>
      <c r="H161" s="11">
        <v>7</v>
      </c>
      <c r="I161" s="20" t="s">
        <v>259</v>
      </c>
      <c r="J161" s="11" t="s">
        <v>261</v>
      </c>
      <c r="K161" s="11" t="s">
        <v>2877</v>
      </c>
      <c r="L161" s="11">
        <v>2</v>
      </c>
    </row>
    <row r="162" spans="1:12">
      <c r="A162" s="11" t="s">
        <v>150</v>
      </c>
      <c r="D162" s="11" t="s">
        <v>260</v>
      </c>
      <c r="E162" s="19" t="s">
        <v>412</v>
      </c>
      <c r="F162" s="10">
        <v>42036</v>
      </c>
      <c r="G162" s="10">
        <v>44228</v>
      </c>
      <c r="H162" s="11">
        <v>7</v>
      </c>
      <c r="I162" s="20" t="s">
        <v>259</v>
      </c>
      <c r="J162" s="11" t="s">
        <v>261</v>
      </c>
      <c r="K162" s="11" t="s">
        <v>2877</v>
      </c>
      <c r="L162" s="11">
        <v>2</v>
      </c>
    </row>
    <row r="163" spans="1:12">
      <c r="A163" s="11" t="s">
        <v>151</v>
      </c>
      <c r="D163" s="11" t="s">
        <v>260</v>
      </c>
      <c r="E163" s="19" t="s">
        <v>413</v>
      </c>
      <c r="F163" s="10">
        <v>42036</v>
      </c>
      <c r="G163" s="10">
        <v>44228</v>
      </c>
      <c r="H163" s="11">
        <v>7</v>
      </c>
      <c r="I163" s="20" t="s">
        <v>259</v>
      </c>
      <c r="J163" s="11" t="s">
        <v>261</v>
      </c>
      <c r="K163" s="11" t="s">
        <v>2877</v>
      </c>
      <c r="L163" s="11">
        <v>2</v>
      </c>
    </row>
    <row r="164" spans="1:12">
      <c r="A164" s="11" t="s">
        <v>152</v>
      </c>
      <c r="D164" s="11" t="s">
        <v>260</v>
      </c>
      <c r="E164" s="19" t="s">
        <v>414</v>
      </c>
      <c r="F164" s="10">
        <v>42036</v>
      </c>
      <c r="G164" s="10">
        <v>44228</v>
      </c>
      <c r="H164" s="11">
        <v>7</v>
      </c>
      <c r="I164" s="20" t="s">
        <v>259</v>
      </c>
      <c r="J164" s="11" t="s">
        <v>261</v>
      </c>
      <c r="K164" s="11" t="s">
        <v>2877</v>
      </c>
      <c r="L164" s="11">
        <v>2</v>
      </c>
    </row>
    <row r="165" spans="1:12">
      <c r="A165" s="11" t="s">
        <v>153</v>
      </c>
      <c r="D165" s="11" t="s">
        <v>260</v>
      </c>
      <c r="E165" s="19" t="s">
        <v>415</v>
      </c>
      <c r="F165" s="10">
        <v>42036</v>
      </c>
      <c r="G165" s="10">
        <v>44228</v>
      </c>
      <c r="H165" s="11">
        <v>7</v>
      </c>
      <c r="I165" s="20" t="s">
        <v>259</v>
      </c>
      <c r="J165" s="11" t="s">
        <v>261</v>
      </c>
      <c r="K165" s="11" t="s">
        <v>2877</v>
      </c>
      <c r="L165" s="11">
        <v>2</v>
      </c>
    </row>
    <row r="166" spans="1:12">
      <c r="A166" s="11" t="s">
        <v>154</v>
      </c>
      <c r="D166" s="11" t="s">
        <v>260</v>
      </c>
      <c r="E166" s="19" t="s">
        <v>416</v>
      </c>
      <c r="F166" s="10">
        <v>42036</v>
      </c>
      <c r="G166" s="10">
        <v>44228</v>
      </c>
      <c r="H166" s="11">
        <v>7</v>
      </c>
      <c r="I166" s="20" t="s">
        <v>259</v>
      </c>
      <c r="J166" s="11" t="s">
        <v>261</v>
      </c>
      <c r="K166" s="11" t="s">
        <v>2877</v>
      </c>
      <c r="L166" s="11">
        <v>2</v>
      </c>
    </row>
    <row r="167" spans="1:12">
      <c r="A167" s="11" t="s">
        <v>155</v>
      </c>
      <c r="D167" s="11" t="s">
        <v>260</v>
      </c>
      <c r="E167" s="19" t="s">
        <v>417</v>
      </c>
      <c r="F167" s="10">
        <v>42036</v>
      </c>
      <c r="G167" s="10">
        <v>44228</v>
      </c>
      <c r="H167" s="11">
        <v>7</v>
      </c>
      <c r="I167" s="20" t="s">
        <v>259</v>
      </c>
      <c r="J167" s="11" t="s">
        <v>261</v>
      </c>
      <c r="K167" s="11" t="s">
        <v>2877</v>
      </c>
      <c r="L167" s="11">
        <v>2</v>
      </c>
    </row>
    <row r="168" spans="1:12">
      <c r="A168" s="11" t="s">
        <v>156</v>
      </c>
      <c r="D168" s="11" t="s">
        <v>260</v>
      </c>
      <c r="E168" s="19" t="s">
        <v>418</v>
      </c>
      <c r="F168" s="10">
        <v>42036</v>
      </c>
      <c r="G168" s="10">
        <v>44228</v>
      </c>
      <c r="H168" s="11">
        <v>7</v>
      </c>
      <c r="I168" s="20" t="s">
        <v>259</v>
      </c>
      <c r="J168" s="11" t="s">
        <v>261</v>
      </c>
      <c r="K168" s="11" t="s">
        <v>2877</v>
      </c>
      <c r="L168" s="11">
        <v>2</v>
      </c>
    </row>
    <row r="169" spans="1:12">
      <c r="A169" s="11" t="s">
        <v>157</v>
      </c>
      <c r="D169" s="11" t="s">
        <v>260</v>
      </c>
      <c r="E169" s="19" t="s">
        <v>419</v>
      </c>
      <c r="F169" s="10">
        <v>42036</v>
      </c>
      <c r="G169" s="10">
        <v>44228</v>
      </c>
      <c r="H169" s="11">
        <v>7</v>
      </c>
      <c r="I169" s="20" t="s">
        <v>259</v>
      </c>
      <c r="J169" s="11" t="s">
        <v>261</v>
      </c>
      <c r="K169" s="11" t="s">
        <v>2877</v>
      </c>
      <c r="L169" s="11">
        <v>2</v>
      </c>
    </row>
    <row r="170" spans="1:12">
      <c r="A170" s="11" t="s">
        <v>158</v>
      </c>
      <c r="D170" s="11" t="s">
        <v>260</v>
      </c>
      <c r="E170" s="19" t="s">
        <v>420</v>
      </c>
      <c r="F170" s="10">
        <v>42036</v>
      </c>
      <c r="G170" s="10">
        <v>44228</v>
      </c>
      <c r="H170" s="11">
        <v>7</v>
      </c>
      <c r="I170" s="20" t="s">
        <v>259</v>
      </c>
      <c r="J170" s="11" t="s">
        <v>261</v>
      </c>
      <c r="K170" s="11" t="s">
        <v>2877</v>
      </c>
      <c r="L170" s="11">
        <v>2</v>
      </c>
    </row>
    <row r="171" spans="1:12">
      <c r="A171" s="11" t="s">
        <v>159</v>
      </c>
      <c r="D171" s="11" t="s">
        <v>260</v>
      </c>
      <c r="E171" s="19" t="s">
        <v>421</v>
      </c>
      <c r="F171" s="10">
        <v>42036</v>
      </c>
      <c r="G171" s="10">
        <v>44228</v>
      </c>
      <c r="H171" s="11">
        <v>7</v>
      </c>
      <c r="I171" s="20" t="s">
        <v>259</v>
      </c>
      <c r="J171" s="11" t="s">
        <v>261</v>
      </c>
      <c r="K171" s="11" t="s">
        <v>2877</v>
      </c>
      <c r="L171" s="11">
        <v>2</v>
      </c>
    </row>
    <row r="172" spans="1:12">
      <c r="A172" s="11" t="s">
        <v>160</v>
      </c>
      <c r="D172" s="11" t="s">
        <v>260</v>
      </c>
      <c r="E172" s="19" t="s">
        <v>422</v>
      </c>
      <c r="F172" s="10">
        <v>42036</v>
      </c>
      <c r="G172" s="10">
        <v>44228</v>
      </c>
      <c r="H172" s="11">
        <v>7</v>
      </c>
      <c r="I172" s="20" t="s">
        <v>259</v>
      </c>
      <c r="J172" s="11" t="s">
        <v>261</v>
      </c>
      <c r="K172" s="11" t="s">
        <v>2877</v>
      </c>
      <c r="L172" s="11">
        <v>2</v>
      </c>
    </row>
    <row r="173" spans="1:12">
      <c r="A173" s="11" t="s">
        <v>161</v>
      </c>
      <c r="D173" s="11" t="s">
        <v>260</v>
      </c>
      <c r="E173" s="19" t="s">
        <v>423</v>
      </c>
      <c r="F173" s="10">
        <v>42036</v>
      </c>
      <c r="G173" s="10">
        <v>44228</v>
      </c>
      <c r="H173" s="11">
        <v>7</v>
      </c>
      <c r="I173" s="20" t="s">
        <v>259</v>
      </c>
      <c r="J173" s="11" t="s">
        <v>261</v>
      </c>
      <c r="K173" s="11" t="s">
        <v>2877</v>
      </c>
      <c r="L173" s="11">
        <v>2</v>
      </c>
    </row>
    <row r="174" spans="1:12">
      <c r="A174" s="11" t="s">
        <v>162</v>
      </c>
      <c r="D174" s="11" t="s">
        <v>260</v>
      </c>
      <c r="E174" s="19" t="s">
        <v>424</v>
      </c>
      <c r="F174" s="10">
        <v>42036</v>
      </c>
      <c r="G174" s="10">
        <v>44228</v>
      </c>
      <c r="H174" s="11">
        <v>7</v>
      </c>
      <c r="I174" s="20" t="s">
        <v>259</v>
      </c>
      <c r="J174" s="11" t="s">
        <v>261</v>
      </c>
      <c r="K174" s="11" t="s">
        <v>2877</v>
      </c>
      <c r="L174" s="11">
        <v>2</v>
      </c>
    </row>
    <row r="175" spans="1:12">
      <c r="A175" s="11" t="s">
        <v>163</v>
      </c>
      <c r="D175" s="11" t="s">
        <v>260</v>
      </c>
      <c r="E175" s="19" t="s">
        <v>425</v>
      </c>
      <c r="F175" s="10">
        <v>42036</v>
      </c>
      <c r="G175" s="10">
        <v>44228</v>
      </c>
      <c r="H175" s="11">
        <v>7</v>
      </c>
      <c r="I175" s="20" t="s">
        <v>259</v>
      </c>
      <c r="J175" s="11" t="s">
        <v>261</v>
      </c>
      <c r="K175" s="11" t="s">
        <v>2877</v>
      </c>
      <c r="L175" s="11">
        <v>2</v>
      </c>
    </row>
    <row r="176" spans="1:12">
      <c r="A176" s="11" t="s">
        <v>164</v>
      </c>
      <c r="D176" s="11" t="s">
        <v>260</v>
      </c>
      <c r="E176" s="19" t="s">
        <v>426</v>
      </c>
      <c r="F176" s="10">
        <v>42036</v>
      </c>
      <c r="G176" s="10">
        <v>44228</v>
      </c>
      <c r="H176" s="11">
        <v>7</v>
      </c>
      <c r="I176" s="20" t="s">
        <v>259</v>
      </c>
      <c r="J176" s="11" t="s">
        <v>261</v>
      </c>
      <c r="K176" s="11" t="s">
        <v>2877</v>
      </c>
      <c r="L176" s="11">
        <v>2</v>
      </c>
    </row>
    <row r="177" spans="1:12">
      <c r="A177" s="11" t="s">
        <v>165</v>
      </c>
      <c r="D177" s="11" t="s">
        <v>260</v>
      </c>
      <c r="E177" s="19" t="s">
        <v>427</v>
      </c>
      <c r="F177" s="10">
        <v>42036</v>
      </c>
      <c r="G177" s="10">
        <v>44228</v>
      </c>
      <c r="H177" s="11">
        <v>7</v>
      </c>
      <c r="I177" s="20" t="s">
        <v>259</v>
      </c>
      <c r="J177" s="11" t="s">
        <v>261</v>
      </c>
      <c r="K177" s="11" t="s">
        <v>2877</v>
      </c>
      <c r="L177" s="11">
        <v>2</v>
      </c>
    </row>
    <row r="178" spans="1:12">
      <c r="A178" s="11" t="s">
        <v>166</v>
      </c>
      <c r="D178" s="11" t="s">
        <v>260</v>
      </c>
      <c r="E178" s="19" t="s">
        <v>428</v>
      </c>
      <c r="F178" s="10">
        <v>42036</v>
      </c>
      <c r="G178" s="10">
        <v>44228</v>
      </c>
      <c r="H178" s="11">
        <v>7</v>
      </c>
      <c r="I178" s="20" t="s">
        <v>259</v>
      </c>
      <c r="J178" s="11" t="s">
        <v>261</v>
      </c>
      <c r="K178" s="11" t="s">
        <v>2877</v>
      </c>
      <c r="L178" s="11">
        <v>2</v>
      </c>
    </row>
    <row r="179" spans="1:12">
      <c r="A179" s="11" t="s">
        <v>167</v>
      </c>
      <c r="D179" s="11" t="s">
        <v>260</v>
      </c>
      <c r="E179" s="19" t="s">
        <v>429</v>
      </c>
      <c r="F179" s="10">
        <v>42036</v>
      </c>
      <c r="G179" s="10">
        <v>44228</v>
      </c>
      <c r="H179" s="11">
        <v>7</v>
      </c>
      <c r="I179" s="20" t="s">
        <v>259</v>
      </c>
      <c r="J179" s="11" t="s">
        <v>261</v>
      </c>
      <c r="K179" s="11" t="s">
        <v>2877</v>
      </c>
      <c r="L179" s="11">
        <v>2</v>
      </c>
    </row>
    <row r="180" spans="1:12">
      <c r="A180" s="11" t="s">
        <v>168</v>
      </c>
      <c r="D180" s="11" t="s">
        <v>260</v>
      </c>
      <c r="E180" s="19" t="s">
        <v>430</v>
      </c>
      <c r="F180" s="10">
        <v>42036</v>
      </c>
      <c r="G180" s="10">
        <v>44228</v>
      </c>
      <c r="H180" s="11">
        <v>7</v>
      </c>
      <c r="I180" s="20" t="s">
        <v>259</v>
      </c>
      <c r="J180" s="11" t="s">
        <v>261</v>
      </c>
      <c r="K180" s="11" t="s">
        <v>2877</v>
      </c>
      <c r="L180" s="11">
        <v>2</v>
      </c>
    </row>
    <row r="181" spans="1:12">
      <c r="A181" s="11" t="s">
        <v>169</v>
      </c>
      <c r="D181" s="11" t="s">
        <v>260</v>
      </c>
      <c r="E181" s="19" t="s">
        <v>431</v>
      </c>
      <c r="F181" s="10">
        <v>42036</v>
      </c>
      <c r="G181" s="10">
        <v>44228</v>
      </c>
      <c r="H181" s="11">
        <v>7</v>
      </c>
      <c r="I181" s="20" t="s">
        <v>259</v>
      </c>
      <c r="J181" s="11" t="s">
        <v>261</v>
      </c>
      <c r="K181" s="11" t="s">
        <v>2877</v>
      </c>
      <c r="L181" s="11">
        <v>2</v>
      </c>
    </row>
    <row r="182" spans="1:12">
      <c r="A182" s="11" t="s">
        <v>170</v>
      </c>
      <c r="D182" s="11" t="s">
        <v>260</v>
      </c>
      <c r="E182" s="19" t="s">
        <v>432</v>
      </c>
      <c r="F182" s="10">
        <v>42036</v>
      </c>
      <c r="G182" s="10">
        <v>44228</v>
      </c>
      <c r="H182" s="11">
        <v>7</v>
      </c>
      <c r="I182" s="20" t="s">
        <v>259</v>
      </c>
      <c r="J182" s="11" t="s">
        <v>261</v>
      </c>
      <c r="K182" s="11" t="s">
        <v>2877</v>
      </c>
      <c r="L182" s="11">
        <v>2</v>
      </c>
    </row>
    <row r="183" spans="1:12">
      <c r="A183" s="11" t="s">
        <v>171</v>
      </c>
      <c r="D183" s="11" t="s">
        <v>260</v>
      </c>
      <c r="E183" s="19" t="s">
        <v>433</v>
      </c>
      <c r="F183" s="10">
        <v>42036</v>
      </c>
      <c r="G183" s="10">
        <v>44228</v>
      </c>
      <c r="H183" s="11">
        <v>7</v>
      </c>
      <c r="I183" s="20" t="s">
        <v>259</v>
      </c>
      <c r="J183" s="11" t="s">
        <v>261</v>
      </c>
      <c r="K183" s="11" t="s">
        <v>2877</v>
      </c>
      <c r="L183" s="11">
        <v>2</v>
      </c>
    </row>
    <row r="184" spans="1:12">
      <c r="A184" s="11" t="s">
        <v>172</v>
      </c>
      <c r="D184" s="11" t="s">
        <v>260</v>
      </c>
      <c r="E184" s="19" t="s">
        <v>434</v>
      </c>
      <c r="F184" s="10">
        <v>42036</v>
      </c>
      <c r="G184" s="10">
        <v>44228</v>
      </c>
      <c r="H184" s="11">
        <v>7</v>
      </c>
      <c r="I184" s="20" t="s">
        <v>259</v>
      </c>
      <c r="J184" s="11" t="s">
        <v>261</v>
      </c>
      <c r="K184" s="11" t="s">
        <v>2877</v>
      </c>
      <c r="L184" s="11">
        <v>2</v>
      </c>
    </row>
    <row r="185" spans="1:12">
      <c r="A185" s="11" t="s">
        <v>173</v>
      </c>
      <c r="D185" s="11" t="s">
        <v>260</v>
      </c>
      <c r="E185" s="19" t="s">
        <v>435</v>
      </c>
      <c r="F185" s="10">
        <v>42036</v>
      </c>
      <c r="G185" s="10">
        <v>44228</v>
      </c>
      <c r="H185" s="11">
        <v>7</v>
      </c>
      <c r="I185" s="20" t="s">
        <v>259</v>
      </c>
      <c r="J185" s="11" t="s">
        <v>261</v>
      </c>
      <c r="K185" s="11" t="s">
        <v>2877</v>
      </c>
      <c r="L185" s="11">
        <v>2</v>
      </c>
    </row>
    <row r="186" spans="1:12">
      <c r="A186" s="11" t="s">
        <v>174</v>
      </c>
      <c r="D186" s="11" t="s">
        <v>260</v>
      </c>
      <c r="E186" s="19" t="s">
        <v>436</v>
      </c>
      <c r="F186" s="10">
        <v>42036</v>
      </c>
      <c r="G186" s="10">
        <v>44228</v>
      </c>
      <c r="H186" s="11">
        <v>7</v>
      </c>
      <c r="I186" s="20" t="s">
        <v>259</v>
      </c>
      <c r="J186" s="11" t="s">
        <v>261</v>
      </c>
      <c r="K186" s="11" t="s">
        <v>2877</v>
      </c>
      <c r="L186" s="11">
        <v>2</v>
      </c>
    </row>
    <row r="187" spans="1:12">
      <c r="A187" s="11" t="s">
        <v>175</v>
      </c>
      <c r="D187" s="11" t="s">
        <v>260</v>
      </c>
      <c r="E187" s="19" t="s">
        <v>437</v>
      </c>
      <c r="F187" s="10">
        <v>42036</v>
      </c>
      <c r="G187" s="10">
        <v>44228</v>
      </c>
      <c r="H187" s="11">
        <v>7</v>
      </c>
      <c r="I187" s="20" t="s">
        <v>259</v>
      </c>
      <c r="J187" s="11" t="s">
        <v>261</v>
      </c>
      <c r="K187" s="11" t="s">
        <v>2877</v>
      </c>
      <c r="L187" s="11">
        <v>2</v>
      </c>
    </row>
    <row r="188" spans="1:12">
      <c r="A188" s="11" t="s">
        <v>176</v>
      </c>
      <c r="D188" s="11" t="s">
        <v>260</v>
      </c>
      <c r="E188" s="19" t="s">
        <v>438</v>
      </c>
      <c r="F188" s="10">
        <v>42036</v>
      </c>
      <c r="G188" s="10">
        <v>44228</v>
      </c>
      <c r="H188" s="11">
        <v>7</v>
      </c>
      <c r="I188" s="20" t="s">
        <v>259</v>
      </c>
      <c r="J188" s="11" t="s">
        <v>261</v>
      </c>
      <c r="K188" s="11" t="s">
        <v>2877</v>
      </c>
      <c r="L188" s="11">
        <v>2</v>
      </c>
    </row>
    <row r="189" spans="1:12">
      <c r="A189" s="11" t="s">
        <v>177</v>
      </c>
      <c r="D189" s="11" t="s">
        <v>260</v>
      </c>
      <c r="E189" s="19" t="s">
        <v>439</v>
      </c>
      <c r="F189" s="10">
        <v>42036</v>
      </c>
      <c r="G189" s="10">
        <v>44228</v>
      </c>
      <c r="H189" s="11">
        <v>7</v>
      </c>
      <c r="I189" s="20" t="s">
        <v>259</v>
      </c>
      <c r="J189" s="11" t="s">
        <v>261</v>
      </c>
      <c r="K189" s="11" t="s">
        <v>2877</v>
      </c>
      <c r="L189" s="11">
        <v>2</v>
      </c>
    </row>
    <row r="190" spans="1:12">
      <c r="A190" s="11" t="s">
        <v>178</v>
      </c>
      <c r="D190" s="11" t="s">
        <v>260</v>
      </c>
      <c r="E190" s="19" t="s">
        <v>440</v>
      </c>
      <c r="F190" s="10">
        <v>42036</v>
      </c>
      <c r="G190" s="10">
        <v>44228</v>
      </c>
      <c r="H190" s="11">
        <v>7</v>
      </c>
      <c r="I190" s="20" t="s">
        <v>259</v>
      </c>
      <c r="J190" s="11" t="s">
        <v>261</v>
      </c>
      <c r="K190" s="11" t="s">
        <v>2877</v>
      </c>
      <c r="L190" s="11">
        <v>2</v>
      </c>
    </row>
    <row r="191" spans="1:12">
      <c r="A191" s="11" t="s">
        <v>179</v>
      </c>
      <c r="D191" s="11" t="s">
        <v>260</v>
      </c>
      <c r="E191" s="19" t="s">
        <v>441</v>
      </c>
      <c r="F191" s="10">
        <v>42036</v>
      </c>
      <c r="G191" s="10">
        <v>44228</v>
      </c>
      <c r="H191" s="11">
        <v>7</v>
      </c>
      <c r="I191" s="20" t="s">
        <v>259</v>
      </c>
      <c r="J191" s="11" t="s">
        <v>261</v>
      </c>
      <c r="K191" s="11" t="s">
        <v>2877</v>
      </c>
      <c r="L191" s="11">
        <v>2</v>
      </c>
    </row>
    <row r="192" spans="1:12">
      <c r="A192" s="11" t="s">
        <v>180</v>
      </c>
      <c r="D192" s="11" t="s">
        <v>260</v>
      </c>
      <c r="E192" s="19" t="s">
        <v>442</v>
      </c>
      <c r="F192" s="10">
        <v>42036</v>
      </c>
      <c r="G192" s="10">
        <v>44228</v>
      </c>
      <c r="H192" s="11">
        <v>7</v>
      </c>
      <c r="I192" s="20" t="s">
        <v>259</v>
      </c>
      <c r="J192" s="11" t="s">
        <v>261</v>
      </c>
      <c r="K192" s="11" t="s">
        <v>2877</v>
      </c>
      <c r="L192" s="11">
        <v>2</v>
      </c>
    </row>
    <row r="193" spans="1:12">
      <c r="A193" s="11" t="s">
        <v>181</v>
      </c>
      <c r="D193" s="11" t="s">
        <v>260</v>
      </c>
      <c r="E193" s="19" t="s">
        <v>443</v>
      </c>
      <c r="F193" s="10">
        <v>42036</v>
      </c>
      <c r="G193" s="10">
        <v>44228</v>
      </c>
      <c r="H193" s="11">
        <v>7</v>
      </c>
      <c r="I193" s="20" t="s">
        <v>259</v>
      </c>
      <c r="J193" s="11" t="s">
        <v>261</v>
      </c>
      <c r="K193" s="11" t="s">
        <v>2877</v>
      </c>
      <c r="L193" s="11">
        <v>2</v>
      </c>
    </row>
    <row r="194" spans="1:12">
      <c r="A194" s="11" t="s">
        <v>182</v>
      </c>
      <c r="D194" s="11" t="s">
        <v>260</v>
      </c>
      <c r="E194" s="19" t="s">
        <v>444</v>
      </c>
      <c r="F194" s="10">
        <v>42036</v>
      </c>
      <c r="G194" s="10">
        <v>44228</v>
      </c>
      <c r="H194" s="11">
        <v>7</v>
      </c>
      <c r="I194" s="20" t="s">
        <v>259</v>
      </c>
      <c r="J194" s="11" t="s">
        <v>261</v>
      </c>
      <c r="K194" s="11" t="s">
        <v>2877</v>
      </c>
      <c r="L194" s="11">
        <v>2</v>
      </c>
    </row>
    <row r="195" spans="1:12">
      <c r="A195" s="11" t="s">
        <v>183</v>
      </c>
      <c r="D195" s="11" t="s">
        <v>260</v>
      </c>
      <c r="E195" s="19" t="s">
        <v>445</v>
      </c>
      <c r="F195" s="10">
        <v>42036</v>
      </c>
      <c r="G195" s="10">
        <v>44228</v>
      </c>
      <c r="H195" s="11">
        <v>7</v>
      </c>
      <c r="I195" s="20" t="s">
        <v>259</v>
      </c>
      <c r="J195" s="11" t="s">
        <v>261</v>
      </c>
      <c r="K195" s="11" t="s">
        <v>2877</v>
      </c>
      <c r="L195" s="11">
        <v>2</v>
      </c>
    </row>
    <row r="196" spans="1:12">
      <c r="A196" s="11" t="s">
        <v>184</v>
      </c>
      <c r="D196" s="11" t="s">
        <v>260</v>
      </c>
      <c r="E196" s="19" t="s">
        <v>446</v>
      </c>
      <c r="F196" s="10">
        <v>42036</v>
      </c>
      <c r="G196" s="10">
        <v>44228</v>
      </c>
      <c r="H196" s="11">
        <v>7</v>
      </c>
      <c r="I196" s="20" t="s">
        <v>259</v>
      </c>
      <c r="J196" s="11" t="s">
        <v>261</v>
      </c>
      <c r="K196" s="11" t="s">
        <v>2877</v>
      </c>
      <c r="L196" s="11">
        <v>2</v>
      </c>
    </row>
    <row r="197" spans="1:12">
      <c r="A197" s="11" t="s">
        <v>185</v>
      </c>
      <c r="D197" s="11" t="s">
        <v>260</v>
      </c>
      <c r="E197" s="19" t="s">
        <v>447</v>
      </c>
      <c r="F197" s="10">
        <v>42036</v>
      </c>
      <c r="G197" s="10">
        <v>44228</v>
      </c>
      <c r="H197" s="11">
        <v>7</v>
      </c>
      <c r="I197" s="20" t="s">
        <v>259</v>
      </c>
      <c r="J197" s="11" t="s">
        <v>261</v>
      </c>
      <c r="K197" s="11" t="s">
        <v>2877</v>
      </c>
      <c r="L197" s="11">
        <v>2</v>
      </c>
    </row>
    <row r="198" spans="1:12">
      <c r="A198" s="11" t="s">
        <v>186</v>
      </c>
      <c r="D198" s="11" t="s">
        <v>260</v>
      </c>
      <c r="E198" s="19" t="s">
        <v>448</v>
      </c>
      <c r="F198" s="10">
        <v>42036</v>
      </c>
      <c r="G198" s="10">
        <v>44228</v>
      </c>
      <c r="H198" s="11">
        <v>7</v>
      </c>
      <c r="I198" s="20" t="s">
        <v>259</v>
      </c>
      <c r="J198" s="11" t="s">
        <v>261</v>
      </c>
      <c r="K198" s="11" t="s">
        <v>2877</v>
      </c>
      <c r="L198" s="11">
        <v>2</v>
      </c>
    </row>
    <row r="199" spans="1:12">
      <c r="A199" s="11" t="s">
        <v>187</v>
      </c>
      <c r="D199" s="11" t="s">
        <v>260</v>
      </c>
      <c r="E199" s="19" t="s">
        <v>449</v>
      </c>
      <c r="F199" s="10">
        <v>42036</v>
      </c>
      <c r="G199" s="10">
        <v>44228</v>
      </c>
      <c r="H199" s="11">
        <v>7</v>
      </c>
      <c r="I199" s="20" t="s">
        <v>259</v>
      </c>
      <c r="J199" s="11" t="s">
        <v>261</v>
      </c>
      <c r="K199" s="11" t="s">
        <v>2877</v>
      </c>
      <c r="L199" s="11">
        <v>2</v>
      </c>
    </row>
    <row r="200" spans="1:12">
      <c r="A200" s="11" t="s">
        <v>188</v>
      </c>
      <c r="D200" s="11" t="s">
        <v>260</v>
      </c>
      <c r="E200" s="19" t="s">
        <v>450</v>
      </c>
      <c r="F200" s="10">
        <v>42036</v>
      </c>
      <c r="G200" s="10">
        <v>44228</v>
      </c>
      <c r="H200" s="11">
        <v>7</v>
      </c>
      <c r="I200" s="20" t="s">
        <v>259</v>
      </c>
      <c r="J200" s="11" t="s">
        <v>261</v>
      </c>
      <c r="K200" s="11" t="s">
        <v>2877</v>
      </c>
      <c r="L200" s="11">
        <v>2</v>
      </c>
    </row>
    <row r="201" spans="1:12">
      <c r="A201" s="11" t="s">
        <v>189</v>
      </c>
      <c r="D201" s="11" t="s">
        <v>260</v>
      </c>
      <c r="E201" s="19" t="s">
        <v>451</v>
      </c>
      <c r="F201" s="10">
        <v>42036</v>
      </c>
      <c r="G201" s="10">
        <v>44228</v>
      </c>
      <c r="H201" s="11">
        <v>7</v>
      </c>
      <c r="I201" s="20" t="s">
        <v>259</v>
      </c>
      <c r="J201" s="11" t="s">
        <v>261</v>
      </c>
      <c r="K201" s="11" t="s">
        <v>2877</v>
      </c>
      <c r="L201" s="11">
        <v>2</v>
      </c>
    </row>
    <row r="202" spans="1:12">
      <c r="A202" s="11" t="s">
        <v>190</v>
      </c>
      <c r="D202" s="11" t="s">
        <v>260</v>
      </c>
      <c r="E202" s="19" t="s">
        <v>452</v>
      </c>
      <c r="F202" s="10">
        <v>42036</v>
      </c>
      <c r="G202" s="10">
        <v>44228</v>
      </c>
      <c r="H202" s="11">
        <v>7</v>
      </c>
      <c r="I202" s="20" t="s">
        <v>259</v>
      </c>
      <c r="J202" s="11" t="s">
        <v>261</v>
      </c>
      <c r="K202" s="11" t="s">
        <v>2877</v>
      </c>
      <c r="L202" s="11">
        <v>2</v>
      </c>
    </row>
    <row r="203" spans="1:12">
      <c r="A203" s="11" t="s">
        <v>191</v>
      </c>
      <c r="D203" s="11" t="s">
        <v>260</v>
      </c>
      <c r="E203" s="19" t="s">
        <v>453</v>
      </c>
      <c r="F203" s="10">
        <v>42036</v>
      </c>
      <c r="G203" s="10">
        <v>44228</v>
      </c>
      <c r="H203" s="11">
        <v>7</v>
      </c>
      <c r="I203" s="20" t="s">
        <v>259</v>
      </c>
      <c r="J203" s="11" t="s">
        <v>261</v>
      </c>
      <c r="K203" s="11" t="s">
        <v>2877</v>
      </c>
      <c r="L203" s="11">
        <v>2</v>
      </c>
    </row>
    <row r="204" spans="1:12">
      <c r="A204" s="11" t="s">
        <v>192</v>
      </c>
      <c r="D204" s="11" t="s">
        <v>260</v>
      </c>
      <c r="E204" s="19" t="s">
        <v>454</v>
      </c>
      <c r="F204" s="10">
        <v>42036</v>
      </c>
      <c r="G204" s="10">
        <v>44228</v>
      </c>
      <c r="H204" s="11">
        <v>7</v>
      </c>
      <c r="I204" s="20" t="s">
        <v>259</v>
      </c>
      <c r="J204" s="11" t="s">
        <v>261</v>
      </c>
      <c r="K204" s="11" t="s">
        <v>2877</v>
      </c>
      <c r="L204" s="11">
        <v>2</v>
      </c>
    </row>
    <row r="205" spans="1:12">
      <c r="A205" s="11" t="s">
        <v>193</v>
      </c>
      <c r="D205" s="11" t="s">
        <v>260</v>
      </c>
      <c r="E205" s="19" t="s">
        <v>455</v>
      </c>
      <c r="F205" s="10">
        <v>42036</v>
      </c>
      <c r="G205" s="10">
        <v>44228</v>
      </c>
      <c r="H205" s="11">
        <v>7</v>
      </c>
      <c r="I205" s="20" t="s">
        <v>259</v>
      </c>
      <c r="J205" s="11" t="s">
        <v>261</v>
      </c>
      <c r="K205" s="11" t="s">
        <v>2877</v>
      </c>
      <c r="L205" s="11">
        <v>2</v>
      </c>
    </row>
    <row r="206" spans="1:12">
      <c r="A206" s="11" t="s">
        <v>194</v>
      </c>
      <c r="D206" s="11" t="s">
        <v>260</v>
      </c>
      <c r="E206" s="19" t="s">
        <v>456</v>
      </c>
      <c r="F206" s="10">
        <v>42036</v>
      </c>
      <c r="G206" s="10">
        <v>44228</v>
      </c>
      <c r="H206" s="11">
        <v>7</v>
      </c>
      <c r="I206" s="20" t="s">
        <v>259</v>
      </c>
      <c r="J206" s="11" t="s">
        <v>261</v>
      </c>
      <c r="K206" s="11" t="s">
        <v>2877</v>
      </c>
      <c r="L206" s="11">
        <v>2</v>
      </c>
    </row>
    <row r="207" spans="1:12">
      <c r="A207" s="11" t="s">
        <v>195</v>
      </c>
      <c r="D207" s="11" t="s">
        <v>260</v>
      </c>
      <c r="E207" s="19" t="s">
        <v>457</v>
      </c>
      <c r="F207" s="10">
        <v>42036</v>
      </c>
      <c r="G207" s="10">
        <v>44228</v>
      </c>
      <c r="H207" s="11">
        <v>7</v>
      </c>
      <c r="I207" s="20" t="s">
        <v>259</v>
      </c>
      <c r="J207" s="11" t="s">
        <v>261</v>
      </c>
      <c r="K207" s="11" t="s">
        <v>2877</v>
      </c>
      <c r="L207" s="11">
        <v>2</v>
      </c>
    </row>
    <row r="208" spans="1:12">
      <c r="A208" s="11" t="s">
        <v>196</v>
      </c>
      <c r="D208" s="11" t="s">
        <v>260</v>
      </c>
      <c r="E208" s="19" t="s">
        <v>458</v>
      </c>
      <c r="F208" s="10">
        <v>42036</v>
      </c>
      <c r="G208" s="10">
        <v>44228</v>
      </c>
      <c r="H208" s="11">
        <v>7</v>
      </c>
      <c r="I208" s="20" t="s">
        <v>259</v>
      </c>
      <c r="J208" s="11" t="s">
        <v>261</v>
      </c>
      <c r="K208" s="11" t="s">
        <v>2877</v>
      </c>
      <c r="L208" s="11">
        <v>2</v>
      </c>
    </row>
    <row r="209" spans="1:12">
      <c r="A209" s="11" t="s">
        <v>197</v>
      </c>
      <c r="D209" s="11" t="s">
        <v>260</v>
      </c>
      <c r="E209" s="19" t="s">
        <v>459</v>
      </c>
      <c r="F209" s="10">
        <v>42036</v>
      </c>
      <c r="G209" s="10">
        <v>44228</v>
      </c>
      <c r="H209" s="11">
        <v>7</v>
      </c>
      <c r="I209" s="20" t="s">
        <v>259</v>
      </c>
      <c r="J209" s="11" t="s">
        <v>261</v>
      </c>
      <c r="K209" s="11" t="s">
        <v>2877</v>
      </c>
      <c r="L209" s="11">
        <v>2</v>
      </c>
    </row>
    <row r="210" spans="1:12">
      <c r="A210" s="11" t="s">
        <v>198</v>
      </c>
      <c r="D210" s="11" t="s">
        <v>260</v>
      </c>
      <c r="E210" s="19" t="s">
        <v>460</v>
      </c>
      <c r="F210" s="10">
        <v>42036</v>
      </c>
      <c r="G210" s="10">
        <v>44228</v>
      </c>
      <c r="H210" s="11">
        <v>7</v>
      </c>
      <c r="I210" s="20" t="s">
        <v>259</v>
      </c>
      <c r="J210" s="11" t="s">
        <v>261</v>
      </c>
      <c r="K210" s="11" t="s">
        <v>2877</v>
      </c>
      <c r="L210" s="11">
        <v>2</v>
      </c>
    </row>
    <row r="211" spans="1:12">
      <c r="A211" s="11" t="s">
        <v>199</v>
      </c>
      <c r="D211" s="11" t="s">
        <v>260</v>
      </c>
      <c r="E211" s="19" t="s">
        <v>461</v>
      </c>
      <c r="F211" s="10">
        <v>42036</v>
      </c>
      <c r="G211" s="10">
        <v>44228</v>
      </c>
      <c r="H211" s="11">
        <v>7</v>
      </c>
      <c r="I211" s="20" t="s">
        <v>259</v>
      </c>
      <c r="J211" s="11" t="s">
        <v>261</v>
      </c>
      <c r="K211" s="11" t="s">
        <v>2877</v>
      </c>
      <c r="L211" s="11">
        <v>2</v>
      </c>
    </row>
    <row r="212" spans="1:12">
      <c r="A212" s="11" t="s">
        <v>200</v>
      </c>
      <c r="D212" s="11" t="s">
        <v>260</v>
      </c>
      <c r="E212" s="19" t="s">
        <v>462</v>
      </c>
      <c r="F212" s="10">
        <v>42036</v>
      </c>
      <c r="G212" s="10">
        <v>44228</v>
      </c>
      <c r="H212" s="11">
        <v>7</v>
      </c>
      <c r="I212" s="20" t="s">
        <v>259</v>
      </c>
      <c r="J212" s="11" t="s">
        <v>261</v>
      </c>
      <c r="K212" s="11" t="s">
        <v>2877</v>
      </c>
      <c r="L212" s="11">
        <v>2</v>
      </c>
    </row>
    <row r="213" spans="1:12">
      <c r="A213" s="11" t="s">
        <v>201</v>
      </c>
      <c r="D213" s="11" t="s">
        <v>260</v>
      </c>
      <c r="E213" s="19" t="s">
        <v>463</v>
      </c>
      <c r="F213" s="10">
        <v>42036</v>
      </c>
      <c r="G213" s="10">
        <v>44228</v>
      </c>
      <c r="H213" s="11">
        <v>7</v>
      </c>
      <c r="I213" s="20" t="s">
        <v>259</v>
      </c>
      <c r="J213" s="11" t="s">
        <v>261</v>
      </c>
      <c r="K213" s="11" t="s">
        <v>2877</v>
      </c>
      <c r="L213" s="11">
        <v>2</v>
      </c>
    </row>
    <row r="214" spans="1:12">
      <c r="A214" s="11" t="s">
        <v>202</v>
      </c>
      <c r="D214" s="11" t="s">
        <v>260</v>
      </c>
      <c r="E214" s="19" t="s">
        <v>464</v>
      </c>
      <c r="F214" s="10">
        <v>42036</v>
      </c>
      <c r="G214" s="10">
        <v>44228</v>
      </c>
      <c r="H214" s="11">
        <v>7</v>
      </c>
      <c r="I214" s="20" t="s">
        <v>259</v>
      </c>
      <c r="J214" s="11" t="s">
        <v>261</v>
      </c>
      <c r="K214" s="11" t="s">
        <v>2877</v>
      </c>
      <c r="L214" s="11">
        <v>2</v>
      </c>
    </row>
    <row r="215" spans="1:12">
      <c r="A215" s="11" t="s">
        <v>203</v>
      </c>
      <c r="D215" s="11" t="s">
        <v>260</v>
      </c>
      <c r="E215" s="19" t="s">
        <v>465</v>
      </c>
      <c r="F215" s="10">
        <v>42036</v>
      </c>
      <c r="G215" s="10">
        <v>44228</v>
      </c>
      <c r="H215" s="11">
        <v>7</v>
      </c>
      <c r="I215" s="20" t="s">
        <v>259</v>
      </c>
      <c r="J215" s="11" t="s">
        <v>261</v>
      </c>
      <c r="K215" s="11" t="s">
        <v>2877</v>
      </c>
      <c r="L215" s="11">
        <v>2</v>
      </c>
    </row>
    <row r="216" spans="1:12">
      <c r="A216" s="11" t="s">
        <v>204</v>
      </c>
      <c r="D216" s="11" t="s">
        <v>260</v>
      </c>
      <c r="E216" s="19" t="s">
        <v>466</v>
      </c>
      <c r="F216" s="10">
        <v>42036</v>
      </c>
      <c r="G216" s="10">
        <v>44228</v>
      </c>
      <c r="H216" s="11">
        <v>7</v>
      </c>
      <c r="I216" s="20" t="s">
        <v>259</v>
      </c>
      <c r="J216" s="11" t="s">
        <v>261</v>
      </c>
      <c r="K216" s="11" t="s">
        <v>2877</v>
      </c>
      <c r="L216" s="11">
        <v>2</v>
      </c>
    </row>
    <row r="217" spans="1:12">
      <c r="A217" s="11" t="s">
        <v>205</v>
      </c>
      <c r="D217" s="11" t="s">
        <v>260</v>
      </c>
      <c r="E217" s="19" t="s">
        <v>467</v>
      </c>
      <c r="F217" s="10">
        <v>42036</v>
      </c>
      <c r="G217" s="10">
        <v>44228</v>
      </c>
      <c r="H217" s="11">
        <v>7</v>
      </c>
      <c r="I217" s="20" t="s">
        <v>259</v>
      </c>
      <c r="J217" s="11" t="s">
        <v>261</v>
      </c>
      <c r="K217" s="11" t="s">
        <v>2877</v>
      </c>
      <c r="L217" s="11">
        <v>2</v>
      </c>
    </row>
    <row r="218" spans="1:12">
      <c r="A218" s="11" t="s">
        <v>206</v>
      </c>
      <c r="D218" s="11" t="s">
        <v>260</v>
      </c>
      <c r="E218" s="19" t="s">
        <v>468</v>
      </c>
      <c r="F218" s="10">
        <v>42036</v>
      </c>
      <c r="G218" s="10">
        <v>44228</v>
      </c>
      <c r="H218" s="11">
        <v>7</v>
      </c>
      <c r="I218" s="20" t="s">
        <v>259</v>
      </c>
      <c r="J218" s="11" t="s">
        <v>261</v>
      </c>
      <c r="K218" s="11" t="s">
        <v>2877</v>
      </c>
      <c r="L218" s="11">
        <v>2</v>
      </c>
    </row>
    <row r="219" spans="1:12">
      <c r="A219" s="11" t="s">
        <v>207</v>
      </c>
      <c r="D219" s="11" t="s">
        <v>260</v>
      </c>
      <c r="E219" s="19" t="s">
        <v>469</v>
      </c>
      <c r="F219" s="10">
        <v>42036</v>
      </c>
      <c r="G219" s="10">
        <v>44228</v>
      </c>
      <c r="H219" s="11">
        <v>7</v>
      </c>
      <c r="I219" s="20" t="s">
        <v>259</v>
      </c>
      <c r="J219" s="11" t="s">
        <v>261</v>
      </c>
      <c r="K219" s="11" t="s">
        <v>2877</v>
      </c>
      <c r="L219" s="11">
        <v>2</v>
      </c>
    </row>
    <row r="220" spans="1:12">
      <c r="A220" s="11" t="s">
        <v>208</v>
      </c>
      <c r="D220" s="11" t="s">
        <v>260</v>
      </c>
      <c r="E220" s="19" t="s">
        <v>470</v>
      </c>
      <c r="F220" s="10">
        <v>42036</v>
      </c>
      <c r="G220" s="10">
        <v>44228</v>
      </c>
      <c r="H220" s="11">
        <v>7</v>
      </c>
      <c r="I220" s="20" t="s">
        <v>259</v>
      </c>
      <c r="J220" s="11" t="s">
        <v>261</v>
      </c>
      <c r="K220" s="11" t="s">
        <v>2877</v>
      </c>
      <c r="L220" s="11">
        <v>2</v>
      </c>
    </row>
    <row r="221" spans="1:12">
      <c r="A221" s="11" t="s">
        <v>209</v>
      </c>
      <c r="D221" s="11" t="s">
        <v>260</v>
      </c>
      <c r="E221" s="19" t="s">
        <v>471</v>
      </c>
      <c r="F221" s="10">
        <v>42036</v>
      </c>
      <c r="G221" s="10">
        <v>44228</v>
      </c>
      <c r="H221" s="11">
        <v>7</v>
      </c>
      <c r="I221" s="20" t="s">
        <v>259</v>
      </c>
      <c r="J221" s="11" t="s">
        <v>261</v>
      </c>
      <c r="K221" s="11" t="s">
        <v>2877</v>
      </c>
      <c r="L221" s="11">
        <v>2</v>
      </c>
    </row>
    <row r="222" spans="1:12">
      <c r="A222" s="11" t="s">
        <v>210</v>
      </c>
      <c r="D222" s="11" t="s">
        <v>260</v>
      </c>
      <c r="E222" s="19" t="s">
        <v>472</v>
      </c>
      <c r="F222" s="10">
        <v>42036</v>
      </c>
      <c r="G222" s="10">
        <v>44228</v>
      </c>
      <c r="H222" s="11">
        <v>7</v>
      </c>
      <c r="I222" s="20" t="s">
        <v>259</v>
      </c>
      <c r="J222" s="11" t="s">
        <v>261</v>
      </c>
      <c r="K222" s="11" t="s">
        <v>2877</v>
      </c>
      <c r="L222" s="11">
        <v>2</v>
      </c>
    </row>
    <row r="223" spans="1:12">
      <c r="A223" s="11" t="s">
        <v>211</v>
      </c>
      <c r="D223" s="11" t="s">
        <v>260</v>
      </c>
      <c r="E223" s="19" t="s">
        <v>473</v>
      </c>
      <c r="F223" s="10">
        <v>42036</v>
      </c>
      <c r="G223" s="10">
        <v>44228</v>
      </c>
      <c r="H223" s="11">
        <v>7</v>
      </c>
      <c r="I223" s="20" t="s">
        <v>259</v>
      </c>
      <c r="J223" s="11" t="s">
        <v>261</v>
      </c>
      <c r="K223" s="11" t="s">
        <v>2877</v>
      </c>
      <c r="L223" s="11">
        <v>2</v>
      </c>
    </row>
    <row r="224" spans="1:12">
      <c r="A224" s="11" t="s">
        <v>212</v>
      </c>
      <c r="D224" s="11" t="s">
        <v>260</v>
      </c>
      <c r="E224" s="19" t="s">
        <v>474</v>
      </c>
      <c r="F224" s="10">
        <v>42036</v>
      </c>
      <c r="G224" s="10">
        <v>44228</v>
      </c>
      <c r="H224" s="11">
        <v>7</v>
      </c>
      <c r="I224" s="20" t="s">
        <v>259</v>
      </c>
      <c r="J224" s="11" t="s">
        <v>261</v>
      </c>
      <c r="K224" s="11" t="s">
        <v>2877</v>
      </c>
      <c r="L224" s="11">
        <v>2</v>
      </c>
    </row>
    <row r="225" spans="1:12">
      <c r="A225" s="11" t="s">
        <v>213</v>
      </c>
      <c r="D225" s="11" t="s">
        <v>260</v>
      </c>
      <c r="E225" s="19" t="s">
        <v>475</v>
      </c>
      <c r="F225" s="10">
        <v>42036</v>
      </c>
      <c r="G225" s="10">
        <v>44228</v>
      </c>
      <c r="H225" s="11">
        <v>7</v>
      </c>
      <c r="I225" s="20" t="s">
        <v>259</v>
      </c>
      <c r="J225" s="11" t="s">
        <v>261</v>
      </c>
      <c r="K225" s="11" t="s">
        <v>2877</v>
      </c>
      <c r="L225" s="11">
        <v>2</v>
      </c>
    </row>
    <row r="226" spans="1:12">
      <c r="A226" s="11" t="s">
        <v>214</v>
      </c>
      <c r="D226" s="11" t="s">
        <v>260</v>
      </c>
      <c r="E226" s="19" t="s">
        <v>476</v>
      </c>
      <c r="F226" s="10">
        <v>42036</v>
      </c>
      <c r="G226" s="10">
        <v>44228</v>
      </c>
      <c r="H226" s="11">
        <v>7</v>
      </c>
      <c r="I226" s="20" t="s">
        <v>259</v>
      </c>
      <c r="J226" s="11" t="s">
        <v>261</v>
      </c>
      <c r="K226" s="11" t="s">
        <v>2877</v>
      </c>
      <c r="L226" s="11">
        <v>2</v>
      </c>
    </row>
    <row r="227" spans="1:12">
      <c r="A227" s="11" t="s">
        <v>215</v>
      </c>
      <c r="D227" s="11" t="s">
        <v>260</v>
      </c>
      <c r="E227" s="19" t="s">
        <v>477</v>
      </c>
      <c r="F227" s="10">
        <v>42036</v>
      </c>
      <c r="G227" s="10">
        <v>44228</v>
      </c>
      <c r="H227" s="11">
        <v>7</v>
      </c>
      <c r="I227" s="20" t="s">
        <v>259</v>
      </c>
      <c r="J227" s="11" t="s">
        <v>261</v>
      </c>
      <c r="K227" s="11" t="s">
        <v>2877</v>
      </c>
      <c r="L227" s="11">
        <v>2</v>
      </c>
    </row>
    <row r="228" spans="1:12">
      <c r="A228" s="11" t="s">
        <v>216</v>
      </c>
      <c r="D228" s="11" t="s">
        <v>260</v>
      </c>
      <c r="E228" s="19" t="s">
        <v>478</v>
      </c>
      <c r="F228" s="10">
        <v>42036</v>
      </c>
      <c r="G228" s="10">
        <v>44228</v>
      </c>
      <c r="H228" s="11">
        <v>7</v>
      </c>
      <c r="I228" s="20" t="s">
        <v>259</v>
      </c>
      <c r="J228" s="11" t="s">
        <v>261</v>
      </c>
      <c r="K228" s="11" t="s">
        <v>2877</v>
      </c>
      <c r="L228" s="11">
        <v>2</v>
      </c>
    </row>
    <row r="229" spans="1:12">
      <c r="A229" s="11" t="s">
        <v>217</v>
      </c>
      <c r="D229" s="11" t="s">
        <v>260</v>
      </c>
      <c r="E229" s="19" t="s">
        <v>479</v>
      </c>
      <c r="F229" s="10">
        <v>42036</v>
      </c>
      <c r="G229" s="10">
        <v>44228</v>
      </c>
      <c r="H229" s="11">
        <v>7</v>
      </c>
      <c r="I229" s="20" t="s">
        <v>259</v>
      </c>
      <c r="J229" s="11" t="s">
        <v>261</v>
      </c>
      <c r="K229" s="11" t="s">
        <v>2877</v>
      </c>
      <c r="L229" s="11">
        <v>2</v>
      </c>
    </row>
    <row r="230" spans="1:12">
      <c r="A230" s="11" t="s">
        <v>218</v>
      </c>
      <c r="D230" s="11" t="s">
        <v>260</v>
      </c>
      <c r="E230" s="19" t="s">
        <v>480</v>
      </c>
      <c r="F230" s="10">
        <v>42036</v>
      </c>
      <c r="G230" s="10">
        <v>44228</v>
      </c>
      <c r="H230" s="11">
        <v>7</v>
      </c>
      <c r="I230" s="20" t="s">
        <v>259</v>
      </c>
      <c r="J230" s="11" t="s">
        <v>261</v>
      </c>
      <c r="K230" s="11" t="s">
        <v>2877</v>
      </c>
      <c r="L230" s="11">
        <v>2</v>
      </c>
    </row>
    <row r="231" spans="1:12">
      <c r="A231" s="11" t="s">
        <v>219</v>
      </c>
      <c r="D231" s="11" t="s">
        <v>260</v>
      </c>
      <c r="E231" s="19" t="s">
        <v>481</v>
      </c>
      <c r="F231" s="10">
        <v>42036</v>
      </c>
      <c r="G231" s="10">
        <v>44228</v>
      </c>
      <c r="H231" s="11">
        <v>7</v>
      </c>
      <c r="I231" s="20" t="s">
        <v>259</v>
      </c>
      <c r="J231" s="11" t="s">
        <v>261</v>
      </c>
      <c r="K231" s="11" t="s">
        <v>2877</v>
      </c>
      <c r="L231" s="11">
        <v>2</v>
      </c>
    </row>
    <row r="232" spans="1:12">
      <c r="A232" s="11" t="s">
        <v>220</v>
      </c>
      <c r="D232" s="11" t="s">
        <v>260</v>
      </c>
      <c r="E232" s="19" t="s">
        <v>482</v>
      </c>
      <c r="F232" s="10">
        <v>42036</v>
      </c>
      <c r="G232" s="10">
        <v>44228</v>
      </c>
      <c r="H232" s="11">
        <v>7</v>
      </c>
      <c r="I232" s="20" t="s">
        <v>259</v>
      </c>
      <c r="J232" s="11" t="s">
        <v>261</v>
      </c>
      <c r="K232" s="11" t="s">
        <v>2877</v>
      </c>
      <c r="L232" s="11">
        <v>2</v>
      </c>
    </row>
    <row r="233" spans="1:12">
      <c r="A233" s="11" t="s">
        <v>221</v>
      </c>
      <c r="D233" s="11" t="s">
        <v>260</v>
      </c>
      <c r="E233" s="19" t="s">
        <v>483</v>
      </c>
      <c r="F233" s="10">
        <v>42036</v>
      </c>
      <c r="G233" s="10">
        <v>44228</v>
      </c>
      <c r="H233" s="11">
        <v>7</v>
      </c>
      <c r="I233" s="20" t="s">
        <v>259</v>
      </c>
      <c r="J233" s="11" t="s">
        <v>261</v>
      </c>
      <c r="K233" s="11" t="s">
        <v>2877</v>
      </c>
      <c r="L233" s="11">
        <v>2</v>
      </c>
    </row>
    <row r="234" spans="1:12">
      <c r="A234" s="11" t="s">
        <v>222</v>
      </c>
      <c r="D234" s="11" t="s">
        <v>260</v>
      </c>
      <c r="E234" s="19" t="s">
        <v>484</v>
      </c>
      <c r="F234" s="10">
        <v>42036</v>
      </c>
      <c r="G234" s="10">
        <v>44228</v>
      </c>
      <c r="H234" s="11">
        <v>7</v>
      </c>
      <c r="I234" s="20" t="s">
        <v>259</v>
      </c>
      <c r="J234" s="11" t="s">
        <v>261</v>
      </c>
      <c r="K234" s="11" t="s">
        <v>2877</v>
      </c>
      <c r="L234" s="11">
        <v>2</v>
      </c>
    </row>
    <row r="235" spans="1:12">
      <c r="A235" s="11" t="s">
        <v>223</v>
      </c>
      <c r="D235" s="11" t="s">
        <v>260</v>
      </c>
      <c r="E235" s="19" t="s">
        <v>485</v>
      </c>
      <c r="F235" s="10">
        <v>42036</v>
      </c>
      <c r="G235" s="10">
        <v>44228</v>
      </c>
      <c r="H235" s="11">
        <v>7</v>
      </c>
      <c r="I235" s="20" t="s">
        <v>259</v>
      </c>
      <c r="J235" s="11" t="s">
        <v>261</v>
      </c>
      <c r="K235" s="11" t="s">
        <v>2877</v>
      </c>
      <c r="L235" s="11">
        <v>2</v>
      </c>
    </row>
    <row r="236" spans="1:12">
      <c r="A236" s="11" t="s">
        <v>224</v>
      </c>
      <c r="D236" s="11" t="s">
        <v>260</v>
      </c>
      <c r="E236" s="19" t="s">
        <v>486</v>
      </c>
      <c r="F236" s="10">
        <v>42036</v>
      </c>
      <c r="G236" s="10">
        <v>44228</v>
      </c>
      <c r="H236" s="11">
        <v>7</v>
      </c>
      <c r="I236" s="20" t="s">
        <v>259</v>
      </c>
      <c r="J236" s="11" t="s">
        <v>261</v>
      </c>
      <c r="K236" s="11" t="s">
        <v>2877</v>
      </c>
      <c r="L236" s="11">
        <v>2</v>
      </c>
    </row>
    <row r="237" spans="1:12">
      <c r="A237" s="11" t="s">
        <v>225</v>
      </c>
      <c r="D237" s="11" t="s">
        <v>260</v>
      </c>
      <c r="E237" s="19" t="s">
        <v>487</v>
      </c>
      <c r="F237" s="10">
        <v>42036</v>
      </c>
      <c r="G237" s="10">
        <v>44228</v>
      </c>
      <c r="H237" s="11">
        <v>7</v>
      </c>
      <c r="I237" s="20" t="s">
        <v>259</v>
      </c>
      <c r="J237" s="11" t="s">
        <v>261</v>
      </c>
      <c r="K237" s="11" t="s">
        <v>2877</v>
      </c>
      <c r="L237" s="11">
        <v>2</v>
      </c>
    </row>
    <row r="238" spans="1:12">
      <c r="A238" s="11" t="s">
        <v>226</v>
      </c>
      <c r="D238" s="11" t="s">
        <v>260</v>
      </c>
      <c r="E238" s="19" t="s">
        <v>488</v>
      </c>
      <c r="F238" s="10">
        <v>42036</v>
      </c>
      <c r="G238" s="10">
        <v>44228</v>
      </c>
      <c r="H238" s="11">
        <v>7</v>
      </c>
      <c r="I238" s="20" t="s">
        <v>259</v>
      </c>
      <c r="J238" s="11" t="s">
        <v>261</v>
      </c>
      <c r="K238" s="11" t="s">
        <v>2877</v>
      </c>
      <c r="L238" s="11">
        <v>2</v>
      </c>
    </row>
    <row r="239" spans="1:12">
      <c r="A239" s="11" t="s">
        <v>227</v>
      </c>
      <c r="D239" s="11" t="s">
        <v>260</v>
      </c>
      <c r="E239" s="19" t="s">
        <v>489</v>
      </c>
      <c r="F239" s="10">
        <v>42036</v>
      </c>
      <c r="G239" s="10">
        <v>44228</v>
      </c>
      <c r="H239" s="11">
        <v>7</v>
      </c>
      <c r="I239" s="20" t="s">
        <v>259</v>
      </c>
      <c r="J239" s="11" t="s">
        <v>261</v>
      </c>
      <c r="K239" s="11" t="s">
        <v>2877</v>
      </c>
      <c r="L239" s="11">
        <v>2</v>
      </c>
    </row>
    <row r="240" spans="1:12">
      <c r="A240" s="11" t="s">
        <v>228</v>
      </c>
      <c r="D240" s="11" t="s">
        <v>260</v>
      </c>
      <c r="E240" s="19" t="s">
        <v>490</v>
      </c>
      <c r="F240" s="10">
        <v>42036</v>
      </c>
      <c r="G240" s="10">
        <v>44228</v>
      </c>
      <c r="H240" s="11">
        <v>7</v>
      </c>
      <c r="I240" s="20" t="s">
        <v>259</v>
      </c>
      <c r="J240" s="11" t="s">
        <v>261</v>
      </c>
      <c r="K240" s="11" t="s">
        <v>2877</v>
      </c>
      <c r="L240" s="11">
        <v>2</v>
      </c>
    </row>
    <row r="241" spans="1:12">
      <c r="A241" s="11" t="s">
        <v>229</v>
      </c>
      <c r="D241" s="11" t="s">
        <v>260</v>
      </c>
      <c r="E241" s="19" t="s">
        <v>491</v>
      </c>
      <c r="F241" s="10">
        <v>42036</v>
      </c>
      <c r="G241" s="10">
        <v>44228</v>
      </c>
      <c r="H241" s="11">
        <v>7</v>
      </c>
      <c r="I241" s="20" t="s">
        <v>259</v>
      </c>
      <c r="J241" s="11" t="s">
        <v>261</v>
      </c>
      <c r="K241" s="11" t="s">
        <v>2877</v>
      </c>
      <c r="L241" s="11">
        <v>2</v>
      </c>
    </row>
    <row r="242" spans="1:12">
      <c r="A242" s="11" t="s">
        <v>230</v>
      </c>
      <c r="D242" s="11" t="s">
        <v>260</v>
      </c>
      <c r="E242" s="19" t="s">
        <v>492</v>
      </c>
      <c r="F242" s="10">
        <v>42036</v>
      </c>
      <c r="G242" s="10">
        <v>44228</v>
      </c>
      <c r="H242" s="11">
        <v>7</v>
      </c>
      <c r="I242" s="20" t="s">
        <v>259</v>
      </c>
      <c r="J242" s="11" t="s">
        <v>261</v>
      </c>
      <c r="K242" s="11" t="s">
        <v>2877</v>
      </c>
      <c r="L242" s="11">
        <v>2</v>
      </c>
    </row>
    <row r="243" spans="1:12">
      <c r="A243" s="11" t="s">
        <v>231</v>
      </c>
      <c r="D243" s="11" t="s">
        <v>260</v>
      </c>
      <c r="E243" s="19" t="s">
        <v>493</v>
      </c>
      <c r="F243" s="10">
        <v>42036</v>
      </c>
      <c r="G243" s="10">
        <v>44228</v>
      </c>
      <c r="H243" s="11">
        <v>7</v>
      </c>
      <c r="I243" s="20" t="s">
        <v>259</v>
      </c>
      <c r="J243" s="11" t="s">
        <v>261</v>
      </c>
      <c r="K243" s="11" t="s">
        <v>2877</v>
      </c>
      <c r="L243" s="11">
        <v>2</v>
      </c>
    </row>
    <row r="244" spans="1:12">
      <c r="A244" s="11" t="s">
        <v>232</v>
      </c>
      <c r="D244" s="11" t="s">
        <v>260</v>
      </c>
      <c r="E244" s="19" t="s">
        <v>494</v>
      </c>
      <c r="F244" s="10">
        <v>42036</v>
      </c>
      <c r="G244" s="10">
        <v>44228</v>
      </c>
      <c r="H244" s="11">
        <v>7</v>
      </c>
      <c r="I244" s="20" t="s">
        <v>259</v>
      </c>
      <c r="J244" s="11" t="s">
        <v>261</v>
      </c>
      <c r="K244" s="11" t="s">
        <v>2877</v>
      </c>
      <c r="L244" s="11">
        <v>2</v>
      </c>
    </row>
    <row r="245" spans="1:12">
      <c r="A245" s="11" t="s">
        <v>233</v>
      </c>
      <c r="D245" s="11" t="s">
        <v>260</v>
      </c>
      <c r="E245" s="19" t="s">
        <v>495</v>
      </c>
      <c r="F245" s="10">
        <v>42036</v>
      </c>
      <c r="G245" s="10">
        <v>44228</v>
      </c>
      <c r="H245" s="11">
        <v>7</v>
      </c>
      <c r="I245" s="20" t="s">
        <v>259</v>
      </c>
      <c r="J245" s="11" t="s">
        <v>261</v>
      </c>
      <c r="K245" s="11" t="s">
        <v>2877</v>
      </c>
      <c r="L245" s="11">
        <v>2</v>
      </c>
    </row>
    <row r="246" spans="1:12">
      <c r="A246" s="11" t="s">
        <v>234</v>
      </c>
      <c r="D246" s="11" t="s">
        <v>260</v>
      </c>
      <c r="E246" s="19" t="s">
        <v>496</v>
      </c>
      <c r="F246" s="10">
        <v>42036</v>
      </c>
      <c r="G246" s="10">
        <v>44228</v>
      </c>
      <c r="H246" s="11">
        <v>7</v>
      </c>
      <c r="I246" s="20" t="s">
        <v>259</v>
      </c>
      <c r="J246" s="11" t="s">
        <v>261</v>
      </c>
      <c r="K246" s="11" t="s">
        <v>2877</v>
      </c>
      <c r="L246" s="11">
        <v>2</v>
      </c>
    </row>
    <row r="247" spans="1:12">
      <c r="A247" s="11" t="s">
        <v>235</v>
      </c>
      <c r="D247" s="11" t="s">
        <v>260</v>
      </c>
      <c r="E247" s="19" t="s">
        <v>497</v>
      </c>
      <c r="F247" s="10">
        <v>42036</v>
      </c>
      <c r="G247" s="10">
        <v>44228</v>
      </c>
      <c r="H247" s="11">
        <v>7</v>
      </c>
      <c r="I247" s="20" t="s">
        <v>259</v>
      </c>
      <c r="J247" s="11" t="s">
        <v>261</v>
      </c>
      <c r="K247" s="11" t="s">
        <v>2877</v>
      </c>
      <c r="L247" s="11">
        <v>2</v>
      </c>
    </row>
    <row r="248" spans="1:12">
      <c r="A248" s="11" t="s">
        <v>236</v>
      </c>
      <c r="D248" s="11" t="s">
        <v>260</v>
      </c>
      <c r="E248" s="19" t="s">
        <v>498</v>
      </c>
      <c r="F248" s="10">
        <v>42036</v>
      </c>
      <c r="G248" s="10">
        <v>44228</v>
      </c>
      <c r="H248" s="11">
        <v>7</v>
      </c>
      <c r="I248" s="20" t="s">
        <v>259</v>
      </c>
      <c r="J248" s="11" t="s">
        <v>261</v>
      </c>
      <c r="K248" s="11" t="s">
        <v>2877</v>
      </c>
      <c r="L248" s="11">
        <v>2</v>
      </c>
    </row>
    <row r="249" spans="1:12">
      <c r="A249" s="11" t="s">
        <v>237</v>
      </c>
      <c r="D249" s="11" t="s">
        <v>260</v>
      </c>
      <c r="E249" s="19" t="s">
        <v>499</v>
      </c>
      <c r="F249" s="10">
        <v>42036</v>
      </c>
      <c r="G249" s="10">
        <v>44228</v>
      </c>
      <c r="H249" s="11">
        <v>7</v>
      </c>
      <c r="I249" s="20" t="s">
        <v>259</v>
      </c>
      <c r="J249" s="11" t="s">
        <v>261</v>
      </c>
      <c r="K249" s="11" t="s">
        <v>2877</v>
      </c>
      <c r="L249" s="11">
        <v>2</v>
      </c>
    </row>
    <row r="250" spans="1:12">
      <c r="A250" s="11" t="s">
        <v>238</v>
      </c>
      <c r="D250" s="11" t="s">
        <v>260</v>
      </c>
      <c r="E250" s="19" t="s">
        <v>500</v>
      </c>
      <c r="F250" s="10">
        <v>42036</v>
      </c>
      <c r="G250" s="10">
        <v>44228</v>
      </c>
      <c r="H250" s="11">
        <v>7</v>
      </c>
      <c r="I250" s="20" t="s">
        <v>259</v>
      </c>
      <c r="J250" s="11" t="s">
        <v>261</v>
      </c>
      <c r="K250" s="11" t="s">
        <v>2877</v>
      </c>
      <c r="L250" s="11">
        <v>2</v>
      </c>
    </row>
    <row r="251" spans="1:12">
      <c r="A251" s="11" t="s">
        <v>239</v>
      </c>
      <c r="D251" s="11" t="s">
        <v>260</v>
      </c>
      <c r="E251" s="19" t="s">
        <v>501</v>
      </c>
      <c r="F251" s="10">
        <v>42036</v>
      </c>
      <c r="G251" s="10">
        <v>44228</v>
      </c>
      <c r="H251" s="11">
        <v>7</v>
      </c>
      <c r="I251" s="20" t="s">
        <v>259</v>
      </c>
      <c r="J251" s="11" t="s">
        <v>261</v>
      </c>
      <c r="K251" s="11" t="s">
        <v>2877</v>
      </c>
      <c r="L251" s="11">
        <v>2</v>
      </c>
    </row>
    <row r="252" spans="1:12">
      <c r="A252" s="11" t="s">
        <v>240</v>
      </c>
      <c r="D252" s="11" t="s">
        <v>260</v>
      </c>
      <c r="E252" s="19" t="s">
        <v>502</v>
      </c>
      <c r="F252" s="10">
        <v>42036</v>
      </c>
      <c r="G252" s="10">
        <v>44228</v>
      </c>
      <c r="H252" s="11">
        <v>7</v>
      </c>
      <c r="I252" s="20" t="s">
        <v>259</v>
      </c>
      <c r="J252" s="11" t="s">
        <v>261</v>
      </c>
      <c r="K252" s="11" t="s">
        <v>2877</v>
      </c>
      <c r="L252" s="11">
        <v>2</v>
      </c>
    </row>
    <row r="253" spans="1:12">
      <c r="A253" s="11" t="s">
        <v>241</v>
      </c>
      <c r="D253" s="11" t="s">
        <v>260</v>
      </c>
      <c r="E253" s="19" t="s">
        <v>503</v>
      </c>
      <c r="F253" s="10">
        <v>42036</v>
      </c>
      <c r="G253" s="10">
        <v>44228</v>
      </c>
      <c r="H253" s="11">
        <v>7</v>
      </c>
      <c r="I253" s="20" t="s">
        <v>259</v>
      </c>
      <c r="J253" s="11" t="s">
        <v>261</v>
      </c>
      <c r="K253" s="11" t="s">
        <v>2877</v>
      </c>
      <c r="L253" s="11">
        <v>2</v>
      </c>
    </row>
    <row r="254" spans="1:12">
      <c r="A254" s="11" t="s">
        <v>242</v>
      </c>
      <c r="D254" s="11" t="s">
        <v>260</v>
      </c>
      <c r="E254" s="19" t="s">
        <v>504</v>
      </c>
      <c r="F254" s="10">
        <v>42036</v>
      </c>
      <c r="G254" s="10">
        <v>44228</v>
      </c>
      <c r="H254" s="11">
        <v>7</v>
      </c>
      <c r="I254" s="20" t="s">
        <v>259</v>
      </c>
      <c r="J254" s="11" t="s">
        <v>261</v>
      </c>
      <c r="K254" s="11" t="s">
        <v>2877</v>
      </c>
      <c r="L254" s="11">
        <v>2</v>
      </c>
    </row>
    <row r="255" spans="1:12">
      <c r="A255" s="11" t="s">
        <v>243</v>
      </c>
      <c r="D255" s="11" t="s">
        <v>260</v>
      </c>
      <c r="E255" s="19" t="s">
        <v>505</v>
      </c>
      <c r="F255" s="10">
        <v>42036</v>
      </c>
      <c r="G255" s="10">
        <v>44228</v>
      </c>
      <c r="H255" s="11">
        <v>7</v>
      </c>
      <c r="I255" s="20" t="s">
        <v>259</v>
      </c>
      <c r="J255" s="11" t="s">
        <v>261</v>
      </c>
      <c r="K255" s="11" t="s">
        <v>2877</v>
      </c>
      <c r="L255" s="11">
        <v>2</v>
      </c>
    </row>
    <row r="256" spans="1:12">
      <c r="A256" s="11" t="s">
        <v>244</v>
      </c>
      <c r="D256" s="11" t="s">
        <v>260</v>
      </c>
      <c r="E256" s="19" t="s">
        <v>506</v>
      </c>
      <c r="F256" s="10">
        <v>42036</v>
      </c>
      <c r="G256" s="10">
        <v>44228</v>
      </c>
      <c r="H256" s="11">
        <v>7</v>
      </c>
      <c r="I256" s="20" t="s">
        <v>259</v>
      </c>
      <c r="J256" s="11" t="s">
        <v>261</v>
      </c>
      <c r="K256" s="11" t="s">
        <v>2877</v>
      </c>
      <c r="L256" s="11">
        <v>2</v>
      </c>
    </row>
    <row r="257" spans="1:12">
      <c r="A257" s="11" t="s">
        <v>245</v>
      </c>
      <c r="D257" s="11" t="s">
        <v>260</v>
      </c>
      <c r="E257" s="19" t="s">
        <v>507</v>
      </c>
      <c r="F257" s="10">
        <v>42036</v>
      </c>
      <c r="G257" s="10">
        <v>44228</v>
      </c>
      <c r="H257" s="11">
        <v>7</v>
      </c>
      <c r="I257" s="20" t="s">
        <v>259</v>
      </c>
      <c r="J257" s="11" t="s">
        <v>261</v>
      </c>
      <c r="K257" s="11" t="s">
        <v>2877</v>
      </c>
      <c r="L257" s="11">
        <v>2</v>
      </c>
    </row>
    <row r="258" spans="1:12">
      <c r="A258" s="11" t="s">
        <v>246</v>
      </c>
      <c r="D258" s="11" t="s">
        <v>260</v>
      </c>
      <c r="E258" s="19" t="s">
        <v>508</v>
      </c>
      <c r="F258" s="10">
        <v>42036</v>
      </c>
      <c r="G258" s="10">
        <v>44228</v>
      </c>
      <c r="H258" s="11">
        <v>7</v>
      </c>
      <c r="I258" s="20" t="s">
        <v>259</v>
      </c>
      <c r="J258" s="11" t="s">
        <v>261</v>
      </c>
      <c r="K258" s="11" t="s">
        <v>2877</v>
      </c>
      <c r="L258" s="11">
        <v>2</v>
      </c>
    </row>
    <row r="259" spans="1:12">
      <c r="A259" s="11" t="s">
        <v>247</v>
      </c>
      <c r="D259" s="11" t="s">
        <v>260</v>
      </c>
      <c r="E259" s="19" t="s">
        <v>509</v>
      </c>
      <c r="F259" s="10">
        <v>42036</v>
      </c>
      <c r="G259" s="10">
        <v>44228</v>
      </c>
      <c r="H259" s="11">
        <v>7</v>
      </c>
      <c r="I259" s="20" t="s">
        <v>259</v>
      </c>
      <c r="J259" s="11" t="s">
        <v>261</v>
      </c>
      <c r="K259" s="11" t="s">
        <v>2877</v>
      </c>
      <c r="L259" s="11">
        <v>2</v>
      </c>
    </row>
    <row r="260" spans="1:12">
      <c r="A260" s="11" t="s">
        <v>248</v>
      </c>
      <c r="D260" s="11" t="s">
        <v>260</v>
      </c>
      <c r="E260" s="19" t="s">
        <v>510</v>
      </c>
      <c r="F260" s="10">
        <v>42036</v>
      </c>
      <c r="G260" s="10">
        <v>44228</v>
      </c>
      <c r="H260" s="11">
        <v>7</v>
      </c>
      <c r="I260" s="20" t="s">
        <v>259</v>
      </c>
      <c r="J260" s="11" t="s">
        <v>261</v>
      </c>
      <c r="K260" s="11" t="s">
        <v>2877</v>
      </c>
      <c r="L260" s="11">
        <v>2</v>
      </c>
    </row>
    <row r="261" spans="1:12">
      <c r="A261" s="11" t="s">
        <v>249</v>
      </c>
      <c r="D261" s="11" t="s">
        <v>260</v>
      </c>
      <c r="E261" s="19" t="s">
        <v>511</v>
      </c>
      <c r="F261" s="10">
        <v>42036</v>
      </c>
      <c r="G261" s="10">
        <v>44228</v>
      </c>
      <c r="H261" s="11">
        <v>7</v>
      </c>
      <c r="I261" s="20" t="s">
        <v>259</v>
      </c>
      <c r="J261" s="11" t="s">
        <v>261</v>
      </c>
      <c r="K261" s="11" t="s">
        <v>2877</v>
      </c>
      <c r="L261" s="11">
        <v>2</v>
      </c>
    </row>
    <row r="262" spans="1:12">
      <c r="A262" s="11" t="s">
        <v>512</v>
      </c>
      <c r="D262" s="11" t="s">
        <v>260</v>
      </c>
      <c r="E262" s="19" t="s">
        <v>762</v>
      </c>
      <c r="F262" s="10">
        <v>42036</v>
      </c>
      <c r="G262" s="10">
        <v>44228</v>
      </c>
      <c r="H262" s="11">
        <v>7</v>
      </c>
      <c r="I262" s="20" t="s">
        <v>259</v>
      </c>
      <c r="J262" s="11" t="s">
        <v>261</v>
      </c>
      <c r="K262" s="11" t="s">
        <v>2877</v>
      </c>
      <c r="L262" s="11">
        <v>2</v>
      </c>
    </row>
    <row r="263" spans="1:12">
      <c r="A263" s="11" t="s">
        <v>513</v>
      </c>
      <c r="D263" s="11" t="s">
        <v>260</v>
      </c>
      <c r="E263" s="19" t="s">
        <v>763</v>
      </c>
      <c r="F263" s="10">
        <v>42036</v>
      </c>
      <c r="G263" s="10">
        <v>44228</v>
      </c>
      <c r="H263" s="11">
        <v>7</v>
      </c>
      <c r="I263" s="20" t="s">
        <v>259</v>
      </c>
      <c r="J263" s="11" t="s">
        <v>261</v>
      </c>
      <c r="K263" s="11" t="s">
        <v>2877</v>
      </c>
      <c r="L263" s="11">
        <v>2</v>
      </c>
    </row>
    <row r="264" spans="1:12">
      <c r="A264" s="11" t="s">
        <v>514</v>
      </c>
      <c r="D264" s="11" t="s">
        <v>260</v>
      </c>
      <c r="E264" s="19" t="s">
        <v>764</v>
      </c>
      <c r="F264" s="10">
        <v>42036</v>
      </c>
      <c r="G264" s="10">
        <v>44228</v>
      </c>
      <c r="H264" s="11">
        <v>7</v>
      </c>
      <c r="I264" s="20" t="s">
        <v>259</v>
      </c>
      <c r="J264" s="11" t="s">
        <v>261</v>
      </c>
      <c r="K264" s="11" t="s">
        <v>2877</v>
      </c>
      <c r="L264" s="11">
        <v>2</v>
      </c>
    </row>
    <row r="265" spans="1:12">
      <c r="A265" s="11" t="s">
        <v>515</v>
      </c>
      <c r="D265" s="11" t="s">
        <v>260</v>
      </c>
      <c r="E265" s="19" t="s">
        <v>765</v>
      </c>
      <c r="F265" s="10">
        <v>42036</v>
      </c>
      <c r="G265" s="10">
        <v>44228</v>
      </c>
      <c r="H265" s="11">
        <v>7</v>
      </c>
      <c r="I265" s="20" t="s">
        <v>259</v>
      </c>
      <c r="J265" s="11" t="s">
        <v>261</v>
      </c>
      <c r="K265" s="11" t="s">
        <v>2877</v>
      </c>
      <c r="L265" s="11">
        <v>2</v>
      </c>
    </row>
    <row r="266" spans="1:12">
      <c r="A266" s="11" t="s">
        <v>516</v>
      </c>
      <c r="D266" s="11" t="s">
        <v>260</v>
      </c>
      <c r="E266" s="19" t="s">
        <v>766</v>
      </c>
      <c r="F266" s="10">
        <v>42036</v>
      </c>
      <c r="G266" s="10">
        <v>44228</v>
      </c>
      <c r="H266" s="11">
        <v>7</v>
      </c>
      <c r="I266" s="20" t="s">
        <v>259</v>
      </c>
      <c r="J266" s="11" t="s">
        <v>261</v>
      </c>
      <c r="K266" s="11" t="s">
        <v>2877</v>
      </c>
      <c r="L266" s="11">
        <v>2</v>
      </c>
    </row>
    <row r="267" spans="1:12">
      <c r="A267" s="11" t="s">
        <v>517</v>
      </c>
      <c r="D267" s="11" t="s">
        <v>260</v>
      </c>
      <c r="E267" s="19" t="s">
        <v>767</v>
      </c>
      <c r="F267" s="10">
        <v>42036</v>
      </c>
      <c r="G267" s="10">
        <v>44228</v>
      </c>
      <c r="H267" s="11">
        <v>7</v>
      </c>
      <c r="I267" s="20" t="s">
        <v>259</v>
      </c>
      <c r="J267" s="11" t="s">
        <v>261</v>
      </c>
      <c r="K267" s="11" t="s">
        <v>2877</v>
      </c>
      <c r="L267" s="11">
        <v>2</v>
      </c>
    </row>
    <row r="268" spans="1:12">
      <c r="A268" s="11" t="s">
        <v>518</v>
      </c>
      <c r="D268" s="11" t="s">
        <v>260</v>
      </c>
      <c r="E268" s="19" t="s">
        <v>768</v>
      </c>
      <c r="F268" s="10">
        <v>42036</v>
      </c>
      <c r="G268" s="10">
        <v>44228</v>
      </c>
      <c r="H268" s="11">
        <v>7</v>
      </c>
      <c r="I268" s="20" t="s">
        <v>259</v>
      </c>
      <c r="J268" s="11" t="s">
        <v>261</v>
      </c>
      <c r="K268" s="11" t="s">
        <v>2877</v>
      </c>
      <c r="L268" s="11">
        <v>2</v>
      </c>
    </row>
    <row r="269" spans="1:12">
      <c r="A269" s="11" t="s">
        <v>519</v>
      </c>
      <c r="D269" s="11" t="s">
        <v>260</v>
      </c>
      <c r="E269" s="19" t="s">
        <v>769</v>
      </c>
      <c r="F269" s="10">
        <v>42036</v>
      </c>
      <c r="G269" s="10">
        <v>44228</v>
      </c>
      <c r="H269" s="11">
        <v>7</v>
      </c>
      <c r="I269" s="20" t="s">
        <v>259</v>
      </c>
      <c r="J269" s="11" t="s">
        <v>261</v>
      </c>
      <c r="K269" s="11" t="s">
        <v>2877</v>
      </c>
      <c r="L269" s="11">
        <v>2</v>
      </c>
    </row>
    <row r="270" spans="1:12">
      <c r="A270" s="11" t="s">
        <v>520</v>
      </c>
      <c r="D270" s="11" t="s">
        <v>260</v>
      </c>
      <c r="E270" s="19" t="s">
        <v>770</v>
      </c>
      <c r="F270" s="10">
        <v>42036</v>
      </c>
      <c r="G270" s="10">
        <v>44228</v>
      </c>
      <c r="H270" s="11">
        <v>7</v>
      </c>
      <c r="I270" s="20" t="s">
        <v>259</v>
      </c>
      <c r="J270" s="11" t="s">
        <v>261</v>
      </c>
      <c r="K270" s="11" t="s">
        <v>2877</v>
      </c>
      <c r="L270" s="11">
        <v>2</v>
      </c>
    </row>
    <row r="271" spans="1:12">
      <c r="A271" s="11" t="s">
        <v>521</v>
      </c>
      <c r="D271" s="11" t="s">
        <v>260</v>
      </c>
      <c r="E271" s="19" t="s">
        <v>771</v>
      </c>
      <c r="F271" s="10">
        <v>42036</v>
      </c>
      <c r="G271" s="10">
        <v>44228</v>
      </c>
      <c r="H271" s="11">
        <v>7</v>
      </c>
      <c r="I271" s="20" t="s">
        <v>259</v>
      </c>
      <c r="J271" s="11" t="s">
        <v>261</v>
      </c>
      <c r="K271" s="11" t="s">
        <v>2877</v>
      </c>
      <c r="L271" s="11">
        <v>2</v>
      </c>
    </row>
    <row r="272" spans="1:12">
      <c r="A272" s="11" t="s">
        <v>522</v>
      </c>
      <c r="D272" s="11" t="s">
        <v>260</v>
      </c>
      <c r="E272" s="19" t="s">
        <v>772</v>
      </c>
      <c r="F272" s="10">
        <v>42036</v>
      </c>
      <c r="G272" s="10">
        <v>44228</v>
      </c>
      <c r="H272" s="11">
        <v>7</v>
      </c>
      <c r="I272" s="20" t="s">
        <v>259</v>
      </c>
      <c r="J272" s="11" t="s">
        <v>261</v>
      </c>
      <c r="K272" s="11" t="s">
        <v>2877</v>
      </c>
      <c r="L272" s="11">
        <v>2</v>
      </c>
    </row>
    <row r="273" spans="1:12">
      <c r="A273" s="11" t="s">
        <v>523</v>
      </c>
      <c r="D273" s="11" t="s">
        <v>260</v>
      </c>
      <c r="E273" s="19" t="s">
        <v>773</v>
      </c>
      <c r="F273" s="10">
        <v>42036</v>
      </c>
      <c r="G273" s="10">
        <v>44228</v>
      </c>
      <c r="H273" s="11">
        <v>7</v>
      </c>
      <c r="I273" s="20" t="s">
        <v>259</v>
      </c>
      <c r="J273" s="11" t="s">
        <v>261</v>
      </c>
      <c r="K273" s="11" t="s">
        <v>2877</v>
      </c>
      <c r="L273" s="11">
        <v>2</v>
      </c>
    </row>
    <row r="274" spans="1:12">
      <c r="A274" s="11" t="s">
        <v>524</v>
      </c>
      <c r="D274" s="11" t="s">
        <v>260</v>
      </c>
      <c r="E274" s="19" t="s">
        <v>774</v>
      </c>
      <c r="F274" s="10">
        <v>42036</v>
      </c>
      <c r="G274" s="10">
        <v>44228</v>
      </c>
      <c r="H274" s="11">
        <v>7</v>
      </c>
      <c r="I274" s="20" t="s">
        <v>259</v>
      </c>
      <c r="J274" s="11" t="s">
        <v>261</v>
      </c>
      <c r="K274" s="11" t="s">
        <v>2877</v>
      </c>
      <c r="L274" s="11">
        <v>2</v>
      </c>
    </row>
    <row r="275" spans="1:12">
      <c r="A275" s="11" t="s">
        <v>525</v>
      </c>
      <c r="D275" s="11" t="s">
        <v>260</v>
      </c>
      <c r="E275" s="19" t="s">
        <v>775</v>
      </c>
      <c r="F275" s="10">
        <v>42036</v>
      </c>
      <c r="G275" s="10">
        <v>44228</v>
      </c>
      <c r="H275" s="11">
        <v>7</v>
      </c>
      <c r="I275" s="20" t="s">
        <v>259</v>
      </c>
      <c r="J275" s="11" t="s">
        <v>261</v>
      </c>
      <c r="K275" s="11" t="s">
        <v>2877</v>
      </c>
      <c r="L275" s="11">
        <v>2</v>
      </c>
    </row>
    <row r="276" spans="1:12">
      <c r="A276" s="11" t="s">
        <v>526</v>
      </c>
      <c r="D276" s="11" t="s">
        <v>260</v>
      </c>
      <c r="E276" s="19" t="s">
        <v>776</v>
      </c>
      <c r="F276" s="10">
        <v>42036</v>
      </c>
      <c r="G276" s="10">
        <v>44228</v>
      </c>
      <c r="H276" s="11">
        <v>7</v>
      </c>
      <c r="I276" s="20" t="s">
        <v>259</v>
      </c>
      <c r="J276" s="11" t="s">
        <v>261</v>
      </c>
      <c r="K276" s="11" t="s">
        <v>2877</v>
      </c>
      <c r="L276" s="11">
        <v>2</v>
      </c>
    </row>
    <row r="277" spans="1:12">
      <c r="A277" s="11" t="s">
        <v>527</v>
      </c>
      <c r="D277" s="11" t="s">
        <v>260</v>
      </c>
      <c r="E277" s="19" t="s">
        <v>777</v>
      </c>
      <c r="F277" s="10">
        <v>42036</v>
      </c>
      <c r="G277" s="10">
        <v>44228</v>
      </c>
      <c r="H277" s="11">
        <v>7</v>
      </c>
      <c r="I277" s="20" t="s">
        <v>259</v>
      </c>
      <c r="J277" s="11" t="s">
        <v>261</v>
      </c>
      <c r="K277" s="11" t="s">
        <v>2877</v>
      </c>
      <c r="L277" s="11">
        <v>2</v>
      </c>
    </row>
    <row r="278" spans="1:12">
      <c r="A278" s="11" t="s">
        <v>528</v>
      </c>
      <c r="D278" s="11" t="s">
        <v>260</v>
      </c>
      <c r="E278" s="19" t="s">
        <v>778</v>
      </c>
      <c r="F278" s="10">
        <v>42036</v>
      </c>
      <c r="G278" s="10">
        <v>44228</v>
      </c>
      <c r="H278" s="11">
        <v>7</v>
      </c>
      <c r="I278" s="20" t="s">
        <v>259</v>
      </c>
      <c r="J278" s="11" t="s">
        <v>261</v>
      </c>
      <c r="K278" s="11" t="s">
        <v>2877</v>
      </c>
      <c r="L278" s="11">
        <v>2</v>
      </c>
    </row>
    <row r="279" spans="1:12">
      <c r="A279" s="11" t="s">
        <v>529</v>
      </c>
      <c r="D279" s="11" t="s">
        <v>260</v>
      </c>
      <c r="E279" s="19" t="s">
        <v>779</v>
      </c>
      <c r="F279" s="10">
        <v>42036</v>
      </c>
      <c r="G279" s="10">
        <v>44228</v>
      </c>
      <c r="H279" s="11">
        <v>7</v>
      </c>
      <c r="I279" s="20" t="s">
        <v>259</v>
      </c>
      <c r="J279" s="11" t="s">
        <v>261</v>
      </c>
      <c r="K279" s="11" t="s">
        <v>2877</v>
      </c>
      <c r="L279" s="11">
        <v>2</v>
      </c>
    </row>
    <row r="280" spans="1:12">
      <c r="A280" s="11" t="s">
        <v>530</v>
      </c>
      <c r="D280" s="11" t="s">
        <v>260</v>
      </c>
      <c r="E280" s="19" t="s">
        <v>780</v>
      </c>
      <c r="F280" s="10">
        <v>42036</v>
      </c>
      <c r="G280" s="10">
        <v>44228</v>
      </c>
      <c r="H280" s="11">
        <v>7</v>
      </c>
      <c r="I280" s="20" t="s">
        <v>259</v>
      </c>
      <c r="J280" s="11" t="s">
        <v>261</v>
      </c>
      <c r="K280" s="11" t="s">
        <v>2877</v>
      </c>
      <c r="L280" s="11">
        <v>2</v>
      </c>
    </row>
    <row r="281" spans="1:12">
      <c r="A281" s="11" t="s">
        <v>531</v>
      </c>
      <c r="D281" s="11" t="s">
        <v>260</v>
      </c>
      <c r="E281" s="19" t="s">
        <v>781</v>
      </c>
      <c r="F281" s="10">
        <v>42036</v>
      </c>
      <c r="G281" s="10">
        <v>44228</v>
      </c>
      <c r="H281" s="11">
        <v>7</v>
      </c>
      <c r="I281" s="20" t="s">
        <v>259</v>
      </c>
      <c r="J281" s="11" t="s">
        <v>261</v>
      </c>
      <c r="K281" s="11" t="s">
        <v>2877</v>
      </c>
      <c r="L281" s="11">
        <v>2</v>
      </c>
    </row>
    <row r="282" spans="1:12">
      <c r="A282" s="11" t="s">
        <v>532</v>
      </c>
      <c r="D282" s="11" t="s">
        <v>260</v>
      </c>
      <c r="E282" s="19" t="s">
        <v>782</v>
      </c>
      <c r="F282" s="10">
        <v>42036</v>
      </c>
      <c r="G282" s="10">
        <v>44228</v>
      </c>
      <c r="H282" s="11">
        <v>7</v>
      </c>
      <c r="I282" s="20" t="s">
        <v>259</v>
      </c>
      <c r="J282" s="11" t="s">
        <v>261</v>
      </c>
      <c r="K282" s="11" t="s">
        <v>2877</v>
      </c>
      <c r="L282" s="11">
        <v>2</v>
      </c>
    </row>
    <row r="283" spans="1:12">
      <c r="A283" s="11" t="s">
        <v>533</v>
      </c>
      <c r="D283" s="11" t="s">
        <v>260</v>
      </c>
      <c r="E283" s="19" t="s">
        <v>783</v>
      </c>
      <c r="F283" s="10">
        <v>42036</v>
      </c>
      <c r="G283" s="10">
        <v>44228</v>
      </c>
      <c r="H283" s="11">
        <v>7</v>
      </c>
      <c r="I283" s="20" t="s">
        <v>259</v>
      </c>
      <c r="J283" s="11" t="s">
        <v>261</v>
      </c>
      <c r="K283" s="11" t="s">
        <v>2877</v>
      </c>
      <c r="L283" s="11">
        <v>2</v>
      </c>
    </row>
    <row r="284" spans="1:12">
      <c r="A284" s="11" t="s">
        <v>534</v>
      </c>
      <c r="D284" s="11" t="s">
        <v>260</v>
      </c>
      <c r="E284" s="19" t="s">
        <v>784</v>
      </c>
      <c r="F284" s="10">
        <v>42036</v>
      </c>
      <c r="G284" s="10">
        <v>44228</v>
      </c>
      <c r="H284" s="11">
        <v>7</v>
      </c>
      <c r="I284" s="20" t="s">
        <v>259</v>
      </c>
      <c r="J284" s="11" t="s">
        <v>261</v>
      </c>
      <c r="K284" s="11" t="s">
        <v>2877</v>
      </c>
      <c r="L284" s="11">
        <v>2</v>
      </c>
    </row>
    <row r="285" spans="1:12">
      <c r="A285" s="11" t="s">
        <v>535</v>
      </c>
      <c r="D285" s="11" t="s">
        <v>260</v>
      </c>
      <c r="E285" s="19" t="s">
        <v>785</v>
      </c>
      <c r="F285" s="10">
        <v>42036</v>
      </c>
      <c r="G285" s="10">
        <v>44228</v>
      </c>
      <c r="H285" s="11">
        <v>7</v>
      </c>
      <c r="I285" s="20" t="s">
        <v>259</v>
      </c>
      <c r="J285" s="11" t="s">
        <v>261</v>
      </c>
      <c r="K285" s="11" t="s">
        <v>2877</v>
      </c>
      <c r="L285" s="11">
        <v>2</v>
      </c>
    </row>
    <row r="286" spans="1:12">
      <c r="A286" s="11" t="s">
        <v>536</v>
      </c>
      <c r="D286" s="11" t="s">
        <v>260</v>
      </c>
      <c r="E286" s="19" t="s">
        <v>786</v>
      </c>
      <c r="F286" s="10">
        <v>42036</v>
      </c>
      <c r="G286" s="10">
        <v>44228</v>
      </c>
      <c r="H286" s="11">
        <v>7</v>
      </c>
      <c r="I286" s="20" t="s">
        <v>259</v>
      </c>
      <c r="J286" s="11" t="s">
        <v>261</v>
      </c>
      <c r="K286" s="11" t="s">
        <v>2877</v>
      </c>
      <c r="L286" s="11">
        <v>2</v>
      </c>
    </row>
    <row r="287" spans="1:12">
      <c r="A287" s="11" t="s">
        <v>537</v>
      </c>
      <c r="D287" s="11" t="s">
        <v>260</v>
      </c>
      <c r="E287" s="19" t="s">
        <v>787</v>
      </c>
      <c r="F287" s="10">
        <v>42036</v>
      </c>
      <c r="G287" s="10">
        <v>44228</v>
      </c>
      <c r="H287" s="11">
        <v>7</v>
      </c>
      <c r="I287" s="20" t="s">
        <v>259</v>
      </c>
      <c r="J287" s="11" t="s">
        <v>261</v>
      </c>
      <c r="K287" s="11" t="s">
        <v>2877</v>
      </c>
      <c r="L287" s="11">
        <v>2</v>
      </c>
    </row>
    <row r="288" spans="1:12">
      <c r="A288" s="11" t="s">
        <v>538</v>
      </c>
      <c r="D288" s="11" t="s">
        <v>260</v>
      </c>
      <c r="E288" s="19" t="s">
        <v>788</v>
      </c>
      <c r="F288" s="10">
        <v>42036</v>
      </c>
      <c r="G288" s="10">
        <v>44228</v>
      </c>
      <c r="H288" s="11">
        <v>7</v>
      </c>
      <c r="I288" s="20" t="s">
        <v>259</v>
      </c>
      <c r="J288" s="11" t="s">
        <v>261</v>
      </c>
      <c r="K288" s="11" t="s">
        <v>2877</v>
      </c>
      <c r="L288" s="11">
        <v>2</v>
      </c>
    </row>
    <row r="289" spans="1:12">
      <c r="A289" s="11" t="s">
        <v>539</v>
      </c>
      <c r="D289" s="11" t="s">
        <v>260</v>
      </c>
      <c r="E289" s="19" t="s">
        <v>789</v>
      </c>
      <c r="F289" s="10">
        <v>42036</v>
      </c>
      <c r="G289" s="10">
        <v>44228</v>
      </c>
      <c r="H289" s="11">
        <v>7</v>
      </c>
      <c r="I289" s="20" t="s">
        <v>259</v>
      </c>
      <c r="J289" s="11" t="s">
        <v>261</v>
      </c>
      <c r="K289" s="11" t="s">
        <v>2877</v>
      </c>
      <c r="L289" s="11">
        <v>2</v>
      </c>
    </row>
    <row r="290" spans="1:12">
      <c r="A290" s="11" t="s">
        <v>540</v>
      </c>
      <c r="D290" s="11" t="s">
        <v>260</v>
      </c>
      <c r="E290" s="19" t="s">
        <v>790</v>
      </c>
      <c r="F290" s="10">
        <v>42036</v>
      </c>
      <c r="G290" s="10">
        <v>44228</v>
      </c>
      <c r="H290" s="11">
        <v>7</v>
      </c>
      <c r="I290" s="20" t="s">
        <v>259</v>
      </c>
      <c r="J290" s="11" t="s">
        <v>261</v>
      </c>
      <c r="K290" s="11" t="s">
        <v>2877</v>
      </c>
      <c r="L290" s="11">
        <v>2</v>
      </c>
    </row>
    <row r="291" spans="1:12">
      <c r="A291" s="11" t="s">
        <v>541</v>
      </c>
      <c r="D291" s="11" t="s">
        <v>260</v>
      </c>
      <c r="E291" s="19" t="s">
        <v>791</v>
      </c>
      <c r="F291" s="10">
        <v>42036</v>
      </c>
      <c r="G291" s="10">
        <v>44228</v>
      </c>
      <c r="H291" s="11">
        <v>7</v>
      </c>
      <c r="I291" s="20" t="s">
        <v>259</v>
      </c>
      <c r="J291" s="11" t="s">
        <v>261</v>
      </c>
      <c r="K291" s="11" t="s">
        <v>2877</v>
      </c>
      <c r="L291" s="11">
        <v>2</v>
      </c>
    </row>
    <row r="292" spans="1:12">
      <c r="A292" s="11" t="s">
        <v>542</v>
      </c>
      <c r="D292" s="11" t="s">
        <v>260</v>
      </c>
      <c r="E292" s="19" t="s">
        <v>792</v>
      </c>
      <c r="F292" s="10">
        <v>42036</v>
      </c>
      <c r="G292" s="10">
        <v>44228</v>
      </c>
      <c r="H292" s="11">
        <v>7</v>
      </c>
      <c r="I292" s="20" t="s">
        <v>259</v>
      </c>
      <c r="J292" s="11" t="s">
        <v>261</v>
      </c>
      <c r="K292" s="11" t="s">
        <v>2877</v>
      </c>
      <c r="L292" s="11">
        <v>2</v>
      </c>
    </row>
    <row r="293" spans="1:12">
      <c r="A293" s="11" t="s">
        <v>543</v>
      </c>
      <c r="D293" s="11" t="s">
        <v>260</v>
      </c>
      <c r="E293" s="19" t="s">
        <v>793</v>
      </c>
      <c r="F293" s="10">
        <v>42036</v>
      </c>
      <c r="G293" s="10">
        <v>44228</v>
      </c>
      <c r="H293" s="11">
        <v>7</v>
      </c>
      <c r="I293" s="20" t="s">
        <v>259</v>
      </c>
      <c r="J293" s="11" t="s">
        <v>261</v>
      </c>
      <c r="K293" s="11" t="s">
        <v>2877</v>
      </c>
      <c r="L293" s="11">
        <v>2</v>
      </c>
    </row>
    <row r="294" spans="1:12">
      <c r="A294" s="11" t="s">
        <v>544</v>
      </c>
      <c r="D294" s="11" t="s">
        <v>260</v>
      </c>
      <c r="E294" s="19" t="s">
        <v>794</v>
      </c>
      <c r="F294" s="10">
        <v>42036</v>
      </c>
      <c r="G294" s="10">
        <v>44228</v>
      </c>
      <c r="H294" s="11">
        <v>7</v>
      </c>
      <c r="I294" s="20" t="s">
        <v>259</v>
      </c>
      <c r="J294" s="11" t="s">
        <v>261</v>
      </c>
      <c r="K294" s="11" t="s">
        <v>2877</v>
      </c>
      <c r="L294" s="11">
        <v>2</v>
      </c>
    </row>
    <row r="295" spans="1:12">
      <c r="A295" s="11" t="s">
        <v>545</v>
      </c>
      <c r="D295" s="11" t="s">
        <v>260</v>
      </c>
      <c r="E295" s="19" t="s">
        <v>795</v>
      </c>
      <c r="F295" s="10">
        <v>42036</v>
      </c>
      <c r="G295" s="10">
        <v>44228</v>
      </c>
      <c r="H295" s="11">
        <v>7</v>
      </c>
      <c r="I295" s="20" t="s">
        <v>259</v>
      </c>
      <c r="J295" s="11" t="s">
        <v>261</v>
      </c>
      <c r="K295" s="11" t="s">
        <v>2877</v>
      </c>
      <c r="L295" s="11">
        <v>2</v>
      </c>
    </row>
    <row r="296" spans="1:12">
      <c r="A296" s="11" t="s">
        <v>546</v>
      </c>
      <c r="D296" s="11" t="s">
        <v>260</v>
      </c>
      <c r="E296" s="19" t="s">
        <v>796</v>
      </c>
      <c r="F296" s="10">
        <v>42036</v>
      </c>
      <c r="G296" s="10">
        <v>44228</v>
      </c>
      <c r="H296" s="11">
        <v>7</v>
      </c>
      <c r="I296" s="20" t="s">
        <v>259</v>
      </c>
      <c r="J296" s="11" t="s">
        <v>261</v>
      </c>
      <c r="K296" s="11" t="s">
        <v>2877</v>
      </c>
      <c r="L296" s="11">
        <v>2</v>
      </c>
    </row>
    <row r="297" spans="1:12">
      <c r="A297" s="11" t="s">
        <v>547</v>
      </c>
      <c r="D297" s="11" t="s">
        <v>260</v>
      </c>
      <c r="E297" s="19" t="s">
        <v>797</v>
      </c>
      <c r="F297" s="10">
        <v>42036</v>
      </c>
      <c r="G297" s="10">
        <v>44228</v>
      </c>
      <c r="H297" s="11">
        <v>7</v>
      </c>
      <c r="I297" s="20" t="s">
        <v>259</v>
      </c>
      <c r="J297" s="11" t="s">
        <v>261</v>
      </c>
      <c r="K297" s="11" t="s">
        <v>2877</v>
      </c>
      <c r="L297" s="11">
        <v>2</v>
      </c>
    </row>
    <row r="298" spans="1:12">
      <c r="A298" s="11" t="s">
        <v>548</v>
      </c>
      <c r="D298" s="11" t="s">
        <v>260</v>
      </c>
      <c r="E298" s="19" t="s">
        <v>798</v>
      </c>
      <c r="F298" s="10">
        <v>42036</v>
      </c>
      <c r="G298" s="10">
        <v>44228</v>
      </c>
      <c r="H298" s="11">
        <v>7</v>
      </c>
      <c r="I298" s="20" t="s">
        <v>259</v>
      </c>
      <c r="J298" s="11" t="s">
        <v>261</v>
      </c>
      <c r="K298" s="11" t="s">
        <v>2877</v>
      </c>
      <c r="L298" s="11">
        <v>2</v>
      </c>
    </row>
    <row r="299" spans="1:12">
      <c r="A299" s="11" t="s">
        <v>549</v>
      </c>
      <c r="D299" s="11" t="s">
        <v>260</v>
      </c>
      <c r="E299" s="19" t="s">
        <v>799</v>
      </c>
      <c r="F299" s="10">
        <v>42036</v>
      </c>
      <c r="G299" s="10">
        <v>44228</v>
      </c>
      <c r="H299" s="11">
        <v>7</v>
      </c>
      <c r="I299" s="20" t="s">
        <v>259</v>
      </c>
      <c r="J299" s="11" t="s">
        <v>261</v>
      </c>
      <c r="K299" s="11" t="s">
        <v>2877</v>
      </c>
      <c r="L299" s="11">
        <v>2</v>
      </c>
    </row>
    <row r="300" spans="1:12">
      <c r="A300" s="11" t="s">
        <v>550</v>
      </c>
      <c r="D300" s="11" t="s">
        <v>260</v>
      </c>
      <c r="E300" s="19" t="s">
        <v>800</v>
      </c>
      <c r="F300" s="10">
        <v>42036</v>
      </c>
      <c r="G300" s="10">
        <v>44228</v>
      </c>
      <c r="H300" s="11">
        <v>7</v>
      </c>
      <c r="I300" s="20" t="s">
        <v>259</v>
      </c>
      <c r="J300" s="11" t="s">
        <v>261</v>
      </c>
      <c r="K300" s="11" t="s">
        <v>2877</v>
      </c>
      <c r="L300" s="11">
        <v>2</v>
      </c>
    </row>
    <row r="301" spans="1:12">
      <c r="A301" s="11" t="s">
        <v>551</v>
      </c>
      <c r="D301" s="11" t="s">
        <v>260</v>
      </c>
      <c r="E301" s="19" t="s">
        <v>801</v>
      </c>
      <c r="F301" s="10">
        <v>42036</v>
      </c>
      <c r="G301" s="10">
        <v>44228</v>
      </c>
      <c r="H301" s="11">
        <v>7</v>
      </c>
      <c r="I301" s="20" t="s">
        <v>259</v>
      </c>
      <c r="J301" s="11" t="s">
        <v>261</v>
      </c>
      <c r="K301" s="11" t="s">
        <v>2877</v>
      </c>
      <c r="L301" s="11">
        <v>2</v>
      </c>
    </row>
    <row r="302" spans="1:12">
      <c r="A302" s="11" t="s">
        <v>552</v>
      </c>
      <c r="D302" s="11" t="s">
        <v>260</v>
      </c>
      <c r="E302" s="19" t="s">
        <v>802</v>
      </c>
      <c r="F302" s="10">
        <v>42036</v>
      </c>
      <c r="G302" s="10">
        <v>44228</v>
      </c>
      <c r="H302" s="11">
        <v>7</v>
      </c>
      <c r="I302" s="20" t="s">
        <v>259</v>
      </c>
      <c r="J302" s="11" t="s">
        <v>261</v>
      </c>
      <c r="K302" s="11" t="s">
        <v>2877</v>
      </c>
      <c r="L302" s="11">
        <v>2</v>
      </c>
    </row>
    <row r="303" spans="1:12">
      <c r="A303" s="11" t="s">
        <v>553</v>
      </c>
      <c r="D303" s="11" t="s">
        <v>260</v>
      </c>
      <c r="E303" s="19" t="s">
        <v>803</v>
      </c>
      <c r="F303" s="10">
        <v>42036</v>
      </c>
      <c r="G303" s="10">
        <v>44228</v>
      </c>
      <c r="H303" s="11">
        <v>7</v>
      </c>
      <c r="I303" s="20" t="s">
        <v>259</v>
      </c>
      <c r="J303" s="11" t="s">
        <v>261</v>
      </c>
      <c r="K303" s="11" t="s">
        <v>2877</v>
      </c>
      <c r="L303" s="11">
        <v>2</v>
      </c>
    </row>
    <row r="304" spans="1:12">
      <c r="A304" s="11" t="s">
        <v>554</v>
      </c>
      <c r="D304" s="11" t="s">
        <v>260</v>
      </c>
      <c r="E304" s="19" t="s">
        <v>804</v>
      </c>
      <c r="F304" s="10">
        <v>42036</v>
      </c>
      <c r="G304" s="10">
        <v>44228</v>
      </c>
      <c r="H304" s="11">
        <v>7</v>
      </c>
      <c r="I304" s="20" t="s">
        <v>259</v>
      </c>
      <c r="J304" s="11" t="s">
        <v>261</v>
      </c>
      <c r="K304" s="11" t="s">
        <v>2877</v>
      </c>
      <c r="L304" s="11">
        <v>2</v>
      </c>
    </row>
    <row r="305" spans="1:12">
      <c r="A305" s="11" t="s">
        <v>555</v>
      </c>
      <c r="D305" s="11" t="s">
        <v>260</v>
      </c>
      <c r="E305" s="19" t="s">
        <v>805</v>
      </c>
      <c r="F305" s="10">
        <v>42036</v>
      </c>
      <c r="G305" s="10">
        <v>44228</v>
      </c>
      <c r="H305" s="11">
        <v>7</v>
      </c>
      <c r="I305" s="20" t="s">
        <v>259</v>
      </c>
      <c r="J305" s="11" t="s">
        <v>261</v>
      </c>
      <c r="K305" s="11" t="s">
        <v>2877</v>
      </c>
      <c r="L305" s="11">
        <v>2</v>
      </c>
    </row>
    <row r="306" spans="1:12">
      <c r="A306" s="11" t="s">
        <v>556</v>
      </c>
      <c r="D306" s="11" t="s">
        <v>260</v>
      </c>
      <c r="E306" s="19" t="s">
        <v>806</v>
      </c>
      <c r="F306" s="10">
        <v>42036</v>
      </c>
      <c r="G306" s="10">
        <v>44228</v>
      </c>
      <c r="H306" s="11">
        <v>7</v>
      </c>
      <c r="I306" s="20" t="s">
        <v>259</v>
      </c>
      <c r="J306" s="11" t="s">
        <v>261</v>
      </c>
      <c r="K306" s="11" t="s">
        <v>2877</v>
      </c>
      <c r="L306" s="11">
        <v>2</v>
      </c>
    </row>
    <row r="307" spans="1:12">
      <c r="A307" s="11" t="s">
        <v>557</v>
      </c>
      <c r="D307" s="11" t="s">
        <v>260</v>
      </c>
      <c r="E307" s="19" t="s">
        <v>807</v>
      </c>
      <c r="F307" s="10">
        <v>42036</v>
      </c>
      <c r="G307" s="10">
        <v>44228</v>
      </c>
      <c r="H307" s="11">
        <v>7</v>
      </c>
      <c r="I307" s="20" t="s">
        <v>259</v>
      </c>
      <c r="J307" s="11" t="s">
        <v>261</v>
      </c>
      <c r="K307" s="11" t="s">
        <v>2877</v>
      </c>
      <c r="L307" s="11">
        <v>2</v>
      </c>
    </row>
    <row r="308" spans="1:12">
      <c r="A308" s="11" t="s">
        <v>558</v>
      </c>
      <c r="D308" s="11" t="s">
        <v>260</v>
      </c>
      <c r="E308" s="19" t="s">
        <v>808</v>
      </c>
      <c r="F308" s="10">
        <v>42036</v>
      </c>
      <c r="G308" s="10">
        <v>44228</v>
      </c>
      <c r="H308" s="11">
        <v>7</v>
      </c>
      <c r="I308" s="20" t="s">
        <v>259</v>
      </c>
      <c r="J308" s="11" t="s">
        <v>261</v>
      </c>
      <c r="K308" s="11" t="s">
        <v>2877</v>
      </c>
      <c r="L308" s="11">
        <v>2</v>
      </c>
    </row>
    <row r="309" spans="1:12">
      <c r="A309" s="11" t="s">
        <v>559</v>
      </c>
      <c r="D309" s="11" t="s">
        <v>260</v>
      </c>
      <c r="E309" s="19" t="s">
        <v>809</v>
      </c>
      <c r="F309" s="10">
        <v>42036</v>
      </c>
      <c r="G309" s="10">
        <v>44228</v>
      </c>
      <c r="H309" s="11">
        <v>7</v>
      </c>
      <c r="I309" s="20" t="s">
        <v>259</v>
      </c>
      <c r="J309" s="11" t="s">
        <v>261</v>
      </c>
      <c r="K309" s="11" t="s">
        <v>2877</v>
      </c>
      <c r="L309" s="11">
        <v>2</v>
      </c>
    </row>
    <row r="310" spans="1:12">
      <c r="A310" s="11" t="s">
        <v>560</v>
      </c>
      <c r="D310" s="11" t="s">
        <v>260</v>
      </c>
      <c r="E310" s="19" t="s">
        <v>810</v>
      </c>
      <c r="F310" s="10">
        <v>42036</v>
      </c>
      <c r="G310" s="10">
        <v>44228</v>
      </c>
      <c r="H310" s="11">
        <v>7</v>
      </c>
      <c r="I310" s="20" t="s">
        <v>259</v>
      </c>
      <c r="J310" s="11" t="s">
        <v>261</v>
      </c>
      <c r="K310" s="11" t="s">
        <v>2877</v>
      </c>
      <c r="L310" s="11">
        <v>2</v>
      </c>
    </row>
    <row r="311" spans="1:12">
      <c r="A311" s="11" t="s">
        <v>561</v>
      </c>
      <c r="D311" s="11" t="s">
        <v>260</v>
      </c>
      <c r="E311" s="19" t="s">
        <v>811</v>
      </c>
      <c r="F311" s="10">
        <v>42036</v>
      </c>
      <c r="G311" s="10">
        <v>44228</v>
      </c>
      <c r="H311" s="11">
        <v>7</v>
      </c>
      <c r="I311" s="20" t="s">
        <v>259</v>
      </c>
      <c r="J311" s="11" t="s">
        <v>261</v>
      </c>
      <c r="K311" s="11" t="s">
        <v>2877</v>
      </c>
      <c r="L311" s="11">
        <v>2</v>
      </c>
    </row>
    <row r="312" spans="1:12">
      <c r="A312" s="11" t="s">
        <v>562</v>
      </c>
      <c r="D312" s="11" t="s">
        <v>260</v>
      </c>
      <c r="E312" s="19" t="s">
        <v>812</v>
      </c>
      <c r="F312" s="10">
        <v>42036</v>
      </c>
      <c r="G312" s="10">
        <v>44228</v>
      </c>
      <c r="H312" s="11">
        <v>7</v>
      </c>
      <c r="I312" s="20" t="s">
        <v>259</v>
      </c>
      <c r="J312" s="11" t="s">
        <v>261</v>
      </c>
      <c r="K312" s="11" t="s">
        <v>2877</v>
      </c>
      <c r="L312" s="11">
        <v>2</v>
      </c>
    </row>
    <row r="313" spans="1:12">
      <c r="A313" s="11" t="s">
        <v>563</v>
      </c>
      <c r="D313" s="11" t="s">
        <v>260</v>
      </c>
      <c r="E313" s="19" t="s">
        <v>813</v>
      </c>
      <c r="F313" s="10">
        <v>42036</v>
      </c>
      <c r="G313" s="10">
        <v>44228</v>
      </c>
      <c r="H313" s="11">
        <v>7</v>
      </c>
      <c r="I313" s="20" t="s">
        <v>259</v>
      </c>
      <c r="J313" s="11" t="s">
        <v>261</v>
      </c>
      <c r="K313" s="11" t="s">
        <v>2877</v>
      </c>
      <c r="L313" s="11">
        <v>2</v>
      </c>
    </row>
    <row r="314" spans="1:12">
      <c r="A314" s="11" t="s">
        <v>564</v>
      </c>
      <c r="D314" s="11" t="s">
        <v>260</v>
      </c>
      <c r="E314" s="19" t="s">
        <v>814</v>
      </c>
      <c r="F314" s="10">
        <v>42036</v>
      </c>
      <c r="G314" s="10">
        <v>44228</v>
      </c>
      <c r="H314" s="11">
        <v>7</v>
      </c>
      <c r="I314" s="20" t="s">
        <v>259</v>
      </c>
      <c r="J314" s="11" t="s">
        <v>261</v>
      </c>
      <c r="K314" s="11" t="s">
        <v>2877</v>
      </c>
      <c r="L314" s="11">
        <v>2</v>
      </c>
    </row>
    <row r="315" spans="1:12">
      <c r="A315" s="11" t="s">
        <v>565</v>
      </c>
      <c r="D315" s="11" t="s">
        <v>260</v>
      </c>
      <c r="E315" s="19" t="s">
        <v>815</v>
      </c>
      <c r="F315" s="10">
        <v>42036</v>
      </c>
      <c r="G315" s="10">
        <v>44228</v>
      </c>
      <c r="H315" s="11">
        <v>7</v>
      </c>
      <c r="I315" s="20" t="s">
        <v>259</v>
      </c>
      <c r="J315" s="11" t="s">
        <v>261</v>
      </c>
      <c r="K315" s="11" t="s">
        <v>2877</v>
      </c>
      <c r="L315" s="11">
        <v>2</v>
      </c>
    </row>
    <row r="316" spans="1:12">
      <c r="A316" s="11" t="s">
        <v>566</v>
      </c>
      <c r="D316" s="11" t="s">
        <v>260</v>
      </c>
      <c r="E316" s="19" t="s">
        <v>816</v>
      </c>
      <c r="F316" s="10">
        <v>42036</v>
      </c>
      <c r="G316" s="10">
        <v>44228</v>
      </c>
      <c r="H316" s="11">
        <v>7</v>
      </c>
      <c r="I316" s="20" t="s">
        <v>259</v>
      </c>
      <c r="J316" s="11" t="s">
        <v>261</v>
      </c>
      <c r="K316" s="11" t="s">
        <v>2877</v>
      </c>
      <c r="L316" s="11">
        <v>2</v>
      </c>
    </row>
    <row r="317" spans="1:12">
      <c r="A317" s="11" t="s">
        <v>567</v>
      </c>
      <c r="D317" s="11" t="s">
        <v>260</v>
      </c>
      <c r="E317" s="19" t="s">
        <v>817</v>
      </c>
      <c r="F317" s="10">
        <v>42036</v>
      </c>
      <c r="G317" s="10">
        <v>44228</v>
      </c>
      <c r="H317" s="11">
        <v>7</v>
      </c>
      <c r="I317" s="20" t="s">
        <v>259</v>
      </c>
      <c r="J317" s="11" t="s">
        <v>261</v>
      </c>
      <c r="K317" s="11" t="s">
        <v>2877</v>
      </c>
      <c r="L317" s="11">
        <v>2</v>
      </c>
    </row>
    <row r="318" spans="1:12">
      <c r="A318" s="11" t="s">
        <v>568</v>
      </c>
      <c r="D318" s="11" t="s">
        <v>260</v>
      </c>
      <c r="E318" s="19" t="s">
        <v>818</v>
      </c>
      <c r="F318" s="10">
        <v>42036</v>
      </c>
      <c r="G318" s="10">
        <v>44228</v>
      </c>
      <c r="H318" s="11">
        <v>7</v>
      </c>
      <c r="I318" s="20" t="s">
        <v>259</v>
      </c>
      <c r="J318" s="11" t="s">
        <v>261</v>
      </c>
      <c r="K318" s="11" t="s">
        <v>2877</v>
      </c>
      <c r="L318" s="11">
        <v>2</v>
      </c>
    </row>
    <row r="319" spans="1:12">
      <c r="A319" s="11" t="s">
        <v>569</v>
      </c>
      <c r="D319" s="11" t="s">
        <v>260</v>
      </c>
      <c r="E319" s="19" t="s">
        <v>819</v>
      </c>
      <c r="F319" s="10">
        <v>42036</v>
      </c>
      <c r="G319" s="10">
        <v>44228</v>
      </c>
      <c r="H319" s="11">
        <v>7</v>
      </c>
      <c r="I319" s="20" t="s">
        <v>259</v>
      </c>
      <c r="J319" s="11" t="s">
        <v>261</v>
      </c>
      <c r="K319" s="11" t="s">
        <v>2877</v>
      </c>
      <c r="L319" s="11">
        <v>2</v>
      </c>
    </row>
    <row r="320" spans="1:12">
      <c r="A320" s="11" t="s">
        <v>570</v>
      </c>
      <c r="D320" s="11" t="s">
        <v>260</v>
      </c>
      <c r="E320" s="19" t="s">
        <v>820</v>
      </c>
      <c r="F320" s="10">
        <v>42036</v>
      </c>
      <c r="G320" s="10">
        <v>44228</v>
      </c>
      <c r="H320" s="11">
        <v>7</v>
      </c>
      <c r="I320" s="20" t="s">
        <v>259</v>
      </c>
      <c r="J320" s="11" t="s">
        <v>261</v>
      </c>
      <c r="K320" s="11" t="s">
        <v>2877</v>
      </c>
      <c r="L320" s="11">
        <v>2</v>
      </c>
    </row>
    <row r="321" spans="1:12">
      <c r="A321" s="11" t="s">
        <v>571</v>
      </c>
      <c r="D321" s="11" t="s">
        <v>260</v>
      </c>
      <c r="E321" s="19" t="s">
        <v>821</v>
      </c>
      <c r="F321" s="10">
        <v>42036</v>
      </c>
      <c r="G321" s="10">
        <v>44228</v>
      </c>
      <c r="H321" s="11">
        <v>7</v>
      </c>
      <c r="I321" s="20" t="s">
        <v>259</v>
      </c>
      <c r="J321" s="11" t="s">
        <v>261</v>
      </c>
      <c r="K321" s="11" t="s">
        <v>2877</v>
      </c>
      <c r="L321" s="11">
        <v>2</v>
      </c>
    </row>
    <row r="322" spans="1:12">
      <c r="A322" s="11" t="s">
        <v>572</v>
      </c>
      <c r="D322" s="11" t="s">
        <v>260</v>
      </c>
      <c r="E322" s="19" t="s">
        <v>822</v>
      </c>
      <c r="F322" s="10">
        <v>42036</v>
      </c>
      <c r="G322" s="10">
        <v>44228</v>
      </c>
      <c r="H322" s="11">
        <v>7</v>
      </c>
      <c r="I322" s="20" t="s">
        <v>259</v>
      </c>
      <c r="J322" s="11" t="s">
        <v>261</v>
      </c>
      <c r="K322" s="11" t="s">
        <v>2877</v>
      </c>
      <c r="L322" s="11">
        <v>2</v>
      </c>
    </row>
    <row r="323" spans="1:12">
      <c r="A323" s="11" t="s">
        <v>573</v>
      </c>
      <c r="D323" s="11" t="s">
        <v>260</v>
      </c>
      <c r="E323" s="19" t="s">
        <v>823</v>
      </c>
      <c r="F323" s="10">
        <v>42036</v>
      </c>
      <c r="G323" s="10">
        <v>44228</v>
      </c>
      <c r="H323" s="11">
        <v>7</v>
      </c>
      <c r="I323" s="20" t="s">
        <v>259</v>
      </c>
      <c r="J323" s="11" t="s">
        <v>261</v>
      </c>
      <c r="K323" s="11" t="s">
        <v>2877</v>
      </c>
      <c r="L323" s="11">
        <v>2</v>
      </c>
    </row>
    <row r="324" spans="1:12">
      <c r="A324" s="11" t="s">
        <v>574</v>
      </c>
      <c r="D324" s="11" t="s">
        <v>260</v>
      </c>
      <c r="E324" s="19" t="s">
        <v>824</v>
      </c>
      <c r="F324" s="10">
        <v>42036</v>
      </c>
      <c r="G324" s="10">
        <v>44228</v>
      </c>
      <c r="H324" s="11">
        <v>7</v>
      </c>
      <c r="I324" s="20" t="s">
        <v>259</v>
      </c>
      <c r="J324" s="11" t="s">
        <v>261</v>
      </c>
      <c r="K324" s="11" t="s">
        <v>2877</v>
      </c>
      <c r="L324" s="11">
        <v>2</v>
      </c>
    </row>
    <row r="325" spans="1:12">
      <c r="A325" s="11" t="s">
        <v>575</v>
      </c>
      <c r="D325" s="11" t="s">
        <v>260</v>
      </c>
      <c r="E325" s="19" t="s">
        <v>825</v>
      </c>
      <c r="F325" s="10">
        <v>42036</v>
      </c>
      <c r="G325" s="10">
        <v>44228</v>
      </c>
      <c r="H325" s="11">
        <v>7</v>
      </c>
      <c r="I325" s="20" t="s">
        <v>259</v>
      </c>
      <c r="J325" s="11" t="s">
        <v>261</v>
      </c>
      <c r="K325" s="11" t="s">
        <v>2877</v>
      </c>
      <c r="L325" s="11">
        <v>2</v>
      </c>
    </row>
    <row r="326" spans="1:12">
      <c r="A326" s="11" t="s">
        <v>576</v>
      </c>
      <c r="D326" s="11" t="s">
        <v>260</v>
      </c>
      <c r="E326" s="19" t="s">
        <v>826</v>
      </c>
      <c r="F326" s="10">
        <v>42036</v>
      </c>
      <c r="G326" s="10">
        <v>44228</v>
      </c>
      <c r="H326" s="11">
        <v>7</v>
      </c>
      <c r="I326" s="20" t="s">
        <v>259</v>
      </c>
      <c r="J326" s="11" t="s">
        <v>261</v>
      </c>
      <c r="K326" s="11" t="s">
        <v>2877</v>
      </c>
      <c r="L326" s="11">
        <v>2</v>
      </c>
    </row>
    <row r="327" spans="1:12">
      <c r="A327" s="11" t="s">
        <v>577</v>
      </c>
      <c r="D327" s="11" t="s">
        <v>260</v>
      </c>
      <c r="E327" s="19" t="s">
        <v>827</v>
      </c>
      <c r="F327" s="10">
        <v>42036</v>
      </c>
      <c r="G327" s="10">
        <v>44228</v>
      </c>
      <c r="H327" s="11">
        <v>7</v>
      </c>
      <c r="I327" s="20" t="s">
        <v>259</v>
      </c>
      <c r="J327" s="11" t="s">
        <v>261</v>
      </c>
      <c r="K327" s="11" t="s">
        <v>2877</v>
      </c>
      <c r="L327" s="11">
        <v>2</v>
      </c>
    </row>
    <row r="328" spans="1:12">
      <c r="A328" s="11" t="s">
        <v>578</v>
      </c>
      <c r="D328" s="11" t="s">
        <v>260</v>
      </c>
      <c r="E328" s="19" t="s">
        <v>828</v>
      </c>
      <c r="F328" s="10">
        <v>42036</v>
      </c>
      <c r="G328" s="10">
        <v>44228</v>
      </c>
      <c r="H328" s="11">
        <v>7</v>
      </c>
      <c r="I328" s="20" t="s">
        <v>259</v>
      </c>
      <c r="J328" s="11" t="s">
        <v>261</v>
      </c>
      <c r="K328" s="11" t="s">
        <v>2877</v>
      </c>
      <c r="L328" s="11">
        <v>2</v>
      </c>
    </row>
    <row r="329" spans="1:12">
      <c r="A329" s="11" t="s">
        <v>579</v>
      </c>
      <c r="D329" s="11" t="s">
        <v>260</v>
      </c>
      <c r="E329" s="19" t="s">
        <v>829</v>
      </c>
      <c r="F329" s="10">
        <v>42036</v>
      </c>
      <c r="G329" s="10">
        <v>44228</v>
      </c>
      <c r="H329" s="11">
        <v>7</v>
      </c>
      <c r="I329" s="20" t="s">
        <v>259</v>
      </c>
      <c r="J329" s="11" t="s">
        <v>261</v>
      </c>
      <c r="K329" s="11" t="s">
        <v>2877</v>
      </c>
      <c r="L329" s="11">
        <v>2</v>
      </c>
    </row>
    <row r="330" spans="1:12">
      <c r="A330" s="11" t="s">
        <v>580</v>
      </c>
      <c r="D330" s="11" t="s">
        <v>260</v>
      </c>
      <c r="E330" s="19" t="s">
        <v>830</v>
      </c>
      <c r="F330" s="10">
        <v>42036</v>
      </c>
      <c r="G330" s="10">
        <v>44228</v>
      </c>
      <c r="H330" s="11">
        <v>7</v>
      </c>
      <c r="I330" s="20" t="s">
        <v>259</v>
      </c>
      <c r="J330" s="11" t="s">
        <v>261</v>
      </c>
      <c r="K330" s="11" t="s">
        <v>2877</v>
      </c>
      <c r="L330" s="11">
        <v>2</v>
      </c>
    </row>
    <row r="331" spans="1:12">
      <c r="A331" s="11" t="s">
        <v>581</v>
      </c>
      <c r="D331" s="11" t="s">
        <v>260</v>
      </c>
      <c r="E331" s="19" t="s">
        <v>831</v>
      </c>
      <c r="F331" s="10">
        <v>42036</v>
      </c>
      <c r="G331" s="10">
        <v>44228</v>
      </c>
      <c r="H331" s="11">
        <v>7</v>
      </c>
      <c r="I331" s="20" t="s">
        <v>259</v>
      </c>
      <c r="J331" s="11" t="s">
        <v>261</v>
      </c>
      <c r="K331" s="11" t="s">
        <v>2877</v>
      </c>
      <c r="L331" s="11">
        <v>2</v>
      </c>
    </row>
    <row r="332" spans="1:12">
      <c r="A332" s="11" t="s">
        <v>582</v>
      </c>
      <c r="D332" s="11" t="s">
        <v>260</v>
      </c>
      <c r="E332" s="19" t="s">
        <v>832</v>
      </c>
      <c r="F332" s="10">
        <v>42036</v>
      </c>
      <c r="G332" s="10">
        <v>44228</v>
      </c>
      <c r="H332" s="11">
        <v>7</v>
      </c>
      <c r="I332" s="20" t="s">
        <v>259</v>
      </c>
      <c r="J332" s="11" t="s">
        <v>261</v>
      </c>
      <c r="K332" s="11" t="s">
        <v>2877</v>
      </c>
      <c r="L332" s="11">
        <v>2</v>
      </c>
    </row>
    <row r="333" spans="1:12">
      <c r="A333" s="11" t="s">
        <v>583</v>
      </c>
      <c r="D333" s="11" t="s">
        <v>260</v>
      </c>
      <c r="E333" s="19" t="s">
        <v>833</v>
      </c>
      <c r="F333" s="10">
        <v>42036</v>
      </c>
      <c r="G333" s="10">
        <v>44228</v>
      </c>
      <c r="H333" s="11">
        <v>7</v>
      </c>
      <c r="I333" s="20" t="s">
        <v>259</v>
      </c>
      <c r="J333" s="11" t="s">
        <v>261</v>
      </c>
      <c r="K333" s="11" t="s">
        <v>2877</v>
      </c>
      <c r="L333" s="11">
        <v>2</v>
      </c>
    </row>
    <row r="334" spans="1:12">
      <c r="A334" s="11" t="s">
        <v>584</v>
      </c>
      <c r="D334" s="11" t="s">
        <v>260</v>
      </c>
      <c r="E334" s="19" t="s">
        <v>834</v>
      </c>
      <c r="F334" s="10">
        <v>42036</v>
      </c>
      <c r="G334" s="10">
        <v>44228</v>
      </c>
      <c r="H334" s="11">
        <v>7</v>
      </c>
      <c r="I334" s="20" t="s">
        <v>259</v>
      </c>
      <c r="J334" s="11" t="s">
        <v>261</v>
      </c>
      <c r="K334" s="11" t="s">
        <v>2877</v>
      </c>
      <c r="L334" s="11">
        <v>2</v>
      </c>
    </row>
    <row r="335" spans="1:12">
      <c r="A335" s="11" t="s">
        <v>585</v>
      </c>
      <c r="D335" s="11" t="s">
        <v>260</v>
      </c>
      <c r="E335" s="19" t="s">
        <v>835</v>
      </c>
      <c r="F335" s="10">
        <v>42036</v>
      </c>
      <c r="G335" s="10">
        <v>44228</v>
      </c>
      <c r="H335" s="11">
        <v>7</v>
      </c>
      <c r="I335" s="20" t="s">
        <v>259</v>
      </c>
      <c r="J335" s="11" t="s">
        <v>261</v>
      </c>
      <c r="K335" s="11" t="s">
        <v>2877</v>
      </c>
      <c r="L335" s="11">
        <v>2</v>
      </c>
    </row>
    <row r="336" spans="1:12">
      <c r="A336" s="11" t="s">
        <v>586</v>
      </c>
      <c r="D336" s="11" t="s">
        <v>260</v>
      </c>
      <c r="E336" s="19" t="s">
        <v>836</v>
      </c>
      <c r="F336" s="10">
        <v>42036</v>
      </c>
      <c r="G336" s="10">
        <v>44228</v>
      </c>
      <c r="H336" s="11">
        <v>7</v>
      </c>
      <c r="I336" s="20" t="s">
        <v>259</v>
      </c>
      <c r="J336" s="11" t="s">
        <v>261</v>
      </c>
      <c r="K336" s="11" t="s">
        <v>2877</v>
      </c>
      <c r="L336" s="11">
        <v>2</v>
      </c>
    </row>
    <row r="337" spans="1:12">
      <c r="A337" s="11" t="s">
        <v>587</v>
      </c>
      <c r="D337" s="11" t="s">
        <v>260</v>
      </c>
      <c r="E337" s="19" t="s">
        <v>837</v>
      </c>
      <c r="F337" s="10">
        <v>42036</v>
      </c>
      <c r="G337" s="10">
        <v>44228</v>
      </c>
      <c r="H337" s="11">
        <v>7</v>
      </c>
      <c r="I337" s="20" t="s">
        <v>259</v>
      </c>
      <c r="J337" s="11" t="s">
        <v>261</v>
      </c>
      <c r="K337" s="11" t="s">
        <v>2877</v>
      </c>
      <c r="L337" s="11">
        <v>2</v>
      </c>
    </row>
    <row r="338" spans="1:12">
      <c r="A338" s="11" t="s">
        <v>588</v>
      </c>
      <c r="D338" s="11" t="s">
        <v>260</v>
      </c>
      <c r="E338" s="19" t="s">
        <v>838</v>
      </c>
      <c r="F338" s="10">
        <v>42036</v>
      </c>
      <c r="G338" s="10">
        <v>44228</v>
      </c>
      <c r="H338" s="11">
        <v>7</v>
      </c>
      <c r="I338" s="20" t="s">
        <v>259</v>
      </c>
      <c r="J338" s="11" t="s">
        <v>261</v>
      </c>
      <c r="K338" s="11" t="s">
        <v>2877</v>
      </c>
      <c r="L338" s="11">
        <v>2</v>
      </c>
    </row>
    <row r="339" spans="1:12">
      <c r="A339" s="11" t="s">
        <v>589</v>
      </c>
      <c r="D339" s="11" t="s">
        <v>260</v>
      </c>
      <c r="E339" s="19" t="s">
        <v>839</v>
      </c>
      <c r="F339" s="10">
        <v>42036</v>
      </c>
      <c r="G339" s="10">
        <v>44228</v>
      </c>
      <c r="H339" s="11">
        <v>7</v>
      </c>
      <c r="I339" s="20" t="s">
        <v>259</v>
      </c>
      <c r="J339" s="11" t="s">
        <v>261</v>
      </c>
      <c r="K339" s="11" t="s">
        <v>2877</v>
      </c>
      <c r="L339" s="11">
        <v>2</v>
      </c>
    </row>
    <row r="340" spans="1:12">
      <c r="A340" s="11" t="s">
        <v>590</v>
      </c>
      <c r="D340" s="11" t="s">
        <v>260</v>
      </c>
      <c r="E340" s="19" t="s">
        <v>840</v>
      </c>
      <c r="F340" s="10">
        <v>42036</v>
      </c>
      <c r="G340" s="10">
        <v>44228</v>
      </c>
      <c r="H340" s="11">
        <v>7</v>
      </c>
      <c r="I340" s="20" t="s">
        <v>259</v>
      </c>
      <c r="J340" s="11" t="s">
        <v>261</v>
      </c>
      <c r="K340" s="11" t="s">
        <v>2877</v>
      </c>
      <c r="L340" s="11">
        <v>2</v>
      </c>
    </row>
    <row r="341" spans="1:12">
      <c r="A341" s="11" t="s">
        <v>591</v>
      </c>
      <c r="D341" s="11" t="s">
        <v>260</v>
      </c>
      <c r="E341" s="19" t="s">
        <v>841</v>
      </c>
      <c r="F341" s="10">
        <v>42036</v>
      </c>
      <c r="G341" s="10">
        <v>44228</v>
      </c>
      <c r="H341" s="11">
        <v>7</v>
      </c>
      <c r="I341" s="20" t="s">
        <v>259</v>
      </c>
      <c r="J341" s="11" t="s">
        <v>261</v>
      </c>
      <c r="K341" s="11" t="s">
        <v>2877</v>
      </c>
      <c r="L341" s="11">
        <v>2</v>
      </c>
    </row>
    <row r="342" spans="1:12">
      <c r="A342" s="11" t="s">
        <v>592</v>
      </c>
      <c r="D342" s="11" t="s">
        <v>260</v>
      </c>
      <c r="E342" s="19" t="s">
        <v>842</v>
      </c>
      <c r="F342" s="10">
        <v>42036</v>
      </c>
      <c r="G342" s="10">
        <v>44228</v>
      </c>
      <c r="H342" s="11">
        <v>7</v>
      </c>
      <c r="I342" s="20" t="s">
        <v>259</v>
      </c>
      <c r="J342" s="11" t="s">
        <v>261</v>
      </c>
      <c r="K342" s="11" t="s">
        <v>2877</v>
      </c>
      <c r="L342" s="11">
        <v>2</v>
      </c>
    </row>
    <row r="343" spans="1:12">
      <c r="A343" s="11" t="s">
        <v>593</v>
      </c>
      <c r="D343" s="11" t="s">
        <v>260</v>
      </c>
      <c r="E343" s="19" t="s">
        <v>843</v>
      </c>
      <c r="F343" s="10">
        <v>42036</v>
      </c>
      <c r="G343" s="10">
        <v>44228</v>
      </c>
      <c r="H343" s="11">
        <v>7</v>
      </c>
      <c r="I343" s="20" t="s">
        <v>259</v>
      </c>
      <c r="J343" s="11" t="s">
        <v>261</v>
      </c>
      <c r="K343" s="11" t="s">
        <v>2877</v>
      </c>
      <c r="L343" s="11">
        <v>2</v>
      </c>
    </row>
    <row r="344" spans="1:12">
      <c r="A344" s="11" t="s">
        <v>594</v>
      </c>
      <c r="D344" s="11" t="s">
        <v>260</v>
      </c>
      <c r="E344" s="19" t="s">
        <v>844</v>
      </c>
      <c r="F344" s="10">
        <v>42036</v>
      </c>
      <c r="G344" s="10">
        <v>44228</v>
      </c>
      <c r="H344" s="11">
        <v>7</v>
      </c>
      <c r="I344" s="20" t="s">
        <v>259</v>
      </c>
      <c r="J344" s="11" t="s">
        <v>261</v>
      </c>
      <c r="K344" s="11" t="s">
        <v>2877</v>
      </c>
      <c r="L344" s="11">
        <v>2</v>
      </c>
    </row>
    <row r="345" spans="1:12">
      <c r="A345" s="11" t="s">
        <v>595</v>
      </c>
      <c r="D345" s="11" t="s">
        <v>260</v>
      </c>
      <c r="E345" s="19" t="s">
        <v>845</v>
      </c>
      <c r="F345" s="10">
        <v>42036</v>
      </c>
      <c r="G345" s="10">
        <v>44228</v>
      </c>
      <c r="H345" s="11">
        <v>7</v>
      </c>
      <c r="I345" s="20" t="s">
        <v>259</v>
      </c>
      <c r="J345" s="11" t="s">
        <v>261</v>
      </c>
      <c r="K345" s="11" t="s">
        <v>2877</v>
      </c>
      <c r="L345" s="11">
        <v>2</v>
      </c>
    </row>
    <row r="346" spans="1:12">
      <c r="A346" s="11" t="s">
        <v>596</v>
      </c>
      <c r="D346" s="11" t="s">
        <v>260</v>
      </c>
      <c r="E346" s="19" t="s">
        <v>846</v>
      </c>
      <c r="F346" s="10">
        <v>42036</v>
      </c>
      <c r="G346" s="10">
        <v>44228</v>
      </c>
      <c r="H346" s="11">
        <v>7</v>
      </c>
      <c r="I346" s="20" t="s">
        <v>259</v>
      </c>
      <c r="J346" s="11" t="s">
        <v>261</v>
      </c>
      <c r="K346" s="11" t="s">
        <v>2877</v>
      </c>
      <c r="L346" s="11">
        <v>2</v>
      </c>
    </row>
    <row r="347" spans="1:12">
      <c r="A347" s="11" t="s">
        <v>597</v>
      </c>
      <c r="D347" s="11" t="s">
        <v>260</v>
      </c>
      <c r="E347" s="19" t="s">
        <v>847</v>
      </c>
      <c r="F347" s="10">
        <v>42036</v>
      </c>
      <c r="G347" s="10">
        <v>44228</v>
      </c>
      <c r="H347" s="11">
        <v>7</v>
      </c>
      <c r="I347" s="20" t="s">
        <v>259</v>
      </c>
      <c r="J347" s="11" t="s">
        <v>261</v>
      </c>
      <c r="K347" s="11" t="s">
        <v>2877</v>
      </c>
      <c r="L347" s="11">
        <v>2</v>
      </c>
    </row>
    <row r="348" spans="1:12">
      <c r="A348" s="11" t="s">
        <v>598</v>
      </c>
      <c r="D348" s="11" t="s">
        <v>260</v>
      </c>
      <c r="E348" s="19" t="s">
        <v>848</v>
      </c>
      <c r="F348" s="10">
        <v>42036</v>
      </c>
      <c r="G348" s="10">
        <v>44228</v>
      </c>
      <c r="H348" s="11">
        <v>7</v>
      </c>
      <c r="I348" s="20" t="s">
        <v>259</v>
      </c>
      <c r="J348" s="11" t="s">
        <v>261</v>
      </c>
      <c r="K348" s="11" t="s">
        <v>2877</v>
      </c>
      <c r="L348" s="11">
        <v>2</v>
      </c>
    </row>
    <row r="349" spans="1:12">
      <c r="A349" s="11" t="s">
        <v>599</v>
      </c>
      <c r="D349" s="11" t="s">
        <v>260</v>
      </c>
      <c r="E349" s="19" t="s">
        <v>849</v>
      </c>
      <c r="F349" s="10">
        <v>42036</v>
      </c>
      <c r="G349" s="10">
        <v>44228</v>
      </c>
      <c r="H349" s="11">
        <v>7</v>
      </c>
      <c r="I349" s="20" t="s">
        <v>259</v>
      </c>
      <c r="J349" s="11" t="s">
        <v>261</v>
      </c>
      <c r="K349" s="11" t="s">
        <v>2877</v>
      </c>
      <c r="L349" s="11">
        <v>2</v>
      </c>
    </row>
    <row r="350" spans="1:12">
      <c r="A350" s="11" t="s">
        <v>600</v>
      </c>
      <c r="D350" s="11" t="s">
        <v>260</v>
      </c>
      <c r="E350" s="19" t="s">
        <v>850</v>
      </c>
      <c r="F350" s="10">
        <v>42036</v>
      </c>
      <c r="G350" s="10">
        <v>44228</v>
      </c>
      <c r="H350" s="11">
        <v>7</v>
      </c>
      <c r="I350" s="20" t="s">
        <v>259</v>
      </c>
      <c r="J350" s="11" t="s">
        <v>261</v>
      </c>
      <c r="K350" s="11" t="s">
        <v>2877</v>
      </c>
      <c r="L350" s="11">
        <v>2</v>
      </c>
    </row>
    <row r="351" spans="1:12">
      <c r="A351" s="11" t="s">
        <v>601</v>
      </c>
      <c r="D351" s="11" t="s">
        <v>260</v>
      </c>
      <c r="E351" s="19" t="s">
        <v>851</v>
      </c>
      <c r="F351" s="10">
        <v>42036</v>
      </c>
      <c r="G351" s="10">
        <v>44228</v>
      </c>
      <c r="H351" s="11">
        <v>7</v>
      </c>
      <c r="I351" s="20" t="s">
        <v>259</v>
      </c>
      <c r="J351" s="11" t="s">
        <v>261</v>
      </c>
      <c r="K351" s="11" t="s">
        <v>2877</v>
      </c>
      <c r="L351" s="11">
        <v>2</v>
      </c>
    </row>
    <row r="352" spans="1:12">
      <c r="A352" s="11" t="s">
        <v>602</v>
      </c>
      <c r="D352" s="11" t="s">
        <v>260</v>
      </c>
      <c r="E352" s="19" t="s">
        <v>852</v>
      </c>
      <c r="F352" s="10">
        <v>42036</v>
      </c>
      <c r="G352" s="10">
        <v>44228</v>
      </c>
      <c r="H352" s="11">
        <v>7</v>
      </c>
      <c r="I352" s="20" t="s">
        <v>259</v>
      </c>
      <c r="J352" s="11" t="s">
        <v>261</v>
      </c>
      <c r="K352" s="11" t="s">
        <v>2877</v>
      </c>
      <c r="L352" s="11">
        <v>2</v>
      </c>
    </row>
    <row r="353" spans="1:12">
      <c r="A353" s="11" t="s">
        <v>603</v>
      </c>
      <c r="D353" s="11" t="s">
        <v>260</v>
      </c>
      <c r="E353" s="19" t="s">
        <v>853</v>
      </c>
      <c r="F353" s="10">
        <v>42036</v>
      </c>
      <c r="G353" s="10">
        <v>44228</v>
      </c>
      <c r="H353" s="11">
        <v>7</v>
      </c>
      <c r="I353" s="20" t="s">
        <v>259</v>
      </c>
      <c r="J353" s="11" t="s">
        <v>261</v>
      </c>
      <c r="K353" s="11" t="s">
        <v>2877</v>
      </c>
      <c r="L353" s="11">
        <v>2</v>
      </c>
    </row>
    <row r="354" spans="1:12">
      <c r="A354" s="11" t="s">
        <v>604</v>
      </c>
      <c r="D354" s="11" t="s">
        <v>260</v>
      </c>
      <c r="E354" s="19" t="s">
        <v>854</v>
      </c>
      <c r="F354" s="10">
        <v>42036</v>
      </c>
      <c r="G354" s="10">
        <v>44228</v>
      </c>
      <c r="H354" s="11">
        <v>7</v>
      </c>
      <c r="I354" s="20" t="s">
        <v>259</v>
      </c>
      <c r="J354" s="11" t="s">
        <v>261</v>
      </c>
      <c r="K354" s="11" t="s">
        <v>2877</v>
      </c>
      <c r="L354" s="11">
        <v>2</v>
      </c>
    </row>
    <row r="355" spans="1:12">
      <c r="A355" s="11" t="s">
        <v>605</v>
      </c>
      <c r="D355" s="11" t="s">
        <v>260</v>
      </c>
      <c r="E355" s="19" t="s">
        <v>855</v>
      </c>
      <c r="F355" s="10">
        <v>42036</v>
      </c>
      <c r="G355" s="10">
        <v>44228</v>
      </c>
      <c r="H355" s="11">
        <v>7</v>
      </c>
      <c r="I355" s="20" t="s">
        <v>259</v>
      </c>
      <c r="J355" s="11" t="s">
        <v>261</v>
      </c>
      <c r="K355" s="11" t="s">
        <v>2877</v>
      </c>
      <c r="L355" s="11">
        <v>2</v>
      </c>
    </row>
    <row r="356" spans="1:12">
      <c r="A356" s="11" t="s">
        <v>606</v>
      </c>
      <c r="D356" s="11" t="s">
        <v>260</v>
      </c>
      <c r="E356" s="19" t="s">
        <v>856</v>
      </c>
      <c r="F356" s="10">
        <v>42036</v>
      </c>
      <c r="G356" s="10">
        <v>44228</v>
      </c>
      <c r="H356" s="11">
        <v>7</v>
      </c>
      <c r="I356" s="20" t="s">
        <v>259</v>
      </c>
      <c r="J356" s="11" t="s">
        <v>261</v>
      </c>
      <c r="K356" s="11" t="s">
        <v>2877</v>
      </c>
      <c r="L356" s="11">
        <v>2</v>
      </c>
    </row>
    <row r="357" spans="1:12">
      <c r="A357" s="11" t="s">
        <v>607</v>
      </c>
      <c r="D357" s="11" t="s">
        <v>260</v>
      </c>
      <c r="E357" s="19" t="s">
        <v>857</v>
      </c>
      <c r="F357" s="10">
        <v>42036</v>
      </c>
      <c r="G357" s="10">
        <v>44228</v>
      </c>
      <c r="H357" s="11">
        <v>7</v>
      </c>
      <c r="I357" s="20" t="s">
        <v>259</v>
      </c>
      <c r="J357" s="11" t="s">
        <v>261</v>
      </c>
      <c r="K357" s="11" t="s">
        <v>2877</v>
      </c>
      <c r="L357" s="11">
        <v>2</v>
      </c>
    </row>
    <row r="358" spans="1:12">
      <c r="A358" s="11" t="s">
        <v>608</v>
      </c>
      <c r="D358" s="11" t="s">
        <v>260</v>
      </c>
      <c r="E358" s="19" t="s">
        <v>858</v>
      </c>
      <c r="F358" s="10">
        <v>42036</v>
      </c>
      <c r="G358" s="10">
        <v>44228</v>
      </c>
      <c r="H358" s="11">
        <v>7</v>
      </c>
      <c r="I358" s="20" t="s">
        <v>259</v>
      </c>
      <c r="J358" s="11" t="s">
        <v>261</v>
      </c>
      <c r="K358" s="11" t="s">
        <v>2877</v>
      </c>
      <c r="L358" s="11">
        <v>2</v>
      </c>
    </row>
    <row r="359" spans="1:12">
      <c r="A359" s="11" t="s">
        <v>609</v>
      </c>
      <c r="D359" s="11" t="s">
        <v>260</v>
      </c>
      <c r="E359" s="19" t="s">
        <v>859</v>
      </c>
      <c r="F359" s="10">
        <v>42036</v>
      </c>
      <c r="G359" s="10">
        <v>44228</v>
      </c>
      <c r="H359" s="11">
        <v>7</v>
      </c>
      <c r="I359" s="20" t="s">
        <v>259</v>
      </c>
      <c r="J359" s="11" t="s">
        <v>261</v>
      </c>
      <c r="K359" s="11" t="s">
        <v>2877</v>
      </c>
      <c r="L359" s="11">
        <v>2</v>
      </c>
    </row>
    <row r="360" spans="1:12">
      <c r="A360" s="11" t="s">
        <v>610</v>
      </c>
      <c r="D360" s="11" t="s">
        <v>260</v>
      </c>
      <c r="E360" s="19" t="s">
        <v>860</v>
      </c>
      <c r="F360" s="10">
        <v>42036</v>
      </c>
      <c r="G360" s="10">
        <v>44228</v>
      </c>
      <c r="H360" s="11">
        <v>7</v>
      </c>
      <c r="I360" s="20" t="s">
        <v>259</v>
      </c>
      <c r="J360" s="11" t="s">
        <v>261</v>
      </c>
      <c r="K360" s="11" t="s">
        <v>2877</v>
      </c>
      <c r="L360" s="11">
        <v>2</v>
      </c>
    </row>
    <row r="361" spans="1:12">
      <c r="A361" s="11" t="s">
        <v>611</v>
      </c>
      <c r="D361" s="11" t="s">
        <v>260</v>
      </c>
      <c r="E361" s="19" t="s">
        <v>861</v>
      </c>
      <c r="F361" s="10">
        <v>42036</v>
      </c>
      <c r="G361" s="10">
        <v>44228</v>
      </c>
      <c r="H361" s="11">
        <v>7</v>
      </c>
      <c r="I361" s="20" t="s">
        <v>259</v>
      </c>
      <c r="J361" s="11" t="s">
        <v>261</v>
      </c>
      <c r="K361" s="11" t="s">
        <v>2877</v>
      </c>
      <c r="L361" s="11">
        <v>2</v>
      </c>
    </row>
    <row r="362" spans="1:12">
      <c r="A362" s="11" t="s">
        <v>612</v>
      </c>
      <c r="D362" s="11" t="s">
        <v>260</v>
      </c>
      <c r="E362" s="19" t="s">
        <v>862</v>
      </c>
      <c r="F362" s="10">
        <v>42036</v>
      </c>
      <c r="G362" s="10">
        <v>44228</v>
      </c>
      <c r="H362" s="11">
        <v>7</v>
      </c>
      <c r="I362" s="20" t="s">
        <v>259</v>
      </c>
      <c r="J362" s="11" t="s">
        <v>261</v>
      </c>
      <c r="K362" s="11" t="s">
        <v>2877</v>
      </c>
      <c r="L362" s="11">
        <v>2</v>
      </c>
    </row>
    <row r="363" spans="1:12">
      <c r="A363" s="11" t="s">
        <v>613</v>
      </c>
      <c r="D363" s="11" t="s">
        <v>260</v>
      </c>
      <c r="E363" s="19" t="s">
        <v>863</v>
      </c>
      <c r="F363" s="10">
        <v>42036</v>
      </c>
      <c r="G363" s="10">
        <v>44228</v>
      </c>
      <c r="H363" s="11">
        <v>7</v>
      </c>
      <c r="I363" s="20" t="s">
        <v>259</v>
      </c>
      <c r="J363" s="11" t="s">
        <v>261</v>
      </c>
      <c r="K363" s="11" t="s">
        <v>2877</v>
      </c>
      <c r="L363" s="11">
        <v>2</v>
      </c>
    </row>
    <row r="364" spans="1:12">
      <c r="A364" s="11" t="s">
        <v>614</v>
      </c>
      <c r="D364" s="11" t="s">
        <v>260</v>
      </c>
      <c r="E364" s="19" t="s">
        <v>864</v>
      </c>
      <c r="F364" s="10">
        <v>42036</v>
      </c>
      <c r="G364" s="10">
        <v>44228</v>
      </c>
      <c r="H364" s="11">
        <v>7</v>
      </c>
      <c r="I364" s="20" t="s">
        <v>259</v>
      </c>
      <c r="J364" s="11" t="s">
        <v>261</v>
      </c>
      <c r="K364" s="11" t="s">
        <v>2877</v>
      </c>
      <c r="L364" s="11">
        <v>2</v>
      </c>
    </row>
    <row r="365" spans="1:12">
      <c r="A365" s="11" t="s">
        <v>615</v>
      </c>
      <c r="D365" s="11" t="s">
        <v>260</v>
      </c>
      <c r="E365" s="19" t="s">
        <v>865</v>
      </c>
      <c r="F365" s="10">
        <v>42036</v>
      </c>
      <c r="G365" s="10">
        <v>44228</v>
      </c>
      <c r="H365" s="11">
        <v>7</v>
      </c>
      <c r="I365" s="20" t="s">
        <v>259</v>
      </c>
      <c r="J365" s="11" t="s">
        <v>261</v>
      </c>
      <c r="K365" s="11" t="s">
        <v>2877</v>
      </c>
      <c r="L365" s="11">
        <v>2</v>
      </c>
    </row>
    <row r="366" spans="1:12">
      <c r="A366" s="11" t="s">
        <v>616</v>
      </c>
      <c r="D366" s="11" t="s">
        <v>260</v>
      </c>
      <c r="E366" s="19" t="s">
        <v>866</v>
      </c>
      <c r="F366" s="10">
        <v>42036</v>
      </c>
      <c r="G366" s="10">
        <v>44228</v>
      </c>
      <c r="H366" s="11">
        <v>7</v>
      </c>
      <c r="I366" s="20" t="s">
        <v>259</v>
      </c>
      <c r="J366" s="11" t="s">
        <v>261</v>
      </c>
      <c r="K366" s="11" t="s">
        <v>2877</v>
      </c>
      <c r="L366" s="11">
        <v>2</v>
      </c>
    </row>
    <row r="367" spans="1:12">
      <c r="A367" s="11" t="s">
        <v>617</v>
      </c>
      <c r="D367" s="11" t="s">
        <v>260</v>
      </c>
      <c r="E367" s="19" t="s">
        <v>867</v>
      </c>
      <c r="F367" s="10">
        <v>42036</v>
      </c>
      <c r="G367" s="10">
        <v>44228</v>
      </c>
      <c r="H367" s="11">
        <v>7</v>
      </c>
      <c r="I367" s="20" t="s">
        <v>259</v>
      </c>
      <c r="J367" s="11" t="s">
        <v>261</v>
      </c>
      <c r="K367" s="11" t="s">
        <v>2877</v>
      </c>
      <c r="L367" s="11">
        <v>2</v>
      </c>
    </row>
    <row r="368" spans="1:12">
      <c r="A368" s="11" t="s">
        <v>618</v>
      </c>
      <c r="D368" s="11" t="s">
        <v>260</v>
      </c>
      <c r="E368" s="19" t="s">
        <v>868</v>
      </c>
      <c r="F368" s="10">
        <v>42036</v>
      </c>
      <c r="G368" s="10">
        <v>44228</v>
      </c>
      <c r="H368" s="11">
        <v>7</v>
      </c>
      <c r="I368" s="20" t="s">
        <v>259</v>
      </c>
      <c r="J368" s="11" t="s">
        <v>261</v>
      </c>
      <c r="K368" s="11" t="s">
        <v>2877</v>
      </c>
      <c r="L368" s="11">
        <v>2</v>
      </c>
    </row>
    <row r="369" spans="1:12">
      <c r="A369" s="11" t="s">
        <v>619</v>
      </c>
      <c r="D369" s="11" t="s">
        <v>260</v>
      </c>
      <c r="E369" s="19" t="s">
        <v>869</v>
      </c>
      <c r="F369" s="10">
        <v>42036</v>
      </c>
      <c r="G369" s="10">
        <v>44228</v>
      </c>
      <c r="H369" s="11">
        <v>7</v>
      </c>
      <c r="I369" s="20" t="s">
        <v>259</v>
      </c>
      <c r="J369" s="11" t="s">
        <v>261</v>
      </c>
      <c r="K369" s="11" t="s">
        <v>2877</v>
      </c>
      <c r="L369" s="11">
        <v>2</v>
      </c>
    </row>
    <row r="370" spans="1:12">
      <c r="A370" s="11" t="s">
        <v>620</v>
      </c>
      <c r="D370" s="11" t="s">
        <v>260</v>
      </c>
      <c r="E370" s="19" t="s">
        <v>870</v>
      </c>
      <c r="F370" s="10">
        <v>42036</v>
      </c>
      <c r="G370" s="10">
        <v>44228</v>
      </c>
      <c r="H370" s="11">
        <v>7</v>
      </c>
      <c r="I370" s="20" t="s">
        <v>259</v>
      </c>
      <c r="J370" s="11" t="s">
        <v>261</v>
      </c>
      <c r="K370" s="11" t="s">
        <v>2877</v>
      </c>
      <c r="L370" s="11">
        <v>2</v>
      </c>
    </row>
    <row r="371" spans="1:12">
      <c r="A371" s="11" t="s">
        <v>621</v>
      </c>
      <c r="D371" s="11" t="s">
        <v>260</v>
      </c>
      <c r="E371" s="19" t="s">
        <v>871</v>
      </c>
      <c r="F371" s="10">
        <v>42036</v>
      </c>
      <c r="G371" s="10">
        <v>44228</v>
      </c>
      <c r="H371" s="11">
        <v>7</v>
      </c>
      <c r="I371" s="20" t="s">
        <v>259</v>
      </c>
      <c r="J371" s="11" t="s">
        <v>261</v>
      </c>
      <c r="K371" s="11" t="s">
        <v>2877</v>
      </c>
      <c r="L371" s="11">
        <v>2</v>
      </c>
    </row>
    <row r="372" spans="1:12">
      <c r="A372" s="11" t="s">
        <v>622</v>
      </c>
      <c r="D372" s="11" t="s">
        <v>260</v>
      </c>
      <c r="E372" s="19" t="s">
        <v>872</v>
      </c>
      <c r="F372" s="10">
        <v>42036</v>
      </c>
      <c r="G372" s="10">
        <v>44228</v>
      </c>
      <c r="H372" s="11">
        <v>7</v>
      </c>
      <c r="I372" s="20" t="s">
        <v>259</v>
      </c>
      <c r="J372" s="11" t="s">
        <v>261</v>
      </c>
      <c r="K372" s="11" t="s">
        <v>2877</v>
      </c>
      <c r="L372" s="11">
        <v>2</v>
      </c>
    </row>
    <row r="373" spans="1:12">
      <c r="A373" s="11" t="s">
        <v>623</v>
      </c>
      <c r="D373" s="11" t="s">
        <v>260</v>
      </c>
      <c r="E373" s="19" t="s">
        <v>873</v>
      </c>
      <c r="F373" s="10">
        <v>42036</v>
      </c>
      <c r="G373" s="10">
        <v>44228</v>
      </c>
      <c r="H373" s="11">
        <v>7</v>
      </c>
      <c r="I373" s="20" t="s">
        <v>259</v>
      </c>
      <c r="J373" s="11" t="s">
        <v>261</v>
      </c>
      <c r="K373" s="11" t="s">
        <v>2877</v>
      </c>
      <c r="L373" s="11">
        <v>2</v>
      </c>
    </row>
    <row r="374" spans="1:12">
      <c r="A374" s="11" t="s">
        <v>624</v>
      </c>
      <c r="D374" s="11" t="s">
        <v>260</v>
      </c>
      <c r="E374" s="19" t="s">
        <v>874</v>
      </c>
      <c r="F374" s="10">
        <v>42036</v>
      </c>
      <c r="G374" s="10">
        <v>44228</v>
      </c>
      <c r="H374" s="11">
        <v>7</v>
      </c>
      <c r="I374" s="20" t="s">
        <v>259</v>
      </c>
      <c r="J374" s="11" t="s">
        <v>261</v>
      </c>
      <c r="K374" s="11" t="s">
        <v>2877</v>
      </c>
      <c r="L374" s="11">
        <v>2</v>
      </c>
    </row>
    <row r="375" spans="1:12">
      <c r="A375" s="11" t="s">
        <v>625</v>
      </c>
      <c r="D375" s="11" t="s">
        <v>260</v>
      </c>
      <c r="E375" s="19" t="s">
        <v>875</v>
      </c>
      <c r="F375" s="10">
        <v>42036</v>
      </c>
      <c r="G375" s="10">
        <v>44228</v>
      </c>
      <c r="H375" s="11">
        <v>7</v>
      </c>
      <c r="I375" s="20" t="s">
        <v>259</v>
      </c>
      <c r="J375" s="11" t="s">
        <v>261</v>
      </c>
      <c r="K375" s="11" t="s">
        <v>2877</v>
      </c>
      <c r="L375" s="11">
        <v>2</v>
      </c>
    </row>
    <row r="376" spans="1:12">
      <c r="A376" s="11" t="s">
        <v>626</v>
      </c>
      <c r="D376" s="11" t="s">
        <v>260</v>
      </c>
      <c r="E376" s="19" t="s">
        <v>876</v>
      </c>
      <c r="F376" s="10">
        <v>42036</v>
      </c>
      <c r="G376" s="10">
        <v>44228</v>
      </c>
      <c r="H376" s="11">
        <v>7</v>
      </c>
      <c r="I376" s="20" t="s">
        <v>259</v>
      </c>
      <c r="J376" s="11" t="s">
        <v>261</v>
      </c>
      <c r="K376" s="11" t="s">
        <v>2877</v>
      </c>
      <c r="L376" s="11">
        <v>2</v>
      </c>
    </row>
    <row r="377" spans="1:12">
      <c r="A377" s="11" t="s">
        <v>627</v>
      </c>
      <c r="D377" s="11" t="s">
        <v>260</v>
      </c>
      <c r="E377" s="19" t="s">
        <v>877</v>
      </c>
      <c r="F377" s="10">
        <v>42036</v>
      </c>
      <c r="G377" s="10">
        <v>44228</v>
      </c>
      <c r="H377" s="11">
        <v>7</v>
      </c>
      <c r="I377" s="20" t="s">
        <v>259</v>
      </c>
      <c r="J377" s="11" t="s">
        <v>261</v>
      </c>
      <c r="K377" s="11" t="s">
        <v>2877</v>
      </c>
      <c r="L377" s="11">
        <v>2</v>
      </c>
    </row>
    <row r="378" spans="1:12">
      <c r="A378" s="11" t="s">
        <v>628</v>
      </c>
      <c r="D378" s="11" t="s">
        <v>260</v>
      </c>
      <c r="E378" s="19" t="s">
        <v>878</v>
      </c>
      <c r="F378" s="10">
        <v>42036</v>
      </c>
      <c r="G378" s="10">
        <v>44228</v>
      </c>
      <c r="H378" s="11">
        <v>7</v>
      </c>
      <c r="I378" s="20" t="s">
        <v>259</v>
      </c>
      <c r="J378" s="11" t="s">
        <v>261</v>
      </c>
      <c r="K378" s="11" t="s">
        <v>2877</v>
      </c>
      <c r="L378" s="11">
        <v>2</v>
      </c>
    </row>
    <row r="379" spans="1:12">
      <c r="A379" s="11" t="s">
        <v>629</v>
      </c>
      <c r="D379" s="11" t="s">
        <v>260</v>
      </c>
      <c r="E379" s="19" t="s">
        <v>879</v>
      </c>
      <c r="F379" s="10">
        <v>42036</v>
      </c>
      <c r="G379" s="10">
        <v>44228</v>
      </c>
      <c r="H379" s="11">
        <v>7</v>
      </c>
      <c r="I379" s="20" t="s">
        <v>259</v>
      </c>
      <c r="J379" s="11" t="s">
        <v>261</v>
      </c>
      <c r="K379" s="11" t="s">
        <v>2877</v>
      </c>
      <c r="L379" s="11">
        <v>2</v>
      </c>
    </row>
    <row r="380" spans="1:12">
      <c r="A380" s="11" t="s">
        <v>630</v>
      </c>
      <c r="D380" s="11" t="s">
        <v>260</v>
      </c>
      <c r="E380" s="19" t="s">
        <v>880</v>
      </c>
      <c r="F380" s="10">
        <v>42036</v>
      </c>
      <c r="G380" s="10">
        <v>44228</v>
      </c>
      <c r="H380" s="11">
        <v>7</v>
      </c>
      <c r="I380" s="20" t="s">
        <v>259</v>
      </c>
      <c r="J380" s="11" t="s">
        <v>261</v>
      </c>
      <c r="K380" s="11" t="s">
        <v>2877</v>
      </c>
      <c r="L380" s="11">
        <v>2</v>
      </c>
    </row>
    <row r="381" spans="1:12">
      <c r="A381" s="11" t="s">
        <v>631</v>
      </c>
      <c r="D381" s="11" t="s">
        <v>260</v>
      </c>
      <c r="E381" s="19" t="s">
        <v>881</v>
      </c>
      <c r="F381" s="10">
        <v>42036</v>
      </c>
      <c r="G381" s="10">
        <v>44228</v>
      </c>
      <c r="H381" s="11">
        <v>7</v>
      </c>
      <c r="I381" s="20" t="s">
        <v>259</v>
      </c>
      <c r="J381" s="11" t="s">
        <v>261</v>
      </c>
      <c r="K381" s="11" t="s">
        <v>2877</v>
      </c>
      <c r="L381" s="11">
        <v>2</v>
      </c>
    </row>
    <row r="382" spans="1:12">
      <c r="A382" s="11" t="s">
        <v>632</v>
      </c>
      <c r="D382" s="11" t="s">
        <v>260</v>
      </c>
      <c r="E382" s="19" t="s">
        <v>882</v>
      </c>
      <c r="F382" s="10">
        <v>42036</v>
      </c>
      <c r="G382" s="10">
        <v>44228</v>
      </c>
      <c r="H382" s="11">
        <v>7</v>
      </c>
      <c r="I382" s="20" t="s">
        <v>259</v>
      </c>
      <c r="J382" s="11" t="s">
        <v>261</v>
      </c>
      <c r="K382" s="11" t="s">
        <v>2877</v>
      </c>
      <c r="L382" s="11">
        <v>2</v>
      </c>
    </row>
    <row r="383" spans="1:12">
      <c r="A383" s="11" t="s">
        <v>633</v>
      </c>
      <c r="D383" s="11" t="s">
        <v>260</v>
      </c>
      <c r="E383" s="19" t="s">
        <v>883</v>
      </c>
      <c r="F383" s="10">
        <v>42036</v>
      </c>
      <c r="G383" s="10">
        <v>44228</v>
      </c>
      <c r="H383" s="11">
        <v>7</v>
      </c>
      <c r="I383" s="20" t="s">
        <v>259</v>
      </c>
      <c r="J383" s="11" t="s">
        <v>261</v>
      </c>
      <c r="K383" s="11" t="s">
        <v>2877</v>
      </c>
      <c r="L383" s="11">
        <v>2</v>
      </c>
    </row>
    <row r="384" spans="1:12">
      <c r="A384" s="11" t="s">
        <v>634</v>
      </c>
      <c r="D384" s="11" t="s">
        <v>260</v>
      </c>
      <c r="E384" s="19" t="s">
        <v>884</v>
      </c>
      <c r="F384" s="10">
        <v>42036</v>
      </c>
      <c r="G384" s="10">
        <v>44228</v>
      </c>
      <c r="H384" s="11">
        <v>7</v>
      </c>
      <c r="I384" s="20" t="s">
        <v>259</v>
      </c>
      <c r="J384" s="11" t="s">
        <v>261</v>
      </c>
      <c r="K384" s="11" t="s">
        <v>2877</v>
      </c>
      <c r="L384" s="11">
        <v>2</v>
      </c>
    </row>
    <row r="385" spans="1:12">
      <c r="A385" s="11" t="s">
        <v>635</v>
      </c>
      <c r="D385" s="11" t="s">
        <v>260</v>
      </c>
      <c r="E385" s="19" t="s">
        <v>885</v>
      </c>
      <c r="F385" s="10">
        <v>42036</v>
      </c>
      <c r="G385" s="10">
        <v>44228</v>
      </c>
      <c r="H385" s="11">
        <v>7</v>
      </c>
      <c r="I385" s="20" t="s">
        <v>259</v>
      </c>
      <c r="J385" s="11" t="s">
        <v>261</v>
      </c>
      <c r="K385" s="11" t="s">
        <v>2877</v>
      </c>
      <c r="L385" s="11">
        <v>2</v>
      </c>
    </row>
    <row r="386" spans="1:12">
      <c r="A386" s="11" t="s">
        <v>636</v>
      </c>
      <c r="D386" s="11" t="s">
        <v>260</v>
      </c>
      <c r="E386" s="19" t="s">
        <v>886</v>
      </c>
      <c r="F386" s="10">
        <v>42036</v>
      </c>
      <c r="G386" s="10">
        <v>44228</v>
      </c>
      <c r="H386" s="11">
        <v>7</v>
      </c>
      <c r="I386" s="20" t="s">
        <v>259</v>
      </c>
      <c r="J386" s="11" t="s">
        <v>261</v>
      </c>
      <c r="K386" s="11" t="s">
        <v>2877</v>
      </c>
      <c r="L386" s="11">
        <v>2</v>
      </c>
    </row>
    <row r="387" spans="1:12">
      <c r="A387" s="11" t="s">
        <v>637</v>
      </c>
      <c r="D387" s="11" t="s">
        <v>260</v>
      </c>
      <c r="E387" s="19" t="s">
        <v>887</v>
      </c>
      <c r="F387" s="10">
        <v>42036</v>
      </c>
      <c r="G387" s="10">
        <v>44228</v>
      </c>
      <c r="H387" s="11">
        <v>7</v>
      </c>
      <c r="I387" s="20" t="s">
        <v>259</v>
      </c>
      <c r="J387" s="11" t="s">
        <v>261</v>
      </c>
      <c r="K387" s="11" t="s">
        <v>2877</v>
      </c>
      <c r="L387" s="11">
        <v>2</v>
      </c>
    </row>
    <row r="388" spans="1:12">
      <c r="A388" s="11" t="s">
        <v>638</v>
      </c>
      <c r="D388" s="11" t="s">
        <v>260</v>
      </c>
      <c r="E388" s="19" t="s">
        <v>888</v>
      </c>
      <c r="F388" s="10">
        <v>42036</v>
      </c>
      <c r="G388" s="10">
        <v>44228</v>
      </c>
      <c r="H388" s="11">
        <v>7</v>
      </c>
      <c r="I388" s="20" t="s">
        <v>259</v>
      </c>
      <c r="J388" s="11" t="s">
        <v>261</v>
      </c>
      <c r="K388" s="11" t="s">
        <v>2877</v>
      </c>
      <c r="L388" s="11">
        <v>2</v>
      </c>
    </row>
    <row r="389" spans="1:12">
      <c r="A389" s="11" t="s">
        <v>639</v>
      </c>
      <c r="D389" s="11" t="s">
        <v>260</v>
      </c>
      <c r="E389" s="19" t="s">
        <v>889</v>
      </c>
      <c r="F389" s="10">
        <v>42036</v>
      </c>
      <c r="G389" s="10">
        <v>44228</v>
      </c>
      <c r="H389" s="11">
        <v>7</v>
      </c>
      <c r="I389" s="20" t="s">
        <v>259</v>
      </c>
      <c r="J389" s="11" t="s">
        <v>261</v>
      </c>
      <c r="K389" s="11" t="s">
        <v>2877</v>
      </c>
      <c r="L389" s="11">
        <v>2</v>
      </c>
    </row>
    <row r="390" spans="1:12">
      <c r="A390" s="11" t="s">
        <v>640</v>
      </c>
      <c r="D390" s="11" t="s">
        <v>260</v>
      </c>
      <c r="E390" s="19" t="s">
        <v>890</v>
      </c>
      <c r="F390" s="10">
        <v>42036</v>
      </c>
      <c r="G390" s="10">
        <v>44228</v>
      </c>
      <c r="H390" s="11">
        <v>7</v>
      </c>
      <c r="I390" s="20" t="s">
        <v>259</v>
      </c>
      <c r="J390" s="11" t="s">
        <v>261</v>
      </c>
      <c r="K390" s="11" t="s">
        <v>2877</v>
      </c>
      <c r="L390" s="11">
        <v>2</v>
      </c>
    </row>
    <row r="391" spans="1:12">
      <c r="A391" s="11" t="s">
        <v>641</v>
      </c>
      <c r="D391" s="11" t="s">
        <v>260</v>
      </c>
      <c r="E391" s="19" t="s">
        <v>891</v>
      </c>
      <c r="F391" s="10">
        <v>42036</v>
      </c>
      <c r="G391" s="10">
        <v>44228</v>
      </c>
      <c r="H391" s="11">
        <v>7</v>
      </c>
      <c r="I391" s="20" t="s">
        <v>259</v>
      </c>
      <c r="J391" s="11" t="s">
        <v>261</v>
      </c>
      <c r="K391" s="11" t="s">
        <v>2877</v>
      </c>
      <c r="L391" s="11">
        <v>2</v>
      </c>
    </row>
    <row r="392" spans="1:12">
      <c r="A392" s="11" t="s">
        <v>642</v>
      </c>
      <c r="D392" s="11" t="s">
        <v>260</v>
      </c>
      <c r="E392" s="19" t="s">
        <v>892</v>
      </c>
      <c r="F392" s="10">
        <v>42036</v>
      </c>
      <c r="G392" s="10">
        <v>44228</v>
      </c>
      <c r="H392" s="11">
        <v>7</v>
      </c>
      <c r="I392" s="20" t="s">
        <v>259</v>
      </c>
      <c r="J392" s="11" t="s">
        <v>261</v>
      </c>
      <c r="K392" s="11" t="s">
        <v>2877</v>
      </c>
      <c r="L392" s="11">
        <v>2</v>
      </c>
    </row>
    <row r="393" spans="1:12">
      <c r="A393" s="11" t="s">
        <v>643</v>
      </c>
      <c r="D393" s="11" t="s">
        <v>260</v>
      </c>
      <c r="E393" s="19" t="s">
        <v>893</v>
      </c>
      <c r="F393" s="10">
        <v>42036</v>
      </c>
      <c r="G393" s="10">
        <v>44228</v>
      </c>
      <c r="H393" s="11">
        <v>7</v>
      </c>
      <c r="I393" s="20" t="s">
        <v>259</v>
      </c>
      <c r="J393" s="11" t="s">
        <v>261</v>
      </c>
      <c r="K393" s="11" t="s">
        <v>2877</v>
      </c>
      <c r="L393" s="11">
        <v>2</v>
      </c>
    </row>
    <row r="394" spans="1:12">
      <c r="A394" s="11" t="s">
        <v>644</v>
      </c>
      <c r="D394" s="11" t="s">
        <v>260</v>
      </c>
      <c r="E394" s="19" t="s">
        <v>894</v>
      </c>
      <c r="F394" s="10">
        <v>42036</v>
      </c>
      <c r="G394" s="10">
        <v>44228</v>
      </c>
      <c r="H394" s="11">
        <v>7</v>
      </c>
      <c r="I394" s="20" t="s">
        <v>259</v>
      </c>
      <c r="J394" s="11" t="s">
        <v>261</v>
      </c>
      <c r="K394" s="11" t="s">
        <v>2877</v>
      </c>
      <c r="L394" s="11">
        <v>2</v>
      </c>
    </row>
    <row r="395" spans="1:12">
      <c r="A395" s="11" t="s">
        <v>645</v>
      </c>
      <c r="D395" s="11" t="s">
        <v>260</v>
      </c>
      <c r="E395" s="19" t="s">
        <v>895</v>
      </c>
      <c r="F395" s="10">
        <v>42036</v>
      </c>
      <c r="G395" s="10">
        <v>44228</v>
      </c>
      <c r="H395" s="11">
        <v>7</v>
      </c>
      <c r="I395" s="20" t="s">
        <v>259</v>
      </c>
      <c r="J395" s="11" t="s">
        <v>261</v>
      </c>
      <c r="K395" s="11" t="s">
        <v>2877</v>
      </c>
      <c r="L395" s="11">
        <v>2</v>
      </c>
    </row>
    <row r="396" spans="1:12">
      <c r="A396" s="11" t="s">
        <v>646</v>
      </c>
      <c r="D396" s="11" t="s">
        <v>260</v>
      </c>
      <c r="E396" s="19" t="s">
        <v>896</v>
      </c>
      <c r="F396" s="10">
        <v>42036</v>
      </c>
      <c r="G396" s="10">
        <v>44228</v>
      </c>
      <c r="H396" s="11">
        <v>7</v>
      </c>
      <c r="I396" s="20" t="s">
        <v>259</v>
      </c>
      <c r="J396" s="11" t="s">
        <v>261</v>
      </c>
      <c r="K396" s="11" t="s">
        <v>2877</v>
      </c>
      <c r="L396" s="11">
        <v>2</v>
      </c>
    </row>
    <row r="397" spans="1:12">
      <c r="A397" s="11" t="s">
        <v>647</v>
      </c>
      <c r="D397" s="11" t="s">
        <v>260</v>
      </c>
      <c r="E397" s="19" t="s">
        <v>897</v>
      </c>
      <c r="F397" s="10">
        <v>42036</v>
      </c>
      <c r="G397" s="10">
        <v>44228</v>
      </c>
      <c r="H397" s="11">
        <v>7</v>
      </c>
      <c r="I397" s="20" t="s">
        <v>259</v>
      </c>
      <c r="J397" s="11" t="s">
        <v>261</v>
      </c>
      <c r="K397" s="11" t="s">
        <v>2877</v>
      </c>
      <c r="L397" s="11">
        <v>2</v>
      </c>
    </row>
    <row r="398" spans="1:12">
      <c r="A398" s="11" t="s">
        <v>648</v>
      </c>
      <c r="D398" s="11" t="s">
        <v>260</v>
      </c>
      <c r="E398" s="19" t="s">
        <v>898</v>
      </c>
      <c r="F398" s="10">
        <v>42036</v>
      </c>
      <c r="G398" s="10">
        <v>44228</v>
      </c>
      <c r="H398" s="11">
        <v>7</v>
      </c>
      <c r="I398" s="20" t="s">
        <v>259</v>
      </c>
      <c r="J398" s="11" t="s">
        <v>261</v>
      </c>
      <c r="K398" s="11" t="s">
        <v>2877</v>
      </c>
      <c r="L398" s="11">
        <v>2</v>
      </c>
    </row>
    <row r="399" spans="1:12">
      <c r="A399" s="11" t="s">
        <v>649</v>
      </c>
      <c r="D399" s="11" t="s">
        <v>260</v>
      </c>
      <c r="E399" s="19" t="s">
        <v>899</v>
      </c>
      <c r="F399" s="10">
        <v>42036</v>
      </c>
      <c r="G399" s="10">
        <v>44228</v>
      </c>
      <c r="H399" s="11">
        <v>7</v>
      </c>
      <c r="I399" s="20" t="s">
        <v>259</v>
      </c>
      <c r="J399" s="11" t="s">
        <v>261</v>
      </c>
      <c r="K399" s="11" t="s">
        <v>2877</v>
      </c>
      <c r="L399" s="11">
        <v>2</v>
      </c>
    </row>
    <row r="400" spans="1:12">
      <c r="A400" s="11" t="s">
        <v>650</v>
      </c>
      <c r="D400" s="11" t="s">
        <v>260</v>
      </c>
      <c r="E400" s="19" t="s">
        <v>900</v>
      </c>
      <c r="F400" s="10">
        <v>42036</v>
      </c>
      <c r="G400" s="10">
        <v>44228</v>
      </c>
      <c r="H400" s="11">
        <v>7</v>
      </c>
      <c r="I400" s="20" t="s">
        <v>259</v>
      </c>
      <c r="J400" s="11" t="s">
        <v>261</v>
      </c>
      <c r="K400" s="11" t="s">
        <v>2877</v>
      </c>
      <c r="L400" s="11">
        <v>2</v>
      </c>
    </row>
    <row r="401" spans="1:12">
      <c r="A401" s="11" t="s">
        <v>651</v>
      </c>
      <c r="D401" s="11" t="s">
        <v>260</v>
      </c>
      <c r="E401" s="19" t="s">
        <v>901</v>
      </c>
      <c r="F401" s="10">
        <v>42036</v>
      </c>
      <c r="G401" s="10">
        <v>44228</v>
      </c>
      <c r="H401" s="11">
        <v>7</v>
      </c>
      <c r="I401" s="20" t="s">
        <v>259</v>
      </c>
      <c r="J401" s="11" t="s">
        <v>261</v>
      </c>
      <c r="K401" s="11" t="s">
        <v>2877</v>
      </c>
      <c r="L401" s="11">
        <v>2</v>
      </c>
    </row>
    <row r="402" spans="1:12">
      <c r="A402" s="11" t="s">
        <v>652</v>
      </c>
      <c r="D402" s="11" t="s">
        <v>260</v>
      </c>
      <c r="E402" s="19" t="s">
        <v>902</v>
      </c>
      <c r="F402" s="10">
        <v>42036</v>
      </c>
      <c r="G402" s="10">
        <v>44228</v>
      </c>
      <c r="H402" s="11">
        <v>7</v>
      </c>
      <c r="I402" s="20" t="s">
        <v>259</v>
      </c>
      <c r="J402" s="11" t="s">
        <v>261</v>
      </c>
      <c r="K402" s="11" t="s">
        <v>2877</v>
      </c>
      <c r="L402" s="11">
        <v>2</v>
      </c>
    </row>
    <row r="403" spans="1:12">
      <c r="A403" s="11" t="s">
        <v>653</v>
      </c>
      <c r="D403" s="11" t="s">
        <v>260</v>
      </c>
      <c r="E403" s="19" t="s">
        <v>903</v>
      </c>
      <c r="F403" s="10">
        <v>42036</v>
      </c>
      <c r="G403" s="10">
        <v>44228</v>
      </c>
      <c r="H403" s="11">
        <v>7</v>
      </c>
      <c r="I403" s="20" t="s">
        <v>259</v>
      </c>
      <c r="J403" s="11" t="s">
        <v>261</v>
      </c>
      <c r="K403" s="11" t="s">
        <v>2877</v>
      </c>
      <c r="L403" s="11">
        <v>2</v>
      </c>
    </row>
    <row r="404" spans="1:12">
      <c r="A404" s="11" t="s">
        <v>654</v>
      </c>
      <c r="D404" s="11" t="s">
        <v>260</v>
      </c>
      <c r="E404" s="19" t="s">
        <v>904</v>
      </c>
      <c r="F404" s="10">
        <v>42036</v>
      </c>
      <c r="G404" s="10">
        <v>44228</v>
      </c>
      <c r="H404" s="11">
        <v>7</v>
      </c>
      <c r="I404" s="20" t="s">
        <v>259</v>
      </c>
      <c r="J404" s="11" t="s">
        <v>261</v>
      </c>
      <c r="K404" s="11" t="s">
        <v>2877</v>
      </c>
      <c r="L404" s="11">
        <v>2</v>
      </c>
    </row>
    <row r="405" spans="1:12">
      <c r="A405" s="11" t="s">
        <v>655</v>
      </c>
      <c r="D405" s="11" t="s">
        <v>260</v>
      </c>
      <c r="E405" s="19" t="s">
        <v>905</v>
      </c>
      <c r="F405" s="10">
        <v>42036</v>
      </c>
      <c r="G405" s="10">
        <v>44228</v>
      </c>
      <c r="H405" s="11">
        <v>7</v>
      </c>
      <c r="I405" s="20" t="s">
        <v>259</v>
      </c>
      <c r="J405" s="11" t="s">
        <v>261</v>
      </c>
      <c r="K405" s="11" t="s">
        <v>2877</v>
      </c>
      <c r="L405" s="11">
        <v>2</v>
      </c>
    </row>
    <row r="406" spans="1:12">
      <c r="A406" s="11" t="s">
        <v>656</v>
      </c>
      <c r="D406" s="11" t="s">
        <v>260</v>
      </c>
      <c r="E406" s="19" t="s">
        <v>906</v>
      </c>
      <c r="F406" s="10">
        <v>42036</v>
      </c>
      <c r="G406" s="10">
        <v>44228</v>
      </c>
      <c r="H406" s="11">
        <v>7</v>
      </c>
      <c r="I406" s="20" t="s">
        <v>259</v>
      </c>
      <c r="J406" s="11" t="s">
        <v>261</v>
      </c>
      <c r="K406" s="11" t="s">
        <v>2877</v>
      </c>
      <c r="L406" s="11">
        <v>2</v>
      </c>
    </row>
    <row r="407" spans="1:12">
      <c r="A407" s="11" t="s">
        <v>657</v>
      </c>
      <c r="D407" s="11" t="s">
        <v>260</v>
      </c>
      <c r="E407" s="19" t="s">
        <v>907</v>
      </c>
      <c r="F407" s="10">
        <v>42036</v>
      </c>
      <c r="G407" s="10">
        <v>44228</v>
      </c>
      <c r="H407" s="11">
        <v>7</v>
      </c>
      <c r="I407" s="20" t="s">
        <v>259</v>
      </c>
      <c r="J407" s="11" t="s">
        <v>261</v>
      </c>
      <c r="K407" s="11" t="s">
        <v>2877</v>
      </c>
      <c r="L407" s="11">
        <v>2</v>
      </c>
    </row>
    <row r="408" spans="1:12">
      <c r="A408" s="11" t="s">
        <v>658</v>
      </c>
      <c r="D408" s="11" t="s">
        <v>260</v>
      </c>
      <c r="E408" s="19" t="s">
        <v>908</v>
      </c>
      <c r="F408" s="10">
        <v>42036</v>
      </c>
      <c r="G408" s="10">
        <v>44228</v>
      </c>
      <c r="H408" s="11">
        <v>7</v>
      </c>
      <c r="I408" s="20" t="s">
        <v>259</v>
      </c>
      <c r="J408" s="11" t="s">
        <v>261</v>
      </c>
      <c r="K408" s="11" t="s">
        <v>2877</v>
      </c>
      <c r="L408" s="11">
        <v>2</v>
      </c>
    </row>
    <row r="409" spans="1:12">
      <c r="A409" s="11" t="s">
        <v>659</v>
      </c>
      <c r="D409" s="11" t="s">
        <v>260</v>
      </c>
      <c r="E409" s="19" t="s">
        <v>909</v>
      </c>
      <c r="F409" s="10">
        <v>42036</v>
      </c>
      <c r="G409" s="10">
        <v>44228</v>
      </c>
      <c r="H409" s="11">
        <v>7</v>
      </c>
      <c r="I409" s="20" t="s">
        <v>259</v>
      </c>
      <c r="J409" s="11" t="s">
        <v>261</v>
      </c>
      <c r="K409" s="11" t="s">
        <v>2877</v>
      </c>
      <c r="L409" s="11">
        <v>2</v>
      </c>
    </row>
    <row r="410" spans="1:12">
      <c r="A410" s="11" t="s">
        <v>660</v>
      </c>
      <c r="D410" s="11" t="s">
        <v>260</v>
      </c>
      <c r="E410" s="19" t="s">
        <v>910</v>
      </c>
      <c r="F410" s="10">
        <v>42036</v>
      </c>
      <c r="G410" s="10">
        <v>44228</v>
      </c>
      <c r="H410" s="11">
        <v>7</v>
      </c>
      <c r="I410" s="20" t="s">
        <v>259</v>
      </c>
      <c r="J410" s="11" t="s">
        <v>261</v>
      </c>
      <c r="K410" s="11" t="s">
        <v>2877</v>
      </c>
      <c r="L410" s="11">
        <v>2</v>
      </c>
    </row>
    <row r="411" spans="1:12">
      <c r="A411" s="11" t="s">
        <v>661</v>
      </c>
      <c r="D411" s="11" t="s">
        <v>260</v>
      </c>
      <c r="E411" s="19" t="s">
        <v>911</v>
      </c>
      <c r="F411" s="10">
        <v>42036</v>
      </c>
      <c r="G411" s="10">
        <v>44228</v>
      </c>
      <c r="H411" s="11">
        <v>7</v>
      </c>
      <c r="I411" s="20" t="s">
        <v>259</v>
      </c>
      <c r="J411" s="11" t="s">
        <v>261</v>
      </c>
      <c r="K411" s="11" t="s">
        <v>2877</v>
      </c>
      <c r="L411" s="11">
        <v>2</v>
      </c>
    </row>
    <row r="412" spans="1:12">
      <c r="A412" s="11" t="s">
        <v>662</v>
      </c>
      <c r="D412" s="11" t="s">
        <v>260</v>
      </c>
      <c r="E412" s="19" t="s">
        <v>912</v>
      </c>
      <c r="F412" s="10">
        <v>42036</v>
      </c>
      <c r="G412" s="10">
        <v>44228</v>
      </c>
      <c r="H412" s="11">
        <v>7</v>
      </c>
      <c r="I412" s="20" t="s">
        <v>259</v>
      </c>
      <c r="J412" s="11" t="s">
        <v>261</v>
      </c>
      <c r="K412" s="11" t="s">
        <v>2877</v>
      </c>
      <c r="L412" s="11">
        <v>2</v>
      </c>
    </row>
    <row r="413" spans="1:12">
      <c r="A413" s="11" t="s">
        <v>663</v>
      </c>
      <c r="D413" s="11" t="s">
        <v>260</v>
      </c>
      <c r="E413" s="19" t="s">
        <v>913</v>
      </c>
      <c r="F413" s="10">
        <v>42036</v>
      </c>
      <c r="G413" s="10">
        <v>44228</v>
      </c>
      <c r="H413" s="11">
        <v>7</v>
      </c>
      <c r="I413" s="20" t="s">
        <v>259</v>
      </c>
      <c r="J413" s="11" t="s">
        <v>261</v>
      </c>
      <c r="K413" s="11" t="s">
        <v>2877</v>
      </c>
      <c r="L413" s="11">
        <v>2</v>
      </c>
    </row>
    <row r="414" spans="1:12">
      <c r="A414" s="11" t="s">
        <v>664</v>
      </c>
      <c r="D414" s="11" t="s">
        <v>260</v>
      </c>
      <c r="E414" s="19" t="s">
        <v>914</v>
      </c>
      <c r="F414" s="10">
        <v>42036</v>
      </c>
      <c r="G414" s="10">
        <v>44228</v>
      </c>
      <c r="H414" s="11">
        <v>7</v>
      </c>
      <c r="I414" s="20" t="s">
        <v>259</v>
      </c>
      <c r="J414" s="11" t="s">
        <v>261</v>
      </c>
      <c r="K414" s="11" t="s">
        <v>2877</v>
      </c>
      <c r="L414" s="11">
        <v>2</v>
      </c>
    </row>
    <row r="415" spans="1:12">
      <c r="A415" s="11" t="s">
        <v>665</v>
      </c>
      <c r="D415" s="11" t="s">
        <v>260</v>
      </c>
      <c r="E415" s="19" t="s">
        <v>915</v>
      </c>
      <c r="F415" s="10">
        <v>42036</v>
      </c>
      <c r="G415" s="10">
        <v>44228</v>
      </c>
      <c r="H415" s="11">
        <v>7</v>
      </c>
      <c r="I415" s="20" t="s">
        <v>259</v>
      </c>
      <c r="J415" s="11" t="s">
        <v>261</v>
      </c>
      <c r="K415" s="11" t="s">
        <v>2877</v>
      </c>
      <c r="L415" s="11">
        <v>2</v>
      </c>
    </row>
    <row r="416" spans="1:12">
      <c r="A416" s="11" t="s">
        <v>666</v>
      </c>
      <c r="D416" s="11" t="s">
        <v>260</v>
      </c>
      <c r="E416" s="19" t="s">
        <v>916</v>
      </c>
      <c r="F416" s="10">
        <v>42036</v>
      </c>
      <c r="G416" s="10">
        <v>44228</v>
      </c>
      <c r="H416" s="11">
        <v>7</v>
      </c>
      <c r="I416" s="20" t="s">
        <v>259</v>
      </c>
      <c r="J416" s="11" t="s">
        <v>261</v>
      </c>
      <c r="K416" s="11" t="s">
        <v>2877</v>
      </c>
      <c r="L416" s="11">
        <v>2</v>
      </c>
    </row>
    <row r="417" spans="1:12">
      <c r="A417" s="11" t="s">
        <v>667</v>
      </c>
      <c r="D417" s="11" t="s">
        <v>260</v>
      </c>
      <c r="E417" s="19" t="s">
        <v>917</v>
      </c>
      <c r="F417" s="10">
        <v>42036</v>
      </c>
      <c r="G417" s="10">
        <v>44228</v>
      </c>
      <c r="H417" s="11">
        <v>7</v>
      </c>
      <c r="I417" s="20" t="s">
        <v>259</v>
      </c>
      <c r="J417" s="11" t="s">
        <v>261</v>
      </c>
      <c r="K417" s="11" t="s">
        <v>2877</v>
      </c>
      <c r="L417" s="11">
        <v>2</v>
      </c>
    </row>
    <row r="418" spans="1:12">
      <c r="A418" s="11" t="s">
        <v>668</v>
      </c>
      <c r="D418" s="11" t="s">
        <v>260</v>
      </c>
      <c r="E418" s="19" t="s">
        <v>918</v>
      </c>
      <c r="F418" s="10">
        <v>42036</v>
      </c>
      <c r="G418" s="10">
        <v>44228</v>
      </c>
      <c r="H418" s="11">
        <v>7</v>
      </c>
      <c r="I418" s="20" t="s">
        <v>259</v>
      </c>
      <c r="J418" s="11" t="s">
        <v>261</v>
      </c>
      <c r="K418" s="11" t="s">
        <v>2877</v>
      </c>
      <c r="L418" s="11">
        <v>2</v>
      </c>
    </row>
    <row r="419" spans="1:12">
      <c r="A419" s="11" t="s">
        <v>669</v>
      </c>
      <c r="D419" s="11" t="s">
        <v>260</v>
      </c>
      <c r="E419" s="19" t="s">
        <v>919</v>
      </c>
      <c r="F419" s="10">
        <v>42036</v>
      </c>
      <c r="G419" s="10">
        <v>44228</v>
      </c>
      <c r="H419" s="11">
        <v>7</v>
      </c>
      <c r="I419" s="20" t="s">
        <v>259</v>
      </c>
      <c r="J419" s="11" t="s">
        <v>261</v>
      </c>
      <c r="K419" s="11" t="s">
        <v>2877</v>
      </c>
      <c r="L419" s="11">
        <v>2</v>
      </c>
    </row>
    <row r="420" spans="1:12">
      <c r="A420" s="11" t="s">
        <v>670</v>
      </c>
      <c r="D420" s="11" t="s">
        <v>260</v>
      </c>
      <c r="E420" s="19" t="s">
        <v>920</v>
      </c>
      <c r="F420" s="10">
        <v>42036</v>
      </c>
      <c r="G420" s="10">
        <v>44228</v>
      </c>
      <c r="H420" s="11">
        <v>7</v>
      </c>
      <c r="I420" s="20" t="s">
        <v>259</v>
      </c>
      <c r="J420" s="11" t="s">
        <v>261</v>
      </c>
      <c r="K420" s="11" t="s">
        <v>2877</v>
      </c>
      <c r="L420" s="11">
        <v>2</v>
      </c>
    </row>
    <row r="421" spans="1:12">
      <c r="A421" s="11" t="s">
        <v>671</v>
      </c>
      <c r="D421" s="11" t="s">
        <v>260</v>
      </c>
      <c r="E421" s="19" t="s">
        <v>921</v>
      </c>
      <c r="F421" s="10">
        <v>42036</v>
      </c>
      <c r="G421" s="10">
        <v>44228</v>
      </c>
      <c r="H421" s="11">
        <v>7</v>
      </c>
      <c r="I421" s="20" t="s">
        <v>259</v>
      </c>
      <c r="J421" s="11" t="s">
        <v>261</v>
      </c>
      <c r="K421" s="11" t="s">
        <v>2877</v>
      </c>
      <c r="L421" s="11">
        <v>2</v>
      </c>
    </row>
    <row r="422" spans="1:12">
      <c r="A422" s="11" t="s">
        <v>672</v>
      </c>
      <c r="D422" s="11" t="s">
        <v>260</v>
      </c>
      <c r="E422" s="19" t="s">
        <v>922</v>
      </c>
      <c r="F422" s="10">
        <v>42036</v>
      </c>
      <c r="G422" s="10">
        <v>44228</v>
      </c>
      <c r="H422" s="11">
        <v>7</v>
      </c>
      <c r="I422" s="20" t="s">
        <v>259</v>
      </c>
      <c r="J422" s="11" t="s">
        <v>261</v>
      </c>
      <c r="K422" s="11" t="s">
        <v>2877</v>
      </c>
      <c r="L422" s="11">
        <v>2</v>
      </c>
    </row>
    <row r="423" spans="1:12">
      <c r="A423" s="11" t="s">
        <v>673</v>
      </c>
      <c r="D423" s="11" t="s">
        <v>260</v>
      </c>
      <c r="E423" s="19" t="s">
        <v>923</v>
      </c>
      <c r="F423" s="10">
        <v>42036</v>
      </c>
      <c r="G423" s="10">
        <v>44228</v>
      </c>
      <c r="H423" s="11">
        <v>7</v>
      </c>
      <c r="I423" s="20" t="s">
        <v>259</v>
      </c>
      <c r="J423" s="11" t="s">
        <v>261</v>
      </c>
      <c r="K423" s="11" t="s">
        <v>2877</v>
      </c>
      <c r="L423" s="11">
        <v>2</v>
      </c>
    </row>
    <row r="424" spans="1:12">
      <c r="A424" s="11" t="s">
        <v>674</v>
      </c>
      <c r="D424" s="11" t="s">
        <v>260</v>
      </c>
      <c r="E424" s="19" t="s">
        <v>924</v>
      </c>
      <c r="F424" s="10">
        <v>42036</v>
      </c>
      <c r="G424" s="10">
        <v>44228</v>
      </c>
      <c r="H424" s="11">
        <v>7</v>
      </c>
      <c r="I424" s="20" t="s">
        <v>259</v>
      </c>
      <c r="J424" s="11" t="s">
        <v>261</v>
      </c>
      <c r="K424" s="11" t="s">
        <v>2877</v>
      </c>
      <c r="L424" s="11">
        <v>2</v>
      </c>
    </row>
    <row r="425" spans="1:12">
      <c r="A425" s="11" t="s">
        <v>675</v>
      </c>
      <c r="D425" s="11" t="s">
        <v>260</v>
      </c>
      <c r="E425" s="19" t="s">
        <v>925</v>
      </c>
      <c r="F425" s="10">
        <v>42036</v>
      </c>
      <c r="G425" s="10">
        <v>44228</v>
      </c>
      <c r="H425" s="11">
        <v>7</v>
      </c>
      <c r="I425" s="20" t="s">
        <v>259</v>
      </c>
      <c r="J425" s="11" t="s">
        <v>261</v>
      </c>
      <c r="K425" s="11" t="s">
        <v>2877</v>
      </c>
      <c r="L425" s="11">
        <v>2</v>
      </c>
    </row>
    <row r="426" spans="1:12">
      <c r="A426" s="11" t="s">
        <v>676</v>
      </c>
      <c r="D426" s="11" t="s">
        <v>260</v>
      </c>
      <c r="E426" s="19" t="s">
        <v>926</v>
      </c>
      <c r="F426" s="10">
        <v>42036</v>
      </c>
      <c r="G426" s="10">
        <v>44228</v>
      </c>
      <c r="H426" s="11">
        <v>7</v>
      </c>
      <c r="I426" s="20" t="s">
        <v>259</v>
      </c>
      <c r="J426" s="11" t="s">
        <v>261</v>
      </c>
      <c r="K426" s="11" t="s">
        <v>2877</v>
      </c>
      <c r="L426" s="11">
        <v>2</v>
      </c>
    </row>
    <row r="427" spans="1:12">
      <c r="A427" s="11" t="s">
        <v>677</v>
      </c>
      <c r="D427" s="11" t="s">
        <v>260</v>
      </c>
      <c r="E427" s="19" t="s">
        <v>927</v>
      </c>
      <c r="F427" s="10">
        <v>42036</v>
      </c>
      <c r="G427" s="10">
        <v>44228</v>
      </c>
      <c r="H427" s="11">
        <v>7</v>
      </c>
      <c r="I427" s="20" t="s">
        <v>259</v>
      </c>
      <c r="J427" s="11" t="s">
        <v>261</v>
      </c>
      <c r="K427" s="11" t="s">
        <v>2877</v>
      </c>
      <c r="L427" s="11">
        <v>2</v>
      </c>
    </row>
    <row r="428" spans="1:12">
      <c r="A428" s="11" t="s">
        <v>678</v>
      </c>
      <c r="D428" s="11" t="s">
        <v>260</v>
      </c>
      <c r="E428" s="19" t="s">
        <v>928</v>
      </c>
      <c r="F428" s="10">
        <v>42036</v>
      </c>
      <c r="G428" s="10">
        <v>44228</v>
      </c>
      <c r="H428" s="11">
        <v>7</v>
      </c>
      <c r="I428" s="20" t="s">
        <v>259</v>
      </c>
      <c r="J428" s="11" t="s">
        <v>261</v>
      </c>
      <c r="K428" s="11" t="s">
        <v>2877</v>
      </c>
      <c r="L428" s="11">
        <v>2</v>
      </c>
    </row>
    <row r="429" spans="1:12">
      <c r="A429" s="11" t="s">
        <v>679</v>
      </c>
      <c r="D429" s="11" t="s">
        <v>260</v>
      </c>
      <c r="E429" s="19" t="s">
        <v>929</v>
      </c>
      <c r="F429" s="10">
        <v>42036</v>
      </c>
      <c r="G429" s="10">
        <v>44228</v>
      </c>
      <c r="H429" s="11">
        <v>7</v>
      </c>
      <c r="I429" s="20" t="s">
        <v>259</v>
      </c>
      <c r="J429" s="11" t="s">
        <v>261</v>
      </c>
      <c r="K429" s="11" t="s">
        <v>2877</v>
      </c>
      <c r="L429" s="11">
        <v>2</v>
      </c>
    </row>
    <row r="430" spans="1:12">
      <c r="A430" s="11" t="s">
        <v>680</v>
      </c>
      <c r="D430" s="11" t="s">
        <v>260</v>
      </c>
      <c r="E430" s="19" t="s">
        <v>930</v>
      </c>
      <c r="F430" s="10">
        <v>42036</v>
      </c>
      <c r="G430" s="10">
        <v>44228</v>
      </c>
      <c r="H430" s="11">
        <v>7</v>
      </c>
      <c r="I430" s="20" t="s">
        <v>259</v>
      </c>
      <c r="J430" s="11" t="s">
        <v>261</v>
      </c>
      <c r="K430" s="11" t="s">
        <v>2877</v>
      </c>
      <c r="L430" s="11">
        <v>2</v>
      </c>
    </row>
    <row r="431" spans="1:12">
      <c r="A431" s="11" t="s">
        <v>681</v>
      </c>
      <c r="D431" s="11" t="s">
        <v>260</v>
      </c>
      <c r="E431" s="19" t="s">
        <v>931</v>
      </c>
      <c r="F431" s="10">
        <v>42036</v>
      </c>
      <c r="G431" s="10">
        <v>44228</v>
      </c>
      <c r="H431" s="11">
        <v>7</v>
      </c>
      <c r="I431" s="20" t="s">
        <v>259</v>
      </c>
      <c r="J431" s="11" t="s">
        <v>261</v>
      </c>
      <c r="K431" s="11" t="s">
        <v>2877</v>
      </c>
      <c r="L431" s="11">
        <v>2</v>
      </c>
    </row>
    <row r="432" spans="1:12">
      <c r="A432" s="11" t="s">
        <v>682</v>
      </c>
      <c r="D432" s="11" t="s">
        <v>260</v>
      </c>
      <c r="E432" s="19" t="s">
        <v>932</v>
      </c>
      <c r="F432" s="10">
        <v>42036</v>
      </c>
      <c r="G432" s="10">
        <v>44228</v>
      </c>
      <c r="H432" s="11">
        <v>7</v>
      </c>
      <c r="I432" s="20" t="s">
        <v>259</v>
      </c>
      <c r="J432" s="11" t="s">
        <v>261</v>
      </c>
      <c r="K432" s="11" t="s">
        <v>2877</v>
      </c>
      <c r="L432" s="11">
        <v>2</v>
      </c>
    </row>
    <row r="433" spans="1:12">
      <c r="A433" s="11" t="s">
        <v>683</v>
      </c>
      <c r="D433" s="11" t="s">
        <v>260</v>
      </c>
      <c r="E433" s="19" t="s">
        <v>933</v>
      </c>
      <c r="F433" s="10">
        <v>42036</v>
      </c>
      <c r="G433" s="10">
        <v>44228</v>
      </c>
      <c r="H433" s="11">
        <v>7</v>
      </c>
      <c r="I433" s="20" t="s">
        <v>259</v>
      </c>
      <c r="J433" s="11" t="s">
        <v>261</v>
      </c>
      <c r="K433" s="11" t="s">
        <v>2877</v>
      </c>
      <c r="L433" s="11">
        <v>2</v>
      </c>
    </row>
    <row r="434" spans="1:12">
      <c r="A434" s="11" t="s">
        <v>684</v>
      </c>
      <c r="D434" s="11" t="s">
        <v>260</v>
      </c>
      <c r="E434" s="19" t="s">
        <v>934</v>
      </c>
      <c r="F434" s="10">
        <v>42036</v>
      </c>
      <c r="G434" s="10">
        <v>44228</v>
      </c>
      <c r="H434" s="11">
        <v>7</v>
      </c>
      <c r="I434" s="20" t="s">
        <v>259</v>
      </c>
      <c r="J434" s="11" t="s">
        <v>261</v>
      </c>
      <c r="K434" s="11" t="s">
        <v>2877</v>
      </c>
      <c r="L434" s="11">
        <v>2</v>
      </c>
    </row>
    <row r="435" spans="1:12">
      <c r="A435" s="11" t="s">
        <v>685</v>
      </c>
      <c r="D435" s="11" t="s">
        <v>260</v>
      </c>
      <c r="E435" s="19" t="s">
        <v>935</v>
      </c>
      <c r="F435" s="10">
        <v>42036</v>
      </c>
      <c r="G435" s="10">
        <v>44228</v>
      </c>
      <c r="H435" s="11">
        <v>7</v>
      </c>
      <c r="I435" s="20" t="s">
        <v>259</v>
      </c>
      <c r="J435" s="11" t="s">
        <v>261</v>
      </c>
      <c r="K435" s="11" t="s">
        <v>2877</v>
      </c>
      <c r="L435" s="11">
        <v>2</v>
      </c>
    </row>
    <row r="436" spans="1:12">
      <c r="A436" s="11" t="s">
        <v>686</v>
      </c>
      <c r="D436" s="11" t="s">
        <v>260</v>
      </c>
      <c r="E436" s="19" t="s">
        <v>936</v>
      </c>
      <c r="F436" s="10">
        <v>42036</v>
      </c>
      <c r="G436" s="10">
        <v>44228</v>
      </c>
      <c r="H436" s="11">
        <v>7</v>
      </c>
      <c r="I436" s="20" t="s">
        <v>259</v>
      </c>
      <c r="J436" s="11" t="s">
        <v>261</v>
      </c>
      <c r="K436" s="11" t="s">
        <v>2877</v>
      </c>
      <c r="L436" s="11">
        <v>2</v>
      </c>
    </row>
    <row r="437" spans="1:12">
      <c r="A437" s="11" t="s">
        <v>687</v>
      </c>
      <c r="D437" s="11" t="s">
        <v>260</v>
      </c>
      <c r="E437" s="19" t="s">
        <v>937</v>
      </c>
      <c r="F437" s="10">
        <v>42036</v>
      </c>
      <c r="G437" s="10">
        <v>44228</v>
      </c>
      <c r="H437" s="11">
        <v>7</v>
      </c>
      <c r="I437" s="20" t="s">
        <v>259</v>
      </c>
      <c r="J437" s="11" t="s">
        <v>261</v>
      </c>
      <c r="K437" s="11" t="s">
        <v>2877</v>
      </c>
      <c r="L437" s="11">
        <v>2</v>
      </c>
    </row>
    <row r="438" spans="1:12">
      <c r="A438" s="11" t="s">
        <v>688</v>
      </c>
      <c r="D438" s="11" t="s">
        <v>260</v>
      </c>
      <c r="E438" s="19" t="s">
        <v>938</v>
      </c>
      <c r="F438" s="10">
        <v>42036</v>
      </c>
      <c r="G438" s="10">
        <v>44228</v>
      </c>
      <c r="H438" s="11">
        <v>7</v>
      </c>
      <c r="I438" s="20" t="s">
        <v>259</v>
      </c>
      <c r="J438" s="11" t="s">
        <v>261</v>
      </c>
      <c r="K438" s="11" t="s">
        <v>2877</v>
      </c>
      <c r="L438" s="11">
        <v>2</v>
      </c>
    </row>
    <row r="439" spans="1:12">
      <c r="A439" s="11" t="s">
        <v>689</v>
      </c>
      <c r="D439" s="11" t="s">
        <v>260</v>
      </c>
      <c r="E439" s="19" t="s">
        <v>939</v>
      </c>
      <c r="F439" s="10">
        <v>42036</v>
      </c>
      <c r="G439" s="10">
        <v>44228</v>
      </c>
      <c r="H439" s="11">
        <v>7</v>
      </c>
      <c r="I439" s="20" t="s">
        <v>259</v>
      </c>
      <c r="J439" s="11" t="s">
        <v>261</v>
      </c>
      <c r="K439" s="11" t="s">
        <v>2877</v>
      </c>
      <c r="L439" s="11">
        <v>2</v>
      </c>
    </row>
    <row r="440" spans="1:12">
      <c r="A440" s="11" t="s">
        <v>690</v>
      </c>
      <c r="D440" s="11" t="s">
        <v>260</v>
      </c>
      <c r="E440" s="19" t="s">
        <v>940</v>
      </c>
      <c r="F440" s="10">
        <v>42036</v>
      </c>
      <c r="G440" s="10">
        <v>44228</v>
      </c>
      <c r="H440" s="11">
        <v>7</v>
      </c>
      <c r="I440" s="20" t="s">
        <v>259</v>
      </c>
      <c r="J440" s="11" t="s">
        <v>261</v>
      </c>
      <c r="K440" s="11" t="s">
        <v>2877</v>
      </c>
      <c r="L440" s="11">
        <v>2</v>
      </c>
    </row>
    <row r="441" spans="1:12">
      <c r="A441" s="11" t="s">
        <v>691</v>
      </c>
      <c r="D441" s="11" t="s">
        <v>260</v>
      </c>
      <c r="E441" s="19" t="s">
        <v>941</v>
      </c>
      <c r="F441" s="10">
        <v>42036</v>
      </c>
      <c r="G441" s="10">
        <v>44228</v>
      </c>
      <c r="H441" s="11">
        <v>7</v>
      </c>
      <c r="I441" s="20" t="s">
        <v>259</v>
      </c>
      <c r="J441" s="11" t="s">
        <v>261</v>
      </c>
      <c r="K441" s="11" t="s">
        <v>2877</v>
      </c>
      <c r="L441" s="11">
        <v>2</v>
      </c>
    </row>
    <row r="442" spans="1:12">
      <c r="A442" s="11" t="s">
        <v>692</v>
      </c>
      <c r="D442" s="11" t="s">
        <v>260</v>
      </c>
      <c r="E442" s="19" t="s">
        <v>942</v>
      </c>
      <c r="F442" s="10">
        <v>42036</v>
      </c>
      <c r="G442" s="10">
        <v>44228</v>
      </c>
      <c r="H442" s="11">
        <v>7</v>
      </c>
      <c r="I442" s="20" t="s">
        <v>259</v>
      </c>
      <c r="J442" s="11" t="s">
        <v>261</v>
      </c>
      <c r="K442" s="11" t="s">
        <v>2877</v>
      </c>
      <c r="L442" s="11">
        <v>2</v>
      </c>
    </row>
    <row r="443" spans="1:12">
      <c r="A443" s="11" t="s">
        <v>693</v>
      </c>
      <c r="D443" s="11" t="s">
        <v>260</v>
      </c>
      <c r="E443" s="19" t="s">
        <v>943</v>
      </c>
      <c r="F443" s="10">
        <v>42036</v>
      </c>
      <c r="G443" s="10">
        <v>44228</v>
      </c>
      <c r="H443" s="11">
        <v>7</v>
      </c>
      <c r="I443" s="20" t="s">
        <v>259</v>
      </c>
      <c r="J443" s="11" t="s">
        <v>261</v>
      </c>
      <c r="K443" s="11" t="s">
        <v>2877</v>
      </c>
      <c r="L443" s="11">
        <v>2</v>
      </c>
    </row>
    <row r="444" spans="1:12">
      <c r="A444" s="11" t="s">
        <v>694</v>
      </c>
      <c r="D444" s="11" t="s">
        <v>260</v>
      </c>
      <c r="E444" s="19" t="s">
        <v>944</v>
      </c>
      <c r="F444" s="10">
        <v>42036</v>
      </c>
      <c r="G444" s="10">
        <v>44228</v>
      </c>
      <c r="H444" s="11">
        <v>7</v>
      </c>
      <c r="I444" s="20" t="s">
        <v>259</v>
      </c>
      <c r="J444" s="11" t="s">
        <v>261</v>
      </c>
      <c r="K444" s="11" t="s">
        <v>2877</v>
      </c>
      <c r="L444" s="11">
        <v>2</v>
      </c>
    </row>
    <row r="445" spans="1:12">
      <c r="A445" s="11" t="s">
        <v>695</v>
      </c>
      <c r="D445" s="11" t="s">
        <v>260</v>
      </c>
      <c r="E445" s="19" t="s">
        <v>945</v>
      </c>
      <c r="F445" s="10">
        <v>42036</v>
      </c>
      <c r="G445" s="10">
        <v>44228</v>
      </c>
      <c r="H445" s="11">
        <v>7</v>
      </c>
      <c r="I445" s="20" t="s">
        <v>259</v>
      </c>
      <c r="J445" s="11" t="s">
        <v>261</v>
      </c>
      <c r="K445" s="11" t="s">
        <v>2877</v>
      </c>
      <c r="L445" s="11">
        <v>2</v>
      </c>
    </row>
    <row r="446" spans="1:12">
      <c r="A446" s="11" t="s">
        <v>696</v>
      </c>
      <c r="D446" s="11" t="s">
        <v>260</v>
      </c>
      <c r="E446" s="19" t="s">
        <v>946</v>
      </c>
      <c r="F446" s="10">
        <v>42036</v>
      </c>
      <c r="G446" s="10">
        <v>44228</v>
      </c>
      <c r="H446" s="11">
        <v>7</v>
      </c>
      <c r="I446" s="20" t="s">
        <v>259</v>
      </c>
      <c r="J446" s="11" t="s">
        <v>261</v>
      </c>
      <c r="K446" s="11" t="s">
        <v>2877</v>
      </c>
      <c r="L446" s="11">
        <v>2</v>
      </c>
    </row>
    <row r="447" spans="1:12">
      <c r="A447" s="11" t="s">
        <v>697</v>
      </c>
      <c r="D447" s="11" t="s">
        <v>260</v>
      </c>
      <c r="E447" s="19" t="s">
        <v>947</v>
      </c>
      <c r="F447" s="10">
        <v>42036</v>
      </c>
      <c r="G447" s="10">
        <v>44228</v>
      </c>
      <c r="H447" s="11">
        <v>7</v>
      </c>
      <c r="I447" s="20" t="s">
        <v>259</v>
      </c>
      <c r="J447" s="11" t="s">
        <v>261</v>
      </c>
      <c r="K447" s="11" t="s">
        <v>2877</v>
      </c>
      <c r="L447" s="11">
        <v>2</v>
      </c>
    </row>
    <row r="448" spans="1:12">
      <c r="A448" s="11" t="s">
        <v>698</v>
      </c>
      <c r="D448" s="11" t="s">
        <v>260</v>
      </c>
      <c r="E448" s="19" t="s">
        <v>948</v>
      </c>
      <c r="F448" s="10">
        <v>42036</v>
      </c>
      <c r="G448" s="10">
        <v>44228</v>
      </c>
      <c r="H448" s="11">
        <v>7</v>
      </c>
      <c r="I448" s="20" t="s">
        <v>259</v>
      </c>
      <c r="J448" s="11" t="s">
        <v>261</v>
      </c>
      <c r="K448" s="11" t="s">
        <v>2877</v>
      </c>
      <c r="L448" s="11">
        <v>2</v>
      </c>
    </row>
    <row r="449" spans="1:12">
      <c r="A449" s="11" t="s">
        <v>699</v>
      </c>
      <c r="D449" s="11" t="s">
        <v>260</v>
      </c>
      <c r="E449" s="19" t="s">
        <v>949</v>
      </c>
      <c r="F449" s="10">
        <v>42036</v>
      </c>
      <c r="G449" s="10">
        <v>44228</v>
      </c>
      <c r="H449" s="11">
        <v>7</v>
      </c>
      <c r="I449" s="20" t="s">
        <v>259</v>
      </c>
      <c r="J449" s="11" t="s">
        <v>261</v>
      </c>
      <c r="K449" s="11" t="s">
        <v>2877</v>
      </c>
      <c r="L449" s="11">
        <v>2</v>
      </c>
    </row>
    <row r="450" spans="1:12">
      <c r="A450" s="11" t="s">
        <v>700</v>
      </c>
      <c r="D450" s="11" t="s">
        <v>260</v>
      </c>
      <c r="E450" s="19" t="s">
        <v>950</v>
      </c>
      <c r="F450" s="10">
        <v>42036</v>
      </c>
      <c r="G450" s="10">
        <v>44228</v>
      </c>
      <c r="H450" s="11">
        <v>7</v>
      </c>
      <c r="I450" s="20" t="s">
        <v>259</v>
      </c>
      <c r="J450" s="11" t="s">
        <v>261</v>
      </c>
      <c r="K450" s="11" t="s">
        <v>2877</v>
      </c>
      <c r="L450" s="11">
        <v>2</v>
      </c>
    </row>
    <row r="451" spans="1:12">
      <c r="A451" s="11" t="s">
        <v>701</v>
      </c>
      <c r="D451" s="11" t="s">
        <v>260</v>
      </c>
      <c r="E451" s="19" t="s">
        <v>951</v>
      </c>
      <c r="F451" s="10">
        <v>42036</v>
      </c>
      <c r="G451" s="10">
        <v>44228</v>
      </c>
      <c r="H451" s="11">
        <v>7</v>
      </c>
      <c r="I451" s="20" t="s">
        <v>259</v>
      </c>
      <c r="J451" s="11" t="s">
        <v>261</v>
      </c>
      <c r="K451" s="11" t="s">
        <v>2877</v>
      </c>
      <c r="L451" s="11">
        <v>2</v>
      </c>
    </row>
    <row r="452" spans="1:12">
      <c r="A452" s="11" t="s">
        <v>702</v>
      </c>
      <c r="D452" s="11" t="s">
        <v>260</v>
      </c>
      <c r="E452" s="19" t="s">
        <v>952</v>
      </c>
      <c r="F452" s="10">
        <v>42036</v>
      </c>
      <c r="G452" s="10">
        <v>44228</v>
      </c>
      <c r="H452" s="11">
        <v>7</v>
      </c>
      <c r="I452" s="20" t="s">
        <v>259</v>
      </c>
      <c r="J452" s="11" t="s">
        <v>261</v>
      </c>
      <c r="K452" s="11" t="s">
        <v>2877</v>
      </c>
      <c r="L452" s="11">
        <v>2</v>
      </c>
    </row>
    <row r="453" spans="1:12">
      <c r="A453" s="11" t="s">
        <v>703</v>
      </c>
      <c r="D453" s="11" t="s">
        <v>260</v>
      </c>
      <c r="E453" s="19" t="s">
        <v>953</v>
      </c>
      <c r="F453" s="10">
        <v>42036</v>
      </c>
      <c r="G453" s="10">
        <v>44228</v>
      </c>
      <c r="H453" s="11">
        <v>7</v>
      </c>
      <c r="I453" s="20" t="s">
        <v>259</v>
      </c>
      <c r="J453" s="11" t="s">
        <v>261</v>
      </c>
      <c r="K453" s="11" t="s">
        <v>2877</v>
      </c>
      <c r="L453" s="11">
        <v>2</v>
      </c>
    </row>
    <row r="454" spans="1:12">
      <c r="A454" s="11" t="s">
        <v>704</v>
      </c>
      <c r="D454" s="11" t="s">
        <v>260</v>
      </c>
      <c r="E454" s="19" t="s">
        <v>954</v>
      </c>
      <c r="F454" s="10">
        <v>42036</v>
      </c>
      <c r="G454" s="10">
        <v>44228</v>
      </c>
      <c r="H454" s="11">
        <v>7</v>
      </c>
      <c r="I454" s="20" t="s">
        <v>259</v>
      </c>
      <c r="J454" s="11" t="s">
        <v>261</v>
      </c>
      <c r="K454" s="11" t="s">
        <v>2877</v>
      </c>
      <c r="L454" s="11">
        <v>2</v>
      </c>
    </row>
    <row r="455" spans="1:12">
      <c r="A455" s="11" t="s">
        <v>705</v>
      </c>
      <c r="D455" s="11" t="s">
        <v>260</v>
      </c>
      <c r="E455" s="19" t="s">
        <v>955</v>
      </c>
      <c r="F455" s="10">
        <v>42036</v>
      </c>
      <c r="G455" s="10">
        <v>44228</v>
      </c>
      <c r="H455" s="11">
        <v>7</v>
      </c>
      <c r="I455" s="20" t="s">
        <v>259</v>
      </c>
      <c r="J455" s="11" t="s">
        <v>261</v>
      </c>
      <c r="K455" s="11" t="s">
        <v>2877</v>
      </c>
      <c r="L455" s="11">
        <v>2</v>
      </c>
    </row>
    <row r="456" spans="1:12">
      <c r="A456" s="11" t="s">
        <v>706</v>
      </c>
      <c r="D456" s="11" t="s">
        <v>260</v>
      </c>
      <c r="E456" s="19" t="s">
        <v>956</v>
      </c>
      <c r="F456" s="10">
        <v>42036</v>
      </c>
      <c r="G456" s="10">
        <v>44228</v>
      </c>
      <c r="H456" s="11">
        <v>7</v>
      </c>
      <c r="I456" s="20" t="s">
        <v>259</v>
      </c>
      <c r="J456" s="11" t="s">
        <v>261</v>
      </c>
      <c r="K456" s="11" t="s">
        <v>2877</v>
      </c>
      <c r="L456" s="11">
        <v>2</v>
      </c>
    </row>
    <row r="457" spans="1:12">
      <c r="A457" s="11" t="s">
        <v>707</v>
      </c>
      <c r="D457" s="11" t="s">
        <v>260</v>
      </c>
      <c r="E457" s="19" t="s">
        <v>957</v>
      </c>
      <c r="F457" s="10">
        <v>42036</v>
      </c>
      <c r="G457" s="10">
        <v>44228</v>
      </c>
      <c r="H457" s="11">
        <v>7</v>
      </c>
      <c r="I457" s="20" t="s">
        <v>259</v>
      </c>
      <c r="J457" s="11" t="s">
        <v>261</v>
      </c>
      <c r="K457" s="11" t="s">
        <v>2877</v>
      </c>
      <c r="L457" s="11">
        <v>2</v>
      </c>
    </row>
    <row r="458" spans="1:12">
      <c r="A458" s="11" t="s">
        <v>708</v>
      </c>
      <c r="D458" s="11" t="s">
        <v>260</v>
      </c>
      <c r="E458" s="19" t="s">
        <v>958</v>
      </c>
      <c r="F458" s="10">
        <v>42036</v>
      </c>
      <c r="G458" s="10">
        <v>44228</v>
      </c>
      <c r="H458" s="11">
        <v>7</v>
      </c>
      <c r="I458" s="20" t="s">
        <v>259</v>
      </c>
      <c r="J458" s="11" t="s">
        <v>261</v>
      </c>
      <c r="K458" s="11" t="s">
        <v>2877</v>
      </c>
      <c r="L458" s="11">
        <v>2</v>
      </c>
    </row>
    <row r="459" spans="1:12">
      <c r="A459" s="11" t="s">
        <v>709</v>
      </c>
      <c r="D459" s="11" t="s">
        <v>260</v>
      </c>
      <c r="E459" s="19" t="s">
        <v>959</v>
      </c>
      <c r="F459" s="10">
        <v>42036</v>
      </c>
      <c r="G459" s="10">
        <v>44228</v>
      </c>
      <c r="H459" s="11">
        <v>7</v>
      </c>
      <c r="I459" s="20" t="s">
        <v>259</v>
      </c>
      <c r="J459" s="11" t="s">
        <v>261</v>
      </c>
      <c r="K459" s="11" t="s">
        <v>2877</v>
      </c>
      <c r="L459" s="11">
        <v>2</v>
      </c>
    </row>
    <row r="460" spans="1:12">
      <c r="A460" s="11" t="s">
        <v>710</v>
      </c>
      <c r="D460" s="11" t="s">
        <v>260</v>
      </c>
      <c r="E460" s="19" t="s">
        <v>960</v>
      </c>
      <c r="F460" s="10">
        <v>42036</v>
      </c>
      <c r="G460" s="10">
        <v>44228</v>
      </c>
      <c r="H460" s="11">
        <v>7</v>
      </c>
      <c r="I460" s="20" t="s">
        <v>259</v>
      </c>
      <c r="J460" s="11" t="s">
        <v>261</v>
      </c>
      <c r="K460" s="11" t="s">
        <v>2877</v>
      </c>
      <c r="L460" s="11">
        <v>2</v>
      </c>
    </row>
    <row r="461" spans="1:12">
      <c r="A461" s="11" t="s">
        <v>711</v>
      </c>
      <c r="D461" s="11" t="s">
        <v>260</v>
      </c>
      <c r="E461" s="19" t="s">
        <v>961</v>
      </c>
      <c r="F461" s="10">
        <v>42036</v>
      </c>
      <c r="G461" s="10">
        <v>44228</v>
      </c>
      <c r="H461" s="11">
        <v>7</v>
      </c>
      <c r="I461" s="20" t="s">
        <v>259</v>
      </c>
      <c r="J461" s="11" t="s">
        <v>261</v>
      </c>
      <c r="K461" s="11" t="s">
        <v>2877</v>
      </c>
      <c r="L461" s="11">
        <v>2</v>
      </c>
    </row>
    <row r="462" spans="1:12">
      <c r="A462" s="11" t="s">
        <v>712</v>
      </c>
      <c r="D462" s="11" t="s">
        <v>260</v>
      </c>
      <c r="E462" s="19" t="s">
        <v>962</v>
      </c>
      <c r="F462" s="10">
        <v>42036</v>
      </c>
      <c r="G462" s="10">
        <v>44228</v>
      </c>
      <c r="H462" s="11">
        <v>7</v>
      </c>
      <c r="I462" s="20" t="s">
        <v>259</v>
      </c>
      <c r="J462" s="11" t="s">
        <v>261</v>
      </c>
      <c r="K462" s="11" t="s">
        <v>2877</v>
      </c>
      <c r="L462" s="11">
        <v>2</v>
      </c>
    </row>
    <row r="463" spans="1:12">
      <c r="A463" s="11" t="s">
        <v>713</v>
      </c>
      <c r="D463" s="11" t="s">
        <v>260</v>
      </c>
      <c r="E463" s="19" t="s">
        <v>963</v>
      </c>
      <c r="F463" s="10">
        <v>42036</v>
      </c>
      <c r="G463" s="10">
        <v>44228</v>
      </c>
      <c r="H463" s="11">
        <v>7</v>
      </c>
      <c r="I463" s="20" t="s">
        <v>259</v>
      </c>
      <c r="J463" s="11" t="s">
        <v>261</v>
      </c>
      <c r="K463" s="11" t="s">
        <v>2877</v>
      </c>
      <c r="L463" s="11">
        <v>2</v>
      </c>
    </row>
    <row r="464" spans="1:12">
      <c r="A464" s="11" t="s">
        <v>714</v>
      </c>
      <c r="D464" s="11" t="s">
        <v>260</v>
      </c>
      <c r="E464" s="19" t="s">
        <v>964</v>
      </c>
      <c r="F464" s="10">
        <v>42036</v>
      </c>
      <c r="G464" s="10">
        <v>44228</v>
      </c>
      <c r="H464" s="11">
        <v>7</v>
      </c>
      <c r="I464" s="20" t="s">
        <v>259</v>
      </c>
      <c r="J464" s="11" t="s">
        <v>261</v>
      </c>
      <c r="K464" s="11" t="s">
        <v>2877</v>
      </c>
      <c r="L464" s="11">
        <v>2</v>
      </c>
    </row>
    <row r="465" spans="1:12">
      <c r="A465" s="11" t="s">
        <v>715</v>
      </c>
      <c r="D465" s="11" t="s">
        <v>260</v>
      </c>
      <c r="E465" s="19" t="s">
        <v>965</v>
      </c>
      <c r="F465" s="10">
        <v>42036</v>
      </c>
      <c r="G465" s="10">
        <v>44228</v>
      </c>
      <c r="H465" s="11">
        <v>7</v>
      </c>
      <c r="I465" s="20" t="s">
        <v>259</v>
      </c>
      <c r="J465" s="11" t="s">
        <v>261</v>
      </c>
      <c r="K465" s="11" t="s">
        <v>2877</v>
      </c>
      <c r="L465" s="11">
        <v>2</v>
      </c>
    </row>
    <row r="466" spans="1:12">
      <c r="A466" s="11" t="s">
        <v>716</v>
      </c>
      <c r="D466" s="11" t="s">
        <v>260</v>
      </c>
      <c r="E466" s="19" t="s">
        <v>966</v>
      </c>
      <c r="F466" s="10">
        <v>42036</v>
      </c>
      <c r="G466" s="10">
        <v>44228</v>
      </c>
      <c r="H466" s="11">
        <v>7</v>
      </c>
      <c r="I466" s="20" t="s">
        <v>259</v>
      </c>
      <c r="J466" s="11" t="s">
        <v>261</v>
      </c>
      <c r="K466" s="11" t="s">
        <v>2877</v>
      </c>
      <c r="L466" s="11">
        <v>2</v>
      </c>
    </row>
    <row r="467" spans="1:12">
      <c r="A467" s="11" t="s">
        <v>717</v>
      </c>
      <c r="D467" s="11" t="s">
        <v>260</v>
      </c>
      <c r="E467" s="19" t="s">
        <v>967</v>
      </c>
      <c r="F467" s="10">
        <v>42036</v>
      </c>
      <c r="G467" s="10">
        <v>44228</v>
      </c>
      <c r="H467" s="11">
        <v>7</v>
      </c>
      <c r="I467" s="20" t="s">
        <v>259</v>
      </c>
      <c r="J467" s="11" t="s">
        <v>261</v>
      </c>
      <c r="K467" s="11" t="s">
        <v>2877</v>
      </c>
      <c r="L467" s="11">
        <v>2</v>
      </c>
    </row>
    <row r="468" spans="1:12">
      <c r="A468" s="11" t="s">
        <v>718</v>
      </c>
      <c r="D468" s="11" t="s">
        <v>260</v>
      </c>
      <c r="E468" s="19" t="s">
        <v>968</v>
      </c>
      <c r="F468" s="10">
        <v>42036</v>
      </c>
      <c r="G468" s="10">
        <v>44228</v>
      </c>
      <c r="H468" s="11">
        <v>7</v>
      </c>
      <c r="I468" s="20" t="s">
        <v>259</v>
      </c>
      <c r="J468" s="11" t="s">
        <v>261</v>
      </c>
      <c r="K468" s="11" t="s">
        <v>2877</v>
      </c>
      <c r="L468" s="11">
        <v>2</v>
      </c>
    </row>
    <row r="469" spans="1:12">
      <c r="A469" s="11" t="s">
        <v>719</v>
      </c>
      <c r="D469" s="11" t="s">
        <v>260</v>
      </c>
      <c r="E469" s="19" t="s">
        <v>969</v>
      </c>
      <c r="F469" s="10">
        <v>42036</v>
      </c>
      <c r="G469" s="10">
        <v>44228</v>
      </c>
      <c r="H469" s="11">
        <v>7</v>
      </c>
      <c r="I469" s="20" t="s">
        <v>259</v>
      </c>
      <c r="J469" s="11" t="s">
        <v>261</v>
      </c>
      <c r="K469" s="11" t="s">
        <v>2877</v>
      </c>
      <c r="L469" s="11">
        <v>2</v>
      </c>
    </row>
    <row r="470" spans="1:12">
      <c r="A470" s="11" t="s">
        <v>720</v>
      </c>
      <c r="D470" s="11" t="s">
        <v>260</v>
      </c>
      <c r="E470" s="19" t="s">
        <v>970</v>
      </c>
      <c r="F470" s="10">
        <v>42036</v>
      </c>
      <c r="G470" s="10">
        <v>44228</v>
      </c>
      <c r="H470" s="11">
        <v>7</v>
      </c>
      <c r="I470" s="20" t="s">
        <v>259</v>
      </c>
      <c r="J470" s="11" t="s">
        <v>261</v>
      </c>
      <c r="K470" s="11" t="s">
        <v>2877</v>
      </c>
      <c r="L470" s="11">
        <v>2</v>
      </c>
    </row>
    <row r="471" spans="1:12">
      <c r="A471" s="11" t="s">
        <v>721</v>
      </c>
      <c r="D471" s="11" t="s">
        <v>260</v>
      </c>
      <c r="E471" s="19" t="s">
        <v>971</v>
      </c>
      <c r="F471" s="10">
        <v>42036</v>
      </c>
      <c r="G471" s="10">
        <v>44228</v>
      </c>
      <c r="H471" s="11">
        <v>7</v>
      </c>
      <c r="I471" s="20" t="s">
        <v>259</v>
      </c>
      <c r="J471" s="11" t="s">
        <v>261</v>
      </c>
      <c r="K471" s="11" t="s">
        <v>2877</v>
      </c>
      <c r="L471" s="11">
        <v>2</v>
      </c>
    </row>
    <row r="472" spans="1:12">
      <c r="A472" s="11" t="s">
        <v>722</v>
      </c>
      <c r="D472" s="11" t="s">
        <v>260</v>
      </c>
      <c r="E472" s="19" t="s">
        <v>972</v>
      </c>
      <c r="F472" s="10">
        <v>42036</v>
      </c>
      <c r="G472" s="10">
        <v>44228</v>
      </c>
      <c r="H472" s="11">
        <v>7</v>
      </c>
      <c r="I472" s="20" t="s">
        <v>259</v>
      </c>
      <c r="J472" s="11" t="s">
        <v>261</v>
      </c>
      <c r="K472" s="11" t="s">
        <v>2877</v>
      </c>
      <c r="L472" s="11">
        <v>2</v>
      </c>
    </row>
    <row r="473" spans="1:12">
      <c r="A473" s="11" t="s">
        <v>723</v>
      </c>
      <c r="D473" s="11" t="s">
        <v>260</v>
      </c>
      <c r="E473" s="19" t="s">
        <v>973</v>
      </c>
      <c r="F473" s="10">
        <v>42036</v>
      </c>
      <c r="G473" s="10">
        <v>44228</v>
      </c>
      <c r="H473" s="11">
        <v>7</v>
      </c>
      <c r="I473" s="20" t="s">
        <v>259</v>
      </c>
      <c r="J473" s="11" t="s">
        <v>261</v>
      </c>
      <c r="K473" s="11" t="s">
        <v>2877</v>
      </c>
      <c r="L473" s="11">
        <v>2</v>
      </c>
    </row>
    <row r="474" spans="1:12">
      <c r="A474" s="11" t="s">
        <v>724</v>
      </c>
      <c r="D474" s="11" t="s">
        <v>260</v>
      </c>
      <c r="E474" s="19" t="s">
        <v>974</v>
      </c>
      <c r="F474" s="10">
        <v>42036</v>
      </c>
      <c r="G474" s="10">
        <v>44228</v>
      </c>
      <c r="H474" s="11">
        <v>7</v>
      </c>
      <c r="I474" s="20" t="s">
        <v>259</v>
      </c>
      <c r="J474" s="11" t="s">
        <v>261</v>
      </c>
      <c r="K474" s="11" t="s">
        <v>2877</v>
      </c>
      <c r="L474" s="11">
        <v>2</v>
      </c>
    </row>
    <row r="475" spans="1:12">
      <c r="A475" s="11" t="s">
        <v>725</v>
      </c>
      <c r="D475" s="11" t="s">
        <v>260</v>
      </c>
      <c r="E475" s="19" t="s">
        <v>975</v>
      </c>
      <c r="F475" s="10">
        <v>42036</v>
      </c>
      <c r="G475" s="10">
        <v>44228</v>
      </c>
      <c r="H475" s="11">
        <v>7</v>
      </c>
      <c r="I475" s="20" t="s">
        <v>259</v>
      </c>
      <c r="J475" s="11" t="s">
        <v>261</v>
      </c>
      <c r="K475" s="11" t="s">
        <v>2877</v>
      </c>
      <c r="L475" s="11">
        <v>2</v>
      </c>
    </row>
    <row r="476" spans="1:12">
      <c r="A476" s="11" t="s">
        <v>726</v>
      </c>
      <c r="D476" s="11" t="s">
        <v>260</v>
      </c>
      <c r="E476" s="19" t="s">
        <v>976</v>
      </c>
      <c r="F476" s="10">
        <v>42036</v>
      </c>
      <c r="G476" s="10">
        <v>44228</v>
      </c>
      <c r="H476" s="11">
        <v>7</v>
      </c>
      <c r="I476" s="20" t="s">
        <v>259</v>
      </c>
      <c r="J476" s="11" t="s">
        <v>261</v>
      </c>
      <c r="K476" s="11" t="s">
        <v>2877</v>
      </c>
      <c r="L476" s="11">
        <v>2</v>
      </c>
    </row>
    <row r="477" spans="1:12">
      <c r="A477" s="11" t="s">
        <v>727</v>
      </c>
      <c r="D477" s="11" t="s">
        <v>260</v>
      </c>
      <c r="E477" s="19" t="s">
        <v>977</v>
      </c>
      <c r="F477" s="10">
        <v>42036</v>
      </c>
      <c r="G477" s="10">
        <v>44228</v>
      </c>
      <c r="H477" s="11">
        <v>7</v>
      </c>
      <c r="I477" s="20" t="s">
        <v>259</v>
      </c>
      <c r="J477" s="11" t="s">
        <v>261</v>
      </c>
      <c r="K477" s="11" t="s">
        <v>2877</v>
      </c>
      <c r="L477" s="11">
        <v>2</v>
      </c>
    </row>
    <row r="478" spans="1:12">
      <c r="A478" s="11" t="s">
        <v>728</v>
      </c>
      <c r="D478" s="11" t="s">
        <v>260</v>
      </c>
      <c r="E478" s="19" t="s">
        <v>978</v>
      </c>
      <c r="F478" s="10">
        <v>42036</v>
      </c>
      <c r="G478" s="10">
        <v>44228</v>
      </c>
      <c r="H478" s="11">
        <v>7</v>
      </c>
      <c r="I478" s="20" t="s">
        <v>259</v>
      </c>
      <c r="J478" s="11" t="s">
        <v>261</v>
      </c>
      <c r="K478" s="11" t="s">
        <v>2877</v>
      </c>
      <c r="L478" s="11">
        <v>2</v>
      </c>
    </row>
    <row r="479" spans="1:12">
      <c r="A479" s="11" t="s">
        <v>729</v>
      </c>
      <c r="D479" s="11" t="s">
        <v>260</v>
      </c>
      <c r="E479" s="19" t="s">
        <v>979</v>
      </c>
      <c r="F479" s="10">
        <v>42036</v>
      </c>
      <c r="G479" s="10">
        <v>44228</v>
      </c>
      <c r="H479" s="11">
        <v>7</v>
      </c>
      <c r="I479" s="20" t="s">
        <v>259</v>
      </c>
      <c r="J479" s="11" t="s">
        <v>261</v>
      </c>
      <c r="K479" s="11" t="s">
        <v>2877</v>
      </c>
      <c r="L479" s="11">
        <v>2</v>
      </c>
    </row>
    <row r="480" spans="1:12">
      <c r="A480" s="11" t="s">
        <v>730</v>
      </c>
      <c r="D480" s="11" t="s">
        <v>260</v>
      </c>
      <c r="E480" s="19" t="s">
        <v>980</v>
      </c>
      <c r="F480" s="10">
        <v>42036</v>
      </c>
      <c r="G480" s="10">
        <v>44228</v>
      </c>
      <c r="H480" s="11">
        <v>7</v>
      </c>
      <c r="I480" s="20" t="s">
        <v>259</v>
      </c>
      <c r="J480" s="11" t="s">
        <v>261</v>
      </c>
      <c r="K480" s="11" t="s">
        <v>2877</v>
      </c>
      <c r="L480" s="11">
        <v>2</v>
      </c>
    </row>
    <row r="481" spans="1:12">
      <c r="A481" s="11" t="s">
        <v>731</v>
      </c>
      <c r="D481" s="11" t="s">
        <v>260</v>
      </c>
      <c r="E481" s="19" t="s">
        <v>981</v>
      </c>
      <c r="F481" s="10">
        <v>42036</v>
      </c>
      <c r="G481" s="10">
        <v>44228</v>
      </c>
      <c r="H481" s="11">
        <v>7</v>
      </c>
      <c r="I481" s="20" t="s">
        <v>259</v>
      </c>
      <c r="J481" s="11" t="s">
        <v>261</v>
      </c>
      <c r="K481" s="11" t="s">
        <v>2877</v>
      </c>
      <c r="L481" s="11">
        <v>2</v>
      </c>
    </row>
    <row r="482" spans="1:12">
      <c r="A482" s="11" t="s">
        <v>732</v>
      </c>
      <c r="D482" s="11" t="s">
        <v>260</v>
      </c>
      <c r="E482" s="19" t="s">
        <v>982</v>
      </c>
      <c r="F482" s="10">
        <v>42036</v>
      </c>
      <c r="G482" s="10">
        <v>44228</v>
      </c>
      <c r="H482" s="11">
        <v>7</v>
      </c>
      <c r="I482" s="20" t="s">
        <v>259</v>
      </c>
      <c r="J482" s="11" t="s">
        <v>261</v>
      </c>
      <c r="K482" s="11" t="s">
        <v>2877</v>
      </c>
      <c r="L482" s="11">
        <v>2</v>
      </c>
    </row>
    <row r="483" spans="1:12">
      <c r="A483" s="11" t="s">
        <v>733</v>
      </c>
      <c r="D483" s="11" t="s">
        <v>260</v>
      </c>
      <c r="E483" s="19" t="s">
        <v>983</v>
      </c>
      <c r="F483" s="10">
        <v>42036</v>
      </c>
      <c r="G483" s="10">
        <v>44228</v>
      </c>
      <c r="H483" s="11">
        <v>7</v>
      </c>
      <c r="I483" s="20" t="s">
        <v>259</v>
      </c>
      <c r="J483" s="11" t="s">
        <v>261</v>
      </c>
      <c r="K483" s="11" t="s">
        <v>2877</v>
      </c>
      <c r="L483" s="11">
        <v>2</v>
      </c>
    </row>
    <row r="484" spans="1:12">
      <c r="A484" s="11" t="s">
        <v>734</v>
      </c>
      <c r="D484" s="11" t="s">
        <v>260</v>
      </c>
      <c r="E484" s="19" t="s">
        <v>984</v>
      </c>
      <c r="F484" s="10">
        <v>42036</v>
      </c>
      <c r="G484" s="10">
        <v>44228</v>
      </c>
      <c r="H484" s="11">
        <v>7</v>
      </c>
      <c r="I484" s="20" t="s">
        <v>259</v>
      </c>
      <c r="J484" s="11" t="s">
        <v>261</v>
      </c>
      <c r="K484" s="11" t="s">
        <v>2877</v>
      </c>
      <c r="L484" s="11">
        <v>2</v>
      </c>
    </row>
    <row r="485" spans="1:12">
      <c r="A485" s="11" t="s">
        <v>735</v>
      </c>
      <c r="D485" s="11" t="s">
        <v>260</v>
      </c>
      <c r="E485" s="19" t="s">
        <v>985</v>
      </c>
      <c r="F485" s="10">
        <v>42036</v>
      </c>
      <c r="G485" s="10">
        <v>44228</v>
      </c>
      <c r="H485" s="11">
        <v>7</v>
      </c>
      <c r="I485" s="20" t="s">
        <v>259</v>
      </c>
      <c r="J485" s="11" t="s">
        <v>261</v>
      </c>
      <c r="K485" s="11" t="s">
        <v>2877</v>
      </c>
      <c r="L485" s="11">
        <v>2</v>
      </c>
    </row>
    <row r="486" spans="1:12">
      <c r="A486" s="11" t="s">
        <v>736</v>
      </c>
      <c r="D486" s="11" t="s">
        <v>260</v>
      </c>
      <c r="E486" s="19" t="s">
        <v>986</v>
      </c>
      <c r="F486" s="10">
        <v>42036</v>
      </c>
      <c r="G486" s="10">
        <v>44228</v>
      </c>
      <c r="H486" s="11">
        <v>7</v>
      </c>
      <c r="I486" s="20" t="s">
        <v>259</v>
      </c>
      <c r="J486" s="11" t="s">
        <v>261</v>
      </c>
      <c r="K486" s="11" t="s">
        <v>2877</v>
      </c>
      <c r="L486" s="11">
        <v>2</v>
      </c>
    </row>
    <row r="487" spans="1:12">
      <c r="A487" s="11" t="s">
        <v>737</v>
      </c>
      <c r="D487" s="11" t="s">
        <v>260</v>
      </c>
      <c r="E487" s="19" t="s">
        <v>987</v>
      </c>
      <c r="F487" s="10">
        <v>42036</v>
      </c>
      <c r="G487" s="10">
        <v>44228</v>
      </c>
      <c r="H487" s="11">
        <v>7</v>
      </c>
      <c r="I487" s="20" t="s">
        <v>259</v>
      </c>
      <c r="J487" s="11" t="s">
        <v>261</v>
      </c>
      <c r="K487" s="11" t="s">
        <v>2877</v>
      </c>
      <c r="L487" s="11">
        <v>2</v>
      </c>
    </row>
    <row r="488" spans="1:12">
      <c r="A488" s="11" t="s">
        <v>738</v>
      </c>
      <c r="D488" s="11" t="s">
        <v>260</v>
      </c>
      <c r="E488" s="19" t="s">
        <v>988</v>
      </c>
      <c r="F488" s="10">
        <v>42036</v>
      </c>
      <c r="G488" s="10">
        <v>44228</v>
      </c>
      <c r="H488" s="11">
        <v>7</v>
      </c>
      <c r="I488" s="20" t="s">
        <v>259</v>
      </c>
      <c r="J488" s="11" t="s">
        <v>261</v>
      </c>
      <c r="K488" s="11" t="s">
        <v>2877</v>
      </c>
      <c r="L488" s="11">
        <v>2</v>
      </c>
    </row>
    <row r="489" spans="1:12">
      <c r="A489" s="11" t="s">
        <v>739</v>
      </c>
      <c r="D489" s="11" t="s">
        <v>260</v>
      </c>
      <c r="E489" s="19" t="s">
        <v>989</v>
      </c>
      <c r="F489" s="10">
        <v>42036</v>
      </c>
      <c r="G489" s="10">
        <v>44228</v>
      </c>
      <c r="H489" s="11">
        <v>7</v>
      </c>
      <c r="I489" s="20" t="s">
        <v>259</v>
      </c>
      <c r="J489" s="11" t="s">
        <v>261</v>
      </c>
      <c r="K489" s="11" t="s">
        <v>2877</v>
      </c>
      <c r="L489" s="11">
        <v>2</v>
      </c>
    </row>
    <row r="490" spans="1:12">
      <c r="A490" s="11" t="s">
        <v>740</v>
      </c>
      <c r="D490" s="11" t="s">
        <v>260</v>
      </c>
      <c r="E490" s="19" t="s">
        <v>990</v>
      </c>
      <c r="F490" s="10">
        <v>42036</v>
      </c>
      <c r="G490" s="10">
        <v>44228</v>
      </c>
      <c r="H490" s="11">
        <v>7</v>
      </c>
      <c r="I490" s="20" t="s">
        <v>259</v>
      </c>
      <c r="J490" s="11" t="s">
        <v>261</v>
      </c>
      <c r="K490" s="11" t="s">
        <v>2877</v>
      </c>
      <c r="L490" s="11">
        <v>2</v>
      </c>
    </row>
    <row r="491" spans="1:12">
      <c r="A491" s="11" t="s">
        <v>741</v>
      </c>
      <c r="D491" s="11" t="s">
        <v>260</v>
      </c>
      <c r="E491" s="19" t="s">
        <v>991</v>
      </c>
      <c r="F491" s="10">
        <v>42036</v>
      </c>
      <c r="G491" s="10">
        <v>44228</v>
      </c>
      <c r="H491" s="11">
        <v>7</v>
      </c>
      <c r="I491" s="20" t="s">
        <v>259</v>
      </c>
      <c r="J491" s="11" t="s">
        <v>261</v>
      </c>
      <c r="K491" s="11" t="s">
        <v>2877</v>
      </c>
      <c r="L491" s="11">
        <v>2</v>
      </c>
    </row>
    <row r="492" spans="1:12">
      <c r="A492" s="11" t="s">
        <v>742</v>
      </c>
      <c r="D492" s="11" t="s">
        <v>260</v>
      </c>
      <c r="E492" s="19" t="s">
        <v>992</v>
      </c>
      <c r="F492" s="10">
        <v>42036</v>
      </c>
      <c r="G492" s="10">
        <v>44228</v>
      </c>
      <c r="H492" s="11">
        <v>7</v>
      </c>
      <c r="I492" s="20" t="s">
        <v>259</v>
      </c>
      <c r="J492" s="11" t="s">
        <v>261</v>
      </c>
      <c r="K492" s="11" t="s">
        <v>2877</v>
      </c>
      <c r="L492" s="11">
        <v>2</v>
      </c>
    </row>
    <row r="493" spans="1:12">
      <c r="A493" s="11" t="s">
        <v>743</v>
      </c>
      <c r="D493" s="11" t="s">
        <v>260</v>
      </c>
      <c r="E493" s="19" t="s">
        <v>993</v>
      </c>
      <c r="F493" s="10">
        <v>42036</v>
      </c>
      <c r="G493" s="10">
        <v>44228</v>
      </c>
      <c r="H493" s="11">
        <v>7</v>
      </c>
      <c r="I493" s="20" t="s">
        <v>259</v>
      </c>
      <c r="J493" s="11" t="s">
        <v>261</v>
      </c>
      <c r="K493" s="11" t="s">
        <v>2877</v>
      </c>
      <c r="L493" s="11">
        <v>2</v>
      </c>
    </row>
    <row r="494" spans="1:12">
      <c r="A494" s="11" t="s">
        <v>744</v>
      </c>
      <c r="D494" s="11" t="s">
        <v>260</v>
      </c>
      <c r="E494" s="19" t="s">
        <v>994</v>
      </c>
      <c r="F494" s="10">
        <v>42036</v>
      </c>
      <c r="G494" s="10">
        <v>44228</v>
      </c>
      <c r="H494" s="11">
        <v>7</v>
      </c>
      <c r="I494" s="20" t="s">
        <v>259</v>
      </c>
      <c r="J494" s="11" t="s">
        <v>261</v>
      </c>
      <c r="K494" s="11" t="s">
        <v>2877</v>
      </c>
      <c r="L494" s="11">
        <v>2</v>
      </c>
    </row>
    <row r="495" spans="1:12">
      <c r="A495" s="11" t="s">
        <v>745</v>
      </c>
      <c r="D495" s="11" t="s">
        <v>260</v>
      </c>
      <c r="E495" s="19" t="s">
        <v>995</v>
      </c>
      <c r="F495" s="10">
        <v>42036</v>
      </c>
      <c r="G495" s="10">
        <v>44228</v>
      </c>
      <c r="H495" s="11">
        <v>7</v>
      </c>
      <c r="I495" s="20" t="s">
        <v>259</v>
      </c>
      <c r="J495" s="11" t="s">
        <v>261</v>
      </c>
      <c r="K495" s="11" t="s">
        <v>2877</v>
      </c>
      <c r="L495" s="11">
        <v>2</v>
      </c>
    </row>
    <row r="496" spans="1:12">
      <c r="A496" s="11" t="s">
        <v>746</v>
      </c>
      <c r="D496" s="11" t="s">
        <v>260</v>
      </c>
      <c r="E496" s="19" t="s">
        <v>996</v>
      </c>
      <c r="F496" s="10">
        <v>42036</v>
      </c>
      <c r="G496" s="10">
        <v>44228</v>
      </c>
      <c r="H496" s="11">
        <v>7</v>
      </c>
      <c r="I496" s="20" t="s">
        <v>259</v>
      </c>
      <c r="J496" s="11" t="s">
        <v>261</v>
      </c>
      <c r="K496" s="11" t="s">
        <v>2877</v>
      </c>
      <c r="L496" s="11">
        <v>2</v>
      </c>
    </row>
    <row r="497" spans="1:12">
      <c r="A497" s="11" t="s">
        <v>747</v>
      </c>
      <c r="D497" s="11" t="s">
        <v>260</v>
      </c>
      <c r="E497" s="19" t="s">
        <v>997</v>
      </c>
      <c r="F497" s="10">
        <v>42036</v>
      </c>
      <c r="G497" s="10">
        <v>44228</v>
      </c>
      <c r="H497" s="11">
        <v>7</v>
      </c>
      <c r="I497" s="20" t="s">
        <v>259</v>
      </c>
      <c r="J497" s="11" t="s">
        <v>261</v>
      </c>
      <c r="K497" s="11" t="s">
        <v>2877</v>
      </c>
      <c r="L497" s="11">
        <v>2</v>
      </c>
    </row>
    <row r="498" spans="1:12">
      <c r="A498" s="11" t="s">
        <v>748</v>
      </c>
      <c r="D498" s="11" t="s">
        <v>260</v>
      </c>
      <c r="E498" s="19" t="s">
        <v>998</v>
      </c>
      <c r="F498" s="10">
        <v>42036</v>
      </c>
      <c r="G498" s="10">
        <v>44228</v>
      </c>
      <c r="H498" s="11">
        <v>7</v>
      </c>
      <c r="I498" s="20" t="s">
        <v>259</v>
      </c>
      <c r="J498" s="11" t="s">
        <v>261</v>
      </c>
      <c r="K498" s="11" t="s">
        <v>2877</v>
      </c>
      <c r="L498" s="11">
        <v>2</v>
      </c>
    </row>
    <row r="499" spans="1:12">
      <c r="A499" s="11" t="s">
        <v>749</v>
      </c>
      <c r="D499" s="11" t="s">
        <v>260</v>
      </c>
      <c r="E499" s="19" t="s">
        <v>999</v>
      </c>
      <c r="F499" s="10">
        <v>42036</v>
      </c>
      <c r="G499" s="10">
        <v>44228</v>
      </c>
      <c r="H499" s="11">
        <v>7</v>
      </c>
      <c r="I499" s="20" t="s">
        <v>259</v>
      </c>
      <c r="J499" s="11" t="s">
        <v>261</v>
      </c>
      <c r="K499" s="11" t="s">
        <v>2877</v>
      </c>
      <c r="L499" s="11">
        <v>2</v>
      </c>
    </row>
    <row r="500" spans="1:12">
      <c r="A500" s="11" t="s">
        <v>750</v>
      </c>
      <c r="D500" s="11" t="s">
        <v>260</v>
      </c>
      <c r="E500" s="19" t="s">
        <v>1000</v>
      </c>
      <c r="F500" s="10">
        <v>42036</v>
      </c>
      <c r="G500" s="10">
        <v>44228</v>
      </c>
      <c r="H500" s="11">
        <v>7</v>
      </c>
      <c r="I500" s="20" t="s">
        <v>259</v>
      </c>
      <c r="J500" s="11" t="s">
        <v>261</v>
      </c>
      <c r="K500" s="11" t="s">
        <v>2877</v>
      </c>
      <c r="L500" s="11">
        <v>2</v>
      </c>
    </row>
    <row r="501" spans="1:12">
      <c r="A501" s="11" t="s">
        <v>751</v>
      </c>
      <c r="D501" s="11" t="s">
        <v>260</v>
      </c>
      <c r="E501" s="19" t="s">
        <v>1001</v>
      </c>
      <c r="F501" s="10">
        <v>42036</v>
      </c>
      <c r="G501" s="10">
        <v>44228</v>
      </c>
      <c r="H501" s="11">
        <v>7</v>
      </c>
      <c r="I501" s="20" t="s">
        <v>259</v>
      </c>
      <c r="J501" s="11" t="s">
        <v>261</v>
      </c>
      <c r="K501" s="11" t="s">
        <v>2877</v>
      </c>
      <c r="L501" s="11">
        <v>2</v>
      </c>
    </row>
    <row r="502" spans="1:12">
      <c r="A502" s="11" t="s">
        <v>752</v>
      </c>
      <c r="D502" s="11" t="s">
        <v>260</v>
      </c>
      <c r="E502" s="19" t="s">
        <v>1002</v>
      </c>
      <c r="F502" s="10">
        <v>42036</v>
      </c>
      <c r="G502" s="10">
        <v>44228</v>
      </c>
      <c r="H502" s="11">
        <v>7</v>
      </c>
      <c r="I502" s="20" t="s">
        <v>259</v>
      </c>
      <c r="J502" s="11" t="s">
        <v>261</v>
      </c>
      <c r="K502" s="11" t="s">
        <v>2877</v>
      </c>
      <c r="L502" s="11">
        <v>2</v>
      </c>
    </row>
    <row r="503" spans="1:12">
      <c r="A503" s="11" t="s">
        <v>753</v>
      </c>
      <c r="D503" s="11" t="s">
        <v>260</v>
      </c>
      <c r="E503" s="19" t="s">
        <v>1003</v>
      </c>
      <c r="F503" s="10">
        <v>42036</v>
      </c>
      <c r="G503" s="10">
        <v>44228</v>
      </c>
      <c r="H503" s="11">
        <v>7</v>
      </c>
      <c r="I503" s="20" t="s">
        <v>259</v>
      </c>
      <c r="J503" s="11" t="s">
        <v>261</v>
      </c>
      <c r="K503" s="11" t="s">
        <v>2877</v>
      </c>
      <c r="L503" s="11">
        <v>2</v>
      </c>
    </row>
    <row r="504" spans="1:12">
      <c r="A504" s="11" t="s">
        <v>754</v>
      </c>
      <c r="D504" s="11" t="s">
        <v>260</v>
      </c>
      <c r="E504" s="19" t="s">
        <v>1004</v>
      </c>
      <c r="F504" s="10">
        <v>42036</v>
      </c>
      <c r="G504" s="10">
        <v>44228</v>
      </c>
      <c r="H504" s="11">
        <v>7</v>
      </c>
      <c r="I504" s="20" t="s">
        <v>259</v>
      </c>
      <c r="J504" s="11" t="s">
        <v>261</v>
      </c>
      <c r="K504" s="11" t="s">
        <v>2877</v>
      </c>
      <c r="L504" s="11">
        <v>2</v>
      </c>
    </row>
    <row r="505" spans="1:12">
      <c r="A505" s="11" t="s">
        <v>755</v>
      </c>
      <c r="D505" s="11" t="s">
        <v>260</v>
      </c>
      <c r="E505" s="19" t="s">
        <v>1005</v>
      </c>
      <c r="F505" s="10">
        <v>42036</v>
      </c>
      <c r="G505" s="10">
        <v>44228</v>
      </c>
      <c r="H505" s="11">
        <v>7</v>
      </c>
      <c r="I505" s="20" t="s">
        <v>259</v>
      </c>
      <c r="J505" s="11" t="s">
        <v>261</v>
      </c>
      <c r="K505" s="11" t="s">
        <v>2877</v>
      </c>
      <c r="L505" s="11">
        <v>2</v>
      </c>
    </row>
    <row r="506" spans="1:12">
      <c r="A506" s="11" t="s">
        <v>756</v>
      </c>
      <c r="D506" s="11" t="s">
        <v>260</v>
      </c>
      <c r="E506" s="19" t="s">
        <v>1006</v>
      </c>
      <c r="F506" s="10">
        <v>42036</v>
      </c>
      <c r="G506" s="10">
        <v>44228</v>
      </c>
      <c r="H506" s="11">
        <v>7</v>
      </c>
      <c r="I506" s="20" t="s">
        <v>259</v>
      </c>
      <c r="J506" s="11" t="s">
        <v>261</v>
      </c>
      <c r="K506" s="11" t="s">
        <v>2877</v>
      </c>
      <c r="L506" s="11">
        <v>2</v>
      </c>
    </row>
    <row r="507" spans="1:12">
      <c r="A507" s="11" t="s">
        <v>757</v>
      </c>
      <c r="D507" s="11" t="s">
        <v>260</v>
      </c>
      <c r="E507" s="19" t="s">
        <v>1007</v>
      </c>
      <c r="F507" s="10">
        <v>42036</v>
      </c>
      <c r="G507" s="10">
        <v>44228</v>
      </c>
      <c r="H507" s="11">
        <v>7</v>
      </c>
      <c r="I507" s="20" t="s">
        <v>259</v>
      </c>
      <c r="J507" s="11" t="s">
        <v>261</v>
      </c>
      <c r="K507" s="11" t="s">
        <v>2877</v>
      </c>
      <c r="L507" s="11">
        <v>2</v>
      </c>
    </row>
    <row r="508" spans="1:12">
      <c r="A508" s="11" t="s">
        <v>758</v>
      </c>
      <c r="D508" s="11" t="s">
        <v>260</v>
      </c>
      <c r="E508" s="19" t="s">
        <v>1008</v>
      </c>
      <c r="F508" s="10">
        <v>42036</v>
      </c>
      <c r="G508" s="10">
        <v>44228</v>
      </c>
      <c r="H508" s="11">
        <v>7</v>
      </c>
      <c r="I508" s="20" t="s">
        <v>259</v>
      </c>
      <c r="J508" s="11" t="s">
        <v>261</v>
      </c>
      <c r="K508" s="11" t="s">
        <v>2877</v>
      </c>
      <c r="L508" s="11">
        <v>2</v>
      </c>
    </row>
    <row r="509" spans="1:12">
      <c r="A509" s="11" t="s">
        <v>759</v>
      </c>
      <c r="D509" s="11" t="s">
        <v>260</v>
      </c>
      <c r="E509" s="19" t="s">
        <v>1009</v>
      </c>
      <c r="F509" s="10">
        <v>42036</v>
      </c>
      <c r="G509" s="10">
        <v>44228</v>
      </c>
      <c r="H509" s="11">
        <v>7</v>
      </c>
      <c r="I509" s="20" t="s">
        <v>259</v>
      </c>
      <c r="J509" s="11" t="s">
        <v>261</v>
      </c>
      <c r="K509" s="11" t="s">
        <v>2877</v>
      </c>
      <c r="L509" s="11">
        <v>2</v>
      </c>
    </row>
    <row r="510" spans="1:12">
      <c r="A510" s="11" t="s">
        <v>760</v>
      </c>
      <c r="D510" s="11" t="s">
        <v>260</v>
      </c>
      <c r="E510" s="19" t="s">
        <v>1010</v>
      </c>
      <c r="F510" s="10">
        <v>42036</v>
      </c>
      <c r="G510" s="10">
        <v>44228</v>
      </c>
      <c r="H510" s="11">
        <v>7</v>
      </c>
      <c r="I510" s="20" t="s">
        <v>259</v>
      </c>
      <c r="J510" s="11" t="s">
        <v>261</v>
      </c>
      <c r="K510" s="11" t="s">
        <v>2877</v>
      </c>
      <c r="L510" s="11">
        <v>2</v>
      </c>
    </row>
    <row r="511" spans="1:12">
      <c r="A511" s="11" t="s">
        <v>761</v>
      </c>
      <c r="D511" s="11" t="s">
        <v>260</v>
      </c>
      <c r="E511" s="19" t="s">
        <v>1011</v>
      </c>
      <c r="F511" s="10">
        <v>42036</v>
      </c>
      <c r="G511" s="10">
        <v>44228</v>
      </c>
      <c r="H511" s="11">
        <v>7</v>
      </c>
      <c r="I511" s="20" t="s">
        <v>259</v>
      </c>
      <c r="J511" s="11" t="s">
        <v>261</v>
      </c>
      <c r="K511" s="11" t="s">
        <v>2877</v>
      </c>
      <c r="L511" s="11">
        <v>2</v>
      </c>
    </row>
    <row r="512" spans="1:12">
      <c r="A512" s="11" t="s">
        <v>1012</v>
      </c>
      <c r="D512" s="11" t="s">
        <v>260</v>
      </c>
      <c r="E512" s="19" t="s">
        <v>1262</v>
      </c>
      <c r="F512" s="10">
        <v>42036</v>
      </c>
      <c r="G512" s="10">
        <v>44228</v>
      </c>
      <c r="H512" s="11">
        <v>7</v>
      </c>
      <c r="I512" s="20" t="s">
        <v>259</v>
      </c>
      <c r="J512" s="11" t="s">
        <v>261</v>
      </c>
      <c r="K512" s="11" t="s">
        <v>2877</v>
      </c>
      <c r="L512" s="11">
        <v>2</v>
      </c>
    </row>
    <row r="513" spans="1:12">
      <c r="A513" s="11" t="s">
        <v>1013</v>
      </c>
      <c r="D513" s="11" t="s">
        <v>260</v>
      </c>
      <c r="E513" s="19" t="s">
        <v>1263</v>
      </c>
      <c r="F513" s="10">
        <v>42036</v>
      </c>
      <c r="G513" s="10">
        <v>44228</v>
      </c>
      <c r="H513" s="11">
        <v>7</v>
      </c>
      <c r="I513" s="20" t="s">
        <v>259</v>
      </c>
      <c r="J513" s="11" t="s">
        <v>261</v>
      </c>
      <c r="K513" s="11" t="s">
        <v>2877</v>
      </c>
      <c r="L513" s="11">
        <v>2</v>
      </c>
    </row>
    <row r="514" spans="1:12">
      <c r="A514" s="11" t="s">
        <v>1014</v>
      </c>
      <c r="D514" s="11" t="s">
        <v>260</v>
      </c>
      <c r="E514" s="19" t="s">
        <v>1264</v>
      </c>
      <c r="F514" s="10">
        <v>42036</v>
      </c>
      <c r="G514" s="10">
        <v>44228</v>
      </c>
      <c r="H514" s="11">
        <v>7</v>
      </c>
      <c r="I514" s="20" t="s">
        <v>259</v>
      </c>
      <c r="J514" s="11" t="s">
        <v>261</v>
      </c>
      <c r="K514" s="11" t="s">
        <v>2877</v>
      </c>
      <c r="L514" s="11">
        <v>2</v>
      </c>
    </row>
    <row r="515" spans="1:12">
      <c r="A515" s="11" t="s">
        <v>1015</v>
      </c>
      <c r="D515" s="11" t="s">
        <v>260</v>
      </c>
      <c r="E515" s="19" t="s">
        <v>1265</v>
      </c>
      <c r="F515" s="10">
        <v>42036</v>
      </c>
      <c r="G515" s="10">
        <v>44228</v>
      </c>
      <c r="H515" s="11">
        <v>7</v>
      </c>
      <c r="I515" s="20" t="s">
        <v>259</v>
      </c>
      <c r="J515" s="11" t="s">
        <v>261</v>
      </c>
      <c r="K515" s="11" t="s">
        <v>2877</v>
      </c>
      <c r="L515" s="11">
        <v>2</v>
      </c>
    </row>
    <row r="516" spans="1:12">
      <c r="A516" s="11" t="s">
        <v>1016</v>
      </c>
      <c r="D516" s="11" t="s">
        <v>260</v>
      </c>
      <c r="E516" s="19" t="s">
        <v>1266</v>
      </c>
      <c r="F516" s="10">
        <v>42036</v>
      </c>
      <c r="G516" s="10">
        <v>44228</v>
      </c>
      <c r="H516" s="11">
        <v>7</v>
      </c>
      <c r="I516" s="20" t="s">
        <v>259</v>
      </c>
      <c r="J516" s="11" t="s">
        <v>261</v>
      </c>
      <c r="K516" s="11" t="s">
        <v>2877</v>
      </c>
      <c r="L516" s="11">
        <v>2</v>
      </c>
    </row>
    <row r="517" spans="1:12">
      <c r="A517" s="11" t="s">
        <v>1017</v>
      </c>
      <c r="D517" s="11" t="s">
        <v>260</v>
      </c>
      <c r="E517" s="19" t="s">
        <v>1267</v>
      </c>
      <c r="F517" s="10">
        <v>42036</v>
      </c>
      <c r="G517" s="10">
        <v>44228</v>
      </c>
      <c r="H517" s="11">
        <v>7</v>
      </c>
      <c r="I517" s="20" t="s">
        <v>259</v>
      </c>
      <c r="J517" s="11" t="s">
        <v>261</v>
      </c>
      <c r="K517" s="11" t="s">
        <v>2877</v>
      </c>
      <c r="L517" s="11">
        <v>2</v>
      </c>
    </row>
    <row r="518" spans="1:12">
      <c r="A518" s="11" t="s">
        <v>1018</v>
      </c>
      <c r="D518" s="11" t="s">
        <v>260</v>
      </c>
      <c r="E518" s="19" t="s">
        <v>1268</v>
      </c>
      <c r="F518" s="10">
        <v>42036</v>
      </c>
      <c r="G518" s="10">
        <v>44228</v>
      </c>
      <c r="H518" s="11">
        <v>7</v>
      </c>
      <c r="I518" s="20" t="s">
        <v>259</v>
      </c>
      <c r="J518" s="11" t="s">
        <v>261</v>
      </c>
      <c r="K518" s="11" t="s">
        <v>2877</v>
      </c>
      <c r="L518" s="11">
        <v>2</v>
      </c>
    </row>
    <row r="519" spans="1:12">
      <c r="A519" s="11" t="s">
        <v>1019</v>
      </c>
      <c r="D519" s="11" t="s">
        <v>260</v>
      </c>
      <c r="E519" s="19" t="s">
        <v>1269</v>
      </c>
      <c r="F519" s="10">
        <v>42036</v>
      </c>
      <c r="G519" s="10">
        <v>44228</v>
      </c>
      <c r="H519" s="11">
        <v>7</v>
      </c>
      <c r="I519" s="20" t="s">
        <v>259</v>
      </c>
      <c r="J519" s="11" t="s">
        <v>261</v>
      </c>
      <c r="K519" s="11" t="s">
        <v>2877</v>
      </c>
      <c r="L519" s="11">
        <v>2</v>
      </c>
    </row>
    <row r="520" spans="1:12">
      <c r="A520" s="11" t="s">
        <v>1020</v>
      </c>
      <c r="D520" s="11" t="s">
        <v>260</v>
      </c>
      <c r="E520" s="19" t="s">
        <v>1270</v>
      </c>
      <c r="F520" s="10">
        <v>42036</v>
      </c>
      <c r="G520" s="10">
        <v>44228</v>
      </c>
      <c r="H520" s="11">
        <v>7</v>
      </c>
      <c r="I520" s="20" t="s">
        <v>259</v>
      </c>
      <c r="J520" s="11" t="s">
        <v>261</v>
      </c>
      <c r="K520" s="11" t="s">
        <v>2877</v>
      </c>
      <c r="L520" s="11">
        <v>2</v>
      </c>
    </row>
    <row r="521" spans="1:12">
      <c r="A521" s="11" t="s">
        <v>1021</v>
      </c>
      <c r="D521" s="11" t="s">
        <v>260</v>
      </c>
      <c r="E521" s="19" t="s">
        <v>1271</v>
      </c>
      <c r="F521" s="10">
        <v>42036</v>
      </c>
      <c r="G521" s="10">
        <v>44228</v>
      </c>
      <c r="H521" s="11">
        <v>7</v>
      </c>
      <c r="I521" s="20" t="s">
        <v>259</v>
      </c>
      <c r="J521" s="11" t="s">
        <v>261</v>
      </c>
      <c r="K521" s="11" t="s">
        <v>2877</v>
      </c>
      <c r="L521" s="11">
        <v>2</v>
      </c>
    </row>
    <row r="522" spans="1:12">
      <c r="A522" s="11" t="s">
        <v>1022</v>
      </c>
      <c r="D522" s="11" t="s">
        <v>260</v>
      </c>
      <c r="E522" s="19" t="s">
        <v>1272</v>
      </c>
      <c r="F522" s="10">
        <v>42036</v>
      </c>
      <c r="G522" s="10">
        <v>44228</v>
      </c>
      <c r="H522" s="11">
        <v>7</v>
      </c>
      <c r="I522" s="20" t="s">
        <v>259</v>
      </c>
      <c r="J522" s="11" t="s">
        <v>261</v>
      </c>
      <c r="K522" s="11" t="s">
        <v>2877</v>
      </c>
      <c r="L522" s="11">
        <v>2</v>
      </c>
    </row>
    <row r="523" spans="1:12">
      <c r="A523" s="11" t="s">
        <v>1023</v>
      </c>
      <c r="D523" s="11" t="s">
        <v>260</v>
      </c>
      <c r="E523" s="19" t="s">
        <v>1273</v>
      </c>
      <c r="F523" s="10">
        <v>42036</v>
      </c>
      <c r="G523" s="10">
        <v>44228</v>
      </c>
      <c r="H523" s="11">
        <v>7</v>
      </c>
      <c r="I523" s="20" t="s">
        <v>259</v>
      </c>
      <c r="J523" s="11" t="s">
        <v>261</v>
      </c>
      <c r="K523" s="11" t="s">
        <v>2877</v>
      </c>
      <c r="L523" s="11">
        <v>2</v>
      </c>
    </row>
    <row r="524" spans="1:12">
      <c r="A524" s="11" t="s">
        <v>1024</v>
      </c>
      <c r="D524" s="11" t="s">
        <v>260</v>
      </c>
      <c r="E524" s="19" t="s">
        <v>1274</v>
      </c>
      <c r="F524" s="10">
        <v>42036</v>
      </c>
      <c r="G524" s="10">
        <v>44228</v>
      </c>
      <c r="H524" s="11">
        <v>7</v>
      </c>
      <c r="I524" s="20" t="s">
        <v>259</v>
      </c>
      <c r="J524" s="11" t="s">
        <v>261</v>
      </c>
      <c r="K524" s="11" t="s">
        <v>2877</v>
      </c>
      <c r="L524" s="11">
        <v>2</v>
      </c>
    </row>
    <row r="525" spans="1:12">
      <c r="A525" s="11" t="s">
        <v>1025</v>
      </c>
      <c r="D525" s="11" t="s">
        <v>260</v>
      </c>
      <c r="E525" s="19" t="s">
        <v>1275</v>
      </c>
      <c r="F525" s="10">
        <v>42036</v>
      </c>
      <c r="G525" s="10">
        <v>44228</v>
      </c>
      <c r="H525" s="11">
        <v>7</v>
      </c>
      <c r="I525" s="20" t="s">
        <v>259</v>
      </c>
      <c r="J525" s="11" t="s">
        <v>261</v>
      </c>
      <c r="K525" s="11" t="s">
        <v>2877</v>
      </c>
      <c r="L525" s="11">
        <v>2</v>
      </c>
    </row>
    <row r="526" spans="1:12">
      <c r="A526" s="11" t="s">
        <v>1026</v>
      </c>
      <c r="D526" s="11" t="s">
        <v>260</v>
      </c>
      <c r="E526" s="19" t="s">
        <v>1276</v>
      </c>
      <c r="F526" s="10">
        <v>42036</v>
      </c>
      <c r="G526" s="10">
        <v>44228</v>
      </c>
      <c r="H526" s="11">
        <v>7</v>
      </c>
      <c r="I526" s="20" t="s">
        <v>259</v>
      </c>
      <c r="J526" s="11" t="s">
        <v>261</v>
      </c>
      <c r="K526" s="11" t="s">
        <v>2877</v>
      </c>
      <c r="L526" s="11">
        <v>2</v>
      </c>
    </row>
    <row r="527" spans="1:12">
      <c r="A527" s="11" t="s">
        <v>1027</v>
      </c>
      <c r="D527" s="11" t="s">
        <v>260</v>
      </c>
      <c r="E527" s="19" t="s">
        <v>1277</v>
      </c>
      <c r="F527" s="10">
        <v>42036</v>
      </c>
      <c r="G527" s="10">
        <v>44228</v>
      </c>
      <c r="H527" s="11">
        <v>7</v>
      </c>
      <c r="I527" s="20" t="s">
        <v>259</v>
      </c>
      <c r="J527" s="11" t="s">
        <v>261</v>
      </c>
      <c r="K527" s="11" t="s">
        <v>2877</v>
      </c>
      <c r="L527" s="11">
        <v>2</v>
      </c>
    </row>
    <row r="528" spans="1:12">
      <c r="A528" s="11" t="s">
        <v>1028</v>
      </c>
      <c r="D528" s="11" t="s">
        <v>260</v>
      </c>
      <c r="E528" s="19" t="s">
        <v>1278</v>
      </c>
      <c r="F528" s="10">
        <v>42036</v>
      </c>
      <c r="G528" s="10">
        <v>44228</v>
      </c>
      <c r="H528" s="11">
        <v>7</v>
      </c>
      <c r="I528" s="20" t="s">
        <v>259</v>
      </c>
      <c r="J528" s="11" t="s">
        <v>261</v>
      </c>
      <c r="K528" s="11" t="s">
        <v>2877</v>
      </c>
      <c r="L528" s="11">
        <v>2</v>
      </c>
    </row>
    <row r="529" spans="1:12">
      <c r="A529" s="11" t="s">
        <v>1029</v>
      </c>
      <c r="D529" s="11" t="s">
        <v>260</v>
      </c>
      <c r="E529" s="19" t="s">
        <v>1279</v>
      </c>
      <c r="F529" s="10">
        <v>42036</v>
      </c>
      <c r="G529" s="10">
        <v>44228</v>
      </c>
      <c r="H529" s="11">
        <v>7</v>
      </c>
      <c r="I529" s="20" t="s">
        <v>259</v>
      </c>
      <c r="J529" s="11" t="s">
        <v>261</v>
      </c>
      <c r="K529" s="11" t="s">
        <v>2877</v>
      </c>
      <c r="L529" s="11">
        <v>2</v>
      </c>
    </row>
    <row r="530" spans="1:12">
      <c r="A530" s="11" t="s">
        <v>1030</v>
      </c>
      <c r="D530" s="11" t="s">
        <v>260</v>
      </c>
      <c r="E530" s="19" t="s">
        <v>1280</v>
      </c>
      <c r="F530" s="10">
        <v>42036</v>
      </c>
      <c r="G530" s="10">
        <v>44228</v>
      </c>
      <c r="H530" s="11">
        <v>7</v>
      </c>
      <c r="I530" s="20" t="s">
        <v>259</v>
      </c>
      <c r="J530" s="11" t="s">
        <v>261</v>
      </c>
      <c r="K530" s="11" t="s">
        <v>2877</v>
      </c>
      <c r="L530" s="11">
        <v>2</v>
      </c>
    </row>
    <row r="531" spans="1:12">
      <c r="A531" s="11" t="s">
        <v>1031</v>
      </c>
      <c r="D531" s="11" t="s">
        <v>260</v>
      </c>
      <c r="E531" s="19" t="s">
        <v>1281</v>
      </c>
      <c r="F531" s="10">
        <v>42036</v>
      </c>
      <c r="G531" s="10">
        <v>44228</v>
      </c>
      <c r="H531" s="11">
        <v>7</v>
      </c>
      <c r="I531" s="20" t="s">
        <v>259</v>
      </c>
      <c r="J531" s="11" t="s">
        <v>261</v>
      </c>
      <c r="K531" s="11" t="s">
        <v>2877</v>
      </c>
      <c r="L531" s="11">
        <v>2</v>
      </c>
    </row>
    <row r="532" spans="1:12">
      <c r="A532" s="11" t="s">
        <v>1032</v>
      </c>
      <c r="D532" s="11" t="s">
        <v>260</v>
      </c>
      <c r="E532" s="19" t="s">
        <v>1282</v>
      </c>
      <c r="F532" s="10">
        <v>42036</v>
      </c>
      <c r="G532" s="10">
        <v>44228</v>
      </c>
      <c r="H532" s="11">
        <v>7</v>
      </c>
      <c r="I532" s="20" t="s">
        <v>259</v>
      </c>
      <c r="J532" s="11" t="s">
        <v>261</v>
      </c>
      <c r="K532" s="11" t="s">
        <v>2877</v>
      </c>
      <c r="L532" s="11">
        <v>2</v>
      </c>
    </row>
    <row r="533" spans="1:12">
      <c r="A533" s="11" t="s">
        <v>1033</v>
      </c>
      <c r="D533" s="11" t="s">
        <v>260</v>
      </c>
      <c r="E533" s="19" t="s">
        <v>1283</v>
      </c>
      <c r="F533" s="10">
        <v>42036</v>
      </c>
      <c r="G533" s="10">
        <v>44228</v>
      </c>
      <c r="H533" s="11">
        <v>7</v>
      </c>
      <c r="I533" s="20" t="s">
        <v>259</v>
      </c>
      <c r="J533" s="11" t="s">
        <v>261</v>
      </c>
      <c r="K533" s="11" t="s">
        <v>2877</v>
      </c>
      <c r="L533" s="11">
        <v>2</v>
      </c>
    </row>
    <row r="534" spans="1:12">
      <c r="A534" s="11" t="s">
        <v>1034</v>
      </c>
      <c r="D534" s="11" t="s">
        <v>260</v>
      </c>
      <c r="E534" s="19" t="s">
        <v>1284</v>
      </c>
      <c r="F534" s="10">
        <v>42036</v>
      </c>
      <c r="G534" s="10">
        <v>44228</v>
      </c>
      <c r="H534" s="11">
        <v>7</v>
      </c>
      <c r="I534" s="20" t="s">
        <v>259</v>
      </c>
      <c r="J534" s="11" t="s">
        <v>261</v>
      </c>
      <c r="K534" s="11" t="s">
        <v>2877</v>
      </c>
      <c r="L534" s="11">
        <v>2</v>
      </c>
    </row>
    <row r="535" spans="1:12">
      <c r="A535" s="11" t="s">
        <v>1035</v>
      </c>
      <c r="D535" s="11" t="s">
        <v>260</v>
      </c>
      <c r="E535" s="19" t="s">
        <v>1285</v>
      </c>
      <c r="F535" s="10">
        <v>42036</v>
      </c>
      <c r="G535" s="10">
        <v>44228</v>
      </c>
      <c r="H535" s="11">
        <v>7</v>
      </c>
      <c r="I535" s="20" t="s">
        <v>259</v>
      </c>
      <c r="J535" s="11" t="s">
        <v>261</v>
      </c>
      <c r="K535" s="11" t="s">
        <v>2877</v>
      </c>
      <c r="L535" s="11">
        <v>2</v>
      </c>
    </row>
    <row r="536" spans="1:12">
      <c r="A536" s="11" t="s">
        <v>1036</v>
      </c>
      <c r="D536" s="11" t="s">
        <v>260</v>
      </c>
      <c r="E536" s="19" t="s">
        <v>1286</v>
      </c>
      <c r="F536" s="10">
        <v>42036</v>
      </c>
      <c r="G536" s="10">
        <v>44228</v>
      </c>
      <c r="H536" s="11">
        <v>7</v>
      </c>
      <c r="I536" s="20" t="s">
        <v>259</v>
      </c>
      <c r="J536" s="11" t="s">
        <v>261</v>
      </c>
      <c r="K536" s="11" t="s">
        <v>2877</v>
      </c>
      <c r="L536" s="11">
        <v>2</v>
      </c>
    </row>
    <row r="537" spans="1:12">
      <c r="A537" s="11" t="s">
        <v>1037</v>
      </c>
      <c r="D537" s="11" t="s">
        <v>260</v>
      </c>
      <c r="E537" s="19" t="s">
        <v>1287</v>
      </c>
      <c r="F537" s="10">
        <v>42036</v>
      </c>
      <c r="G537" s="10">
        <v>44228</v>
      </c>
      <c r="H537" s="11">
        <v>7</v>
      </c>
      <c r="I537" s="20" t="s">
        <v>259</v>
      </c>
      <c r="J537" s="11" t="s">
        <v>261</v>
      </c>
      <c r="K537" s="11" t="s">
        <v>2877</v>
      </c>
      <c r="L537" s="11">
        <v>2</v>
      </c>
    </row>
    <row r="538" spans="1:12">
      <c r="A538" s="11" t="s">
        <v>1038</v>
      </c>
      <c r="D538" s="11" t="s">
        <v>260</v>
      </c>
      <c r="E538" s="19" t="s">
        <v>1288</v>
      </c>
      <c r="F538" s="10">
        <v>42036</v>
      </c>
      <c r="G538" s="10">
        <v>44228</v>
      </c>
      <c r="H538" s="11">
        <v>7</v>
      </c>
      <c r="I538" s="20" t="s">
        <v>259</v>
      </c>
      <c r="J538" s="11" t="s">
        <v>261</v>
      </c>
      <c r="K538" s="11" t="s">
        <v>2877</v>
      </c>
      <c r="L538" s="11">
        <v>2</v>
      </c>
    </row>
    <row r="539" spans="1:12">
      <c r="A539" s="11" t="s">
        <v>1039</v>
      </c>
      <c r="D539" s="11" t="s">
        <v>260</v>
      </c>
      <c r="E539" s="19" t="s">
        <v>1289</v>
      </c>
      <c r="F539" s="10">
        <v>42036</v>
      </c>
      <c r="G539" s="10">
        <v>44228</v>
      </c>
      <c r="H539" s="11">
        <v>7</v>
      </c>
      <c r="I539" s="20" t="s">
        <v>259</v>
      </c>
      <c r="J539" s="11" t="s">
        <v>261</v>
      </c>
      <c r="K539" s="11" t="s">
        <v>2877</v>
      </c>
      <c r="L539" s="11">
        <v>2</v>
      </c>
    </row>
    <row r="540" spans="1:12">
      <c r="A540" s="11" t="s">
        <v>1040</v>
      </c>
      <c r="D540" s="11" t="s">
        <v>260</v>
      </c>
      <c r="E540" s="19" t="s">
        <v>1290</v>
      </c>
      <c r="F540" s="10">
        <v>42036</v>
      </c>
      <c r="G540" s="10">
        <v>44228</v>
      </c>
      <c r="H540" s="11">
        <v>7</v>
      </c>
      <c r="I540" s="20" t="s">
        <v>259</v>
      </c>
      <c r="J540" s="11" t="s">
        <v>261</v>
      </c>
      <c r="K540" s="11" t="s">
        <v>2877</v>
      </c>
      <c r="L540" s="11">
        <v>2</v>
      </c>
    </row>
    <row r="541" spans="1:12">
      <c r="A541" s="11" t="s">
        <v>1041</v>
      </c>
      <c r="D541" s="11" t="s">
        <v>260</v>
      </c>
      <c r="E541" s="19" t="s">
        <v>1291</v>
      </c>
      <c r="F541" s="10">
        <v>42036</v>
      </c>
      <c r="G541" s="10">
        <v>44228</v>
      </c>
      <c r="H541" s="11">
        <v>7</v>
      </c>
      <c r="I541" s="20" t="s">
        <v>259</v>
      </c>
      <c r="J541" s="11" t="s">
        <v>261</v>
      </c>
      <c r="K541" s="11" t="s">
        <v>2877</v>
      </c>
      <c r="L541" s="11">
        <v>2</v>
      </c>
    </row>
    <row r="542" spans="1:12">
      <c r="A542" s="11" t="s">
        <v>1042</v>
      </c>
      <c r="D542" s="11" t="s">
        <v>260</v>
      </c>
      <c r="E542" s="19" t="s">
        <v>1292</v>
      </c>
      <c r="F542" s="10">
        <v>42036</v>
      </c>
      <c r="G542" s="10">
        <v>44228</v>
      </c>
      <c r="H542" s="11">
        <v>7</v>
      </c>
      <c r="I542" s="20" t="s">
        <v>259</v>
      </c>
      <c r="J542" s="11" t="s">
        <v>261</v>
      </c>
      <c r="K542" s="11" t="s">
        <v>2877</v>
      </c>
      <c r="L542" s="11">
        <v>2</v>
      </c>
    </row>
    <row r="543" spans="1:12">
      <c r="A543" s="11" t="s">
        <v>1043</v>
      </c>
      <c r="D543" s="11" t="s">
        <v>260</v>
      </c>
      <c r="E543" s="19" t="s">
        <v>1293</v>
      </c>
      <c r="F543" s="10">
        <v>42036</v>
      </c>
      <c r="G543" s="10">
        <v>44228</v>
      </c>
      <c r="H543" s="11">
        <v>7</v>
      </c>
      <c r="I543" s="20" t="s">
        <v>259</v>
      </c>
      <c r="J543" s="11" t="s">
        <v>261</v>
      </c>
      <c r="K543" s="11" t="s">
        <v>2877</v>
      </c>
      <c r="L543" s="11">
        <v>2</v>
      </c>
    </row>
    <row r="544" spans="1:12">
      <c r="A544" s="11" t="s">
        <v>1044</v>
      </c>
      <c r="D544" s="11" t="s">
        <v>260</v>
      </c>
      <c r="E544" s="19" t="s">
        <v>1294</v>
      </c>
      <c r="F544" s="10">
        <v>42036</v>
      </c>
      <c r="G544" s="10">
        <v>44228</v>
      </c>
      <c r="H544" s="11">
        <v>7</v>
      </c>
      <c r="I544" s="20" t="s">
        <v>259</v>
      </c>
      <c r="J544" s="11" t="s">
        <v>261</v>
      </c>
      <c r="K544" s="11" t="s">
        <v>2877</v>
      </c>
      <c r="L544" s="11">
        <v>2</v>
      </c>
    </row>
    <row r="545" spans="1:12">
      <c r="A545" s="11" t="s">
        <v>1045</v>
      </c>
      <c r="D545" s="11" t="s">
        <v>260</v>
      </c>
      <c r="E545" s="19" t="s">
        <v>1295</v>
      </c>
      <c r="F545" s="10">
        <v>42036</v>
      </c>
      <c r="G545" s="10">
        <v>44228</v>
      </c>
      <c r="H545" s="11">
        <v>7</v>
      </c>
      <c r="I545" s="20" t="s">
        <v>259</v>
      </c>
      <c r="J545" s="11" t="s">
        <v>261</v>
      </c>
      <c r="K545" s="11" t="s">
        <v>2877</v>
      </c>
      <c r="L545" s="11">
        <v>2</v>
      </c>
    </row>
    <row r="546" spans="1:12">
      <c r="A546" s="11" t="s">
        <v>1046</v>
      </c>
      <c r="D546" s="11" t="s">
        <v>260</v>
      </c>
      <c r="E546" s="19" t="s">
        <v>1296</v>
      </c>
      <c r="F546" s="10">
        <v>42036</v>
      </c>
      <c r="G546" s="10">
        <v>44228</v>
      </c>
      <c r="H546" s="11">
        <v>7</v>
      </c>
      <c r="I546" s="20" t="s">
        <v>259</v>
      </c>
      <c r="J546" s="11" t="s">
        <v>261</v>
      </c>
      <c r="K546" s="11" t="s">
        <v>2877</v>
      </c>
      <c r="L546" s="11">
        <v>2</v>
      </c>
    </row>
    <row r="547" spans="1:12">
      <c r="A547" s="11" t="s">
        <v>1047</v>
      </c>
      <c r="D547" s="11" t="s">
        <v>260</v>
      </c>
      <c r="E547" s="19" t="s">
        <v>1297</v>
      </c>
      <c r="F547" s="10">
        <v>42036</v>
      </c>
      <c r="G547" s="10">
        <v>44228</v>
      </c>
      <c r="H547" s="11">
        <v>7</v>
      </c>
      <c r="I547" s="20" t="s">
        <v>259</v>
      </c>
      <c r="J547" s="11" t="s">
        <v>261</v>
      </c>
      <c r="K547" s="11" t="s">
        <v>2877</v>
      </c>
      <c r="L547" s="11">
        <v>2</v>
      </c>
    </row>
    <row r="548" spans="1:12">
      <c r="A548" s="11" t="s">
        <v>1048</v>
      </c>
      <c r="D548" s="11" t="s">
        <v>260</v>
      </c>
      <c r="E548" s="19" t="s">
        <v>1298</v>
      </c>
      <c r="F548" s="10">
        <v>42036</v>
      </c>
      <c r="G548" s="10">
        <v>44228</v>
      </c>
      <c r="H548" s="11">
        <v>7</v>
      </c>
      <c r="I548" s="20" t="s">
        <v>259</v>
      </c>
      <c r="J548" s="11" t="s">
        <v>261</v>
      </c>
      <c r="K548" s="11" t="s">
        <v>2877</v>
      </c>
      <c r="L548" s="11">
        <v>2</v>
      </c>
    </row>
    <row r="549" spans="1:12">
      <c r="A549" s="11" t="s">
        <v>1049</v>
      </c>
      <c r="D549" s="11" t="s">
        <v>260</v>
      </c>
      <c r="E549" s="19" t="s">
        <v>1299</v>
      </c>
      <c r="F549" s="10">
        <v>42036</v>
      </c>
      <c r="G549" s="10">
        <v>44228</v>
      </c>
      <c r="H549" s="11">
        <v>7</v>
      </c>
      <c r="I549" s="20" t="s">
        <v>259</v>
      </c>
      <c r="J549" s="11" t="s">
        <v>261</v>
      </c>
      <c r="K549" s="11" t="s">
        <v>2877</v>
      </c>
      <c r="L549" s="11">
        <v>2</v>
      </c>
    </row>
    <row r="550" spans="1:12">
      <c r="A550" s="11" t="s">
        <v>1050</v>
      </c>
      <c r="D550" s="11" t="s">
        <v>260</v>
      </c>
      <c r="E550" s="19" t="s">
        <v>1300</v>
      </c>
      <c r="F550" s="10">
        <v>42036</v>
      </c>
      <c r="G550" s="10">
        <v>44228</v>
      </c>
      <c r="H550" s="11">
        <v>7</v>
      </c>
      <c r="I550" s="20" t="s">
        <v>259</v>
      </c>
      <c r="J550" s="11" t="s">
        <v>261</v>
      </c>
      <c r="K550" s="11" t="s">
        <v>2877</v>
      </c>
      <c r="L550" s="11">
        <v>2</v>
      </c>
    </row>
    <row r="551" spans="1:12">
      <c r="A551" s="11" t="s">
        <v>1051</v>
      </c>
      <c r="D551" s="11" t="s">
        <v>260</v>
      </c>
      <c r="E551" s="19" t="s">
        <v>1301</v>
      </c>
      <c r="F551" s="10">
        <v>42036</v>
      </c>
      <c r="G551" s="10">
        <v>44228</v>
      </c>
      <c r="H551" s="11">
        <v>7</v>
      </c>
      <c r="I551" s="20" t="s">
        <v>259</v>
      </c>
      <c r="J551" s="11" t="s">
        <v>261</v>
      </c>
      <c r="K551" s="11" t="s">
        <v>2877</v>
      </c>
      <c r="L551" s="11">
        <v>2</v>
      </c>
    </row>
    <row r="552" spans="1:12">
      <c r="A552" s="11" t="s">
        <v>1052</v>
      </c>
      <c r="D552" s="11" t="s">
        <v>260</v>
      </c>
      <c r="E552" s="19" t="s">
        <v>1302</v>
      </c>
      <c r="F552" s="10">
        <v>42036</v>
      </c>
      <c r="G552" s="10">
        <v>44228</v>
      </c>
      <c r="H552" s="11">
        <v>7</v>
      </c>
      <c r="I552" s="20" t="s">
        <v>259</v>
      </c>
      <c r="J552" s="11" t="s">
        <v>261</v>
      </c>
      <c r="K552" s="11" t="s">
        <v>2877</v>
      </c>
      <c r="L552" s="11">
        <v>2</v>
      </c>
    </row>
    <row r="553" spans="1:12">
      <c r="A553" s="11" t="s">
        <v>1053</v>
      </c>
      <c r="D553" s="11" t="s">
        <v>260</v>
      </c>
      <c r="E553" s="19" t="s">
        <v>1303</v>
      </c>
      <c r="F553" s="10">
        <v>42036</v>
      </c>
      <c r="G553" s="10">
        <v>44228</v>
      </c>
      <c r="H553" s="11">
        <v>7</v>
      </c>
      <c r="I553" s="20" t="s">
        <v>259</v>
      </c>
      <c r="J553" s="11" t="s">
        <v>261</v>
      </c>
      <c r="K553" s="11" t="s">
        <v>2877</v>
      </c>
      <c r="L553" s="11">
        <v>2</v>
      </c>
    </row>
    <row r="554" spans="1:12">
      <c r="A554" s="11" t="s">
        <v>1054</v>
      </c>
      <c r="D554" s="11" t="s">
        <v>260</v>
      </c>
      <c r="E554" s="19" t="s">
        <v>1304</v>
      </c>
      <c r="F554" s="10">
        <v>42036</v>
      </c>
      <c r="G554" s="10">
        <v>44228</v>
      </c>
      <c r="H554" s="11">
        <v>7</v>
      </c>
      <c r="I554" s="20" t="s">
        <v>259</v>
      </c>
      <c r="J554" s="11" t="s">
        <v>261</v>
      </c>
      <c r="K554" s="11" t="s">
        <v>2877</v>
      </c>
      <c r="L554" s="11">
        <v>2</v>
      </c>
    </row>
    <row r="555" spans="1:12">
      <c r="A555" s="11" t="s">
        <v>1055</v>
      </c>
      <c r="D555" s="11" t="s">
        <v>260</v>
      </c>
      <c r="E555" s="19" t="s">
        <v>1305</v>
      </c>
      <c r="F555" s="10">
        <v>42036</v>
      </c>
      <c r="G555" s="10">
        <v>44228</v>
      </c>
      <c r="H555" s="11">
        <v>7</v>
      </c>
      <c r="I555" s="20" t="s">
        <v>259</v>
      </c>
      <c r="J555" s="11" t="s">
        <v>261</v>
      </c>
      <c r="K555" s="11" t="s">
        <v>2877</v>
      </c>
      <c r="L555" s="11">
        <v>2</v>
      </c>
    </row>
    <row r="556" spans="1:12">
      <c r="A556" s="11" t="s">
        <v>1056</v>
      </c>
      <c r="D556" s="11" t="s">
        <v>260</v>
      </c>
      <c r="E556" s="19" t="s">
        <v>1306</v>
      </c>
      <c r="F556" s="10">
        <v>42036</v>
      </c>
      <c r="G556" s="10">
        <v>44228</v>
      </c>
      <c r="H556" s="11">
        <v>7</v>
      </c>
      <c r="I556" s="20" t="s">
        <v>259</v>
      </c>
      <c r="J556" s="11" t="s">
        <v>261</v>
      </c>
      <c r="K556" s="11" t="s">
        <v>2877</v>
      </c>
      <c r="L556" s="11">
        <v>2</v>
      </c>
    </row>
    <row r="557" spans="1:12">
      <c r="A557" s="11" t="s">
        <v>1057</v>
      </c>
      <c r="D557" s="11" t="s">
        <v>260</v>
      </c>
      <c r="E557" s="19" t="s">
        <v>1307</v>
      </c>
      <c r="F557" s="10">
        <v>42036</v>
      </c>
      <c r="G557" s="10">
        <v>44228</v>
      </c>
      <c r="H557" s="11">
        <v>7</v>
      </c>
      <c r="I557" s="20" t="s">
        <v>259</v>
      </c>
      <c r="J557" s="11" t="s">
        <v>261</v>
      </c>
      <c r="K557" s="11" t="s">
        <v>2877</v>
      </c>
      <c r="L557" s="11">
        <v>2</v>
      </c>
    </row>
    <row r="558" spans="1:12">
      <c r="A558" s="11" t="s">
        <v>1058</v>
      </c>
      <c r="D558" s="11" t="s">
        <v>260</v>
      </c>
      <c r="E558" s="19" t="s">
        <v>1308</v>
      </c>
      <c r="F558" s="10">
        <v>42036</v>
      </c>
      <c r="G558" s="10">
        <v>44228</v>
      </c>
      <c r="H558" s="11">
        <v>7</v>
      </c>
      <c r="I558" s="20" t="s">
        <v>259</v>
      </c>
      <c r="J558" s="11" t="s">
        <v>261</v>
      </c>
      <c r="K558" s="11" t="s">
        <v>2877</v>
      </c>
      <c r="L558" s="11">
        <v>2</v>
      </c>
    </row>
    <row r="559" spans="1:12">
      <c r="A559" s="11" t="s">
        <v>1059</v>
      </c>
      <c r="D559" s="11" t="s">
        <v>260</v>
      </c>
      <c r="E559" s="19" t="s">
        <v>1309</v>
      </c>
      <c r="F559" s="10">
        <v>42036</v>
      </c>
      <c r="G559" s="10">
        <v>44228</v>
      </c>
      <c r="H559" s="11">
        <v>7</v>
      </c>
      <c r="I559" s="20" t="s">
        <v>259</v>
      </c>
      <c r="J559" s="11" t="s">
        <v>261</v>
      </c>
      <c r="K559" s="11" t="s">
        <v>2877</v>
      </c>
      <c r="L559" s="11">
        <v>2</v>
      </c>
    </row>
    <row r="560" spans="1:12">
      <c r="A560" s="11" t="s">
        <v>1060</v>
      </c>
      <c r="D560" s="11" t="s">
        <v>260</v>
      </c>
      <c r="E560" s="19" t="s">
        <v>1310</v>
      </c>
      <c r="F560" s="10">
        <v>42036</v>
      </c>
      <c r="G560" s="10">
        <v>44228</v>
      </c>
      <c r="H560" s="11">
        <v>7</v>
      </c>
      <c r="I560" s="20" t="s">
        <v>259</v>
      </c>
      <c r="J560" s="11" t="s">
        <v>261</v>
      </c>
      <c r="K560" s="11" t="s">
        <v>2877</v>
      </c>
      <c r="L560" s="11">
        <v>2</v>
      </c>
    </row>
    <row r="561" spans="1:12">
      <c r="A561" s="11" t="s">
        <v>1061</v>
      </c>
      <c r="D561" s="11" t="s">
        <v>260</v>
      </c>
      <c r="E561" s="19" t="s">
        <v>1311</v>
      </c>
      <c r="F561" s="10">
        <v>42036</v>
      </c>
      <c r="G561" s="10">
        <v>44228</v>
      </c>
      <c r="H561" s="11">
        <v>7</v>
      </c>
      <c r="I561" s="20" t="s">
        <v>259</v>
      </c>
      <c r="J561" s="11" t="s">
        <v>261</v>
      </c>
      <c r="K561" s="11" t="s">
        <v>2877</v>
      </c>
      <c r="L561" s="11">
        <v>2</v>
      </c>
    </row>
    <row r="562" spans="1:12">
      <c r="A562" s="11" t="s">
        <v>1062</v>
      </c>
      <c r="D562" s="11" t="s">
        <v>260</v>
      </c>
      <c r="E562" s="19" t="s">
        <v>1312</v>
      </c>
      <c r="F562" s="10">
        <v>42036</v>
      </c>
      <c r="G562" s="10">
        <v>44228</v>
      </c>
      <c r="H562" s="11">
        <v>7</v>
      </c>
      <c r="I562" s="20" t="s">
        <v>259</v>
      </c>
      <c r="J562" s="11" t="s">
        <v>261</v>
      </c>
      <c r="K562" s="11" t="s">
        <v>2877</v>
      </c>
      <c r="L562" s="11">
        <v>2</v>
      </c>
    </row>
    <row r="563" spans="1:12">
      <c r="A563" s="11" t="s">
        <v>1063</v>
      </c>
      <c r="D563" s="11" t="s">
        <v>260</v>
      </c>
      <c r="E563" s="19" t="s">
        <v>1313</v>
      </c>
      <c r="F563" s="10">
        <v>42036</v>
      </c>
      <c r="G563" s="10">
        <v>44228</v>
      </c>
      <c r="H563" s="11">
        <v>7</v>
      </c>
      <c r="I563" s="20" t="s">
        <v>259</v>
      </c>
      <c r="J563" s="11" t="s">
        <v>261</v>
      </c>
      <c r="K563" s="11" t="s">
        <v>2877</v>
      </c>
      <c r="L563" s="11">
        <v>2</v>
      </c>
    </row>
    <row r="564" spans="1:12">
      <c r="A564" s="11" t="s">
        <v>1064</v>
      </c>
      <c r="D564" s="11" t="s">
        <v>260</v>
      </c>
      <c r="E564" s="19" t="s">
        <v>1314</v>
      </c>
      <c r="F564" s="10">
        <v>42036</v>
      </c>
      <c r="G564" s="10">
        <v>44228</v>
      </c>
      <c r="H564" s="11">
        <v>7</v>
      </c>
      <c r="I564" s="20" t="s">
        <v>259</v>
      </c>
      <c r="J564" s="11" t="s">
        <v>261</v>
      </c>
      <c r="K564" s="11" t="s">
        <v>2877</v>
      </c>
      <c r="L564" s="11">
        <v>2</v>
      </c>
    </row>
    <row r="565" spans="1:12">
      <c r="A565" s="11" t="s">
        <v>1065</v>
      </c>
      <c r="D565" s="11" t="s">
        <v>260</v>
      </c>
      <c r="E565" s="19" t="s">
        <v>1315</v>
      </c>
      <c r="F565" s="10">
        <v>42036</v>
      </c>
      <c r="G565" s="10">
        <v>44228</v>
      </c>
      <c r="H565" s="11">
        <v>7</v>
      </c>
      <c r="I565" s="20" t="s">
        <v>259</v>
      </c>
      <c r="J565" s="11" t="s">
        <v>261</v>
      </c>
      <c r="K565" s="11" t="s">
        <v>2877</v>
      </c>
      <c r="L565" s="11">
        <v>2</v>
      </c>
    </row>
    <row r="566" spans="1:12">
      <c r="A566" s="11" t="s">
        <v>1066</v>
      </c>
      <c r="D566" s="11" t="s">
        <v>260</v>
      </c>
      <c r="E566" s="19" t="s">
        <v>1316</v>
      </c>
      <c r="F566" s="10">
        <v>42036</v>
      </c>
      <c r="G566" s="10">
        <v>44228</v>
      </c>
      <c r="H566" s="11">
        <v>7</v>
      </c>
      <c r="I566" s="20" t="s">
        <v>259</v>
      </c>
      <c r="J566" s="11" t="s">
        <v>261</v>
      </c>
      <c r="K566" s="11" t="s">
        <v>2877</v>
      </c>
      <c r="L566" s="11">
        <v>2</v>
      </c>
    </row>
    <row r="567" spans="1:12">
      <c r="A567" s="11" t="s">
        <v>1067</v>
      </c>
      <c r="D567" s="11" t="s">
        <v>260</v>
      </c>
      <c r="E567" s="19" t="s">
        <v>1317</v>
      </c>
      <c r="F567" s="10">
        <v>42036</v>
      </c>
      <c r="G567" s="10">
        <v>44228</v>
      </c>
      <c r="H567" s="11">
        <v>7</v>
      </c>
      <c r="I567" s="20" t="s">
        <v>259</v>
      </c>
      <c r="J567" s="11" t="s">
        <v>261</v>
      </c>
      <c r="K567" s="11" t="s">
        <v>2877</v>
      </c>
      <c r="L567" s="11">
        <v>2</v>
      </c>
    </row>
    <row r="568" spans="1:12">
      <c r="A568" s="11" t="s">
        <v>1068</v>
      </c>
      <c r="D568" s="11" t="s">
        <v>260</v>
      </c>
      <c r="E568" s="19" t="s">
        <v>1318</v>
      </c>
      <c r="F568" s="10">
        <v>42036</v>
      </c>
      <c r="G568" s="10">
        <v>44228</v>
      </c>
      <c r="H568" s="11">
        <v>7</v>
      </c>
      <c r="I568" s="20" t="s">
        <v>259</v>
      </c>
      <c r="J568" s="11" t="s">
        <v>261</v>
      </c>
      <c r="K568" s="11" t="s">
        <v>2877</v>
      </c>
      <c r="L568" s="11">
        <v>2</v>
      </c>
    </row>
    <row r="569" spans="1:12">
      <c r="A569" s="11" t="s">
        <v>1069</v>
      </c>
      <c r="D569" s="11" t="s">
        <v>260</v>
      </c>
      <c r="E569" s="19" t="s">
        <v>1319</v>
      </c>
      <c r="F569" s="10">
        <v>42036</v>
      </c>
      <c r="G569" s="10">
        <v>44228</v>
      </c>
      <c r="H569" s="11">
        <v>7</v>
      </c>
      <c r="I569" s="20" t="s">
        <v>259</v>
      </c>
      <c r="J569" s="11" t="s">
        <v>261</v>
      </c>
      <c r="K569" s="11" t="s">
        <v>2877</v>
      </c>
      <c r="L569" s="11">
        <v>2</v>
      </c>
    </row>
    <row r="570" spans="1:12">
      <c r="A570" s="11" t="s">
        <v>1070</v>
      </c>
      <c r="D570" s="11" t="s">
        <v>260</v>
      </c>
      <c r="E570" s="19" t="s">
        <v>1320</v>
      </c>
      <c r="F570" s="10">
        <v>42036</v>
      </c>
      <c r="G570" s="10">
        <v>44228</v>
      </c>
      <c r="H570" s="11">
        <v>7</v>
      </c>
      <c r="I570" s="20" t="s">
        <v>259</v>
      </c>
      <c r="J570" s="11" t="s">
        <v>261</v>
      </c>
      <c r="K570" s="11" t="s">
        <v>2877</v>
      </c>
      <c r="L570" s="11">
        <v>2</v>
      </c>
    </row>
    <row r="571" spans="1:12">
      <c r="A571" s="11" t="s">
        <v>1071</v>
      </c>
      <c r="D571" s="11" t="s">
        <v>260</v>
      </c>
      <c r="E571" s="19" t="s">
        <v>1321</v>
      </c>
      <c r="F571" s="10">
        <v>42036</v>
      </c>
      <c r="G571" s="10">
        <v>44228</v>
      </c>
      <c r="H571" s="11">
        <v>7</v>
      </c>
      <c r="I571" s="20" t="s">
        <v>259</v>
      </c>
      <c r="J571" s="11" t="s">
        <v>261</v>
      </c>
      <c r="K571" s="11" t="s">
        <v>2877</v>
      </c>
      <c r="L571" s="11">
        <v>2</v>
      </c>
    </row>
    <row r="572" spans="1:12">
      <c r="A572" s="11" t="s">
        <v>1072</v>
      </c>
      <c r="D572" s="11" t="s">
        <v>260</v>
      </c>
      <c r="E572" s="19" t="s">
        <v>1322</v>
      </c>
      <c r="F572" s="10">
        <v>42036</v>
      </c>
      <c r="G572" s="10">
        <v>44228</v>
      </c>
      <c r="H572" s="11">
        <v>7</v>
      </c>
      <c r="I572" s="20" t="s">
        <v>259</v>
      </c>
      <c r="J572" s="11" t="s">
        <v>261</v>
      </c>
      <c r="K572" s="11" t="s">
        <v>2877</v>
      </c>
      <c r="L572" s="11">
        <v>2</v>
      </c>
    </row>
    <row r="573" spans="1:12">
      <c r="A573" s="11" t="s">
        <v>1073</v>
      </c>
      <c r="D573" s="11" t="s">
        <v>260</v>
      </c>
      <c r="E573" s="19" t="s">
        <v>1323</v>
      </c>
      <c r="F573" s="10">
        <v>42036</v>
      </c>
      <c r="G573" s="10">
        <v>44228</v>
      </c>
      <c r="H573" s="11">
        <v>7</v>
      </c>
      <c r="I573" s="20" t="s">
        <v>259</v>
      </c>
      <c r="J573" s="11" t="s">
        <v>261</v>
      </c>
      <c r="K573" s="11" t="s">
        <v>2877</v>
      </c>
      <c r="L573" s="11">
        <v>2</v>
      </c>
    </row>
    <row r="574" spans="1:12">
      <c r="A574" s="11" t="s">
        <v>1074</v>
      </c>
      <c r="D574" s="11" t="s">
        <v>260</v>
      </c>
      <c r="E574" s="19" t="s">
        <v>1324</v>
      </c>
      <c r="F574" s="10">
        <v>42036</v>
      </c>
      <c r="G574" s="10">
        <v>44228</v>
      </c>
      <c r="H574" s="11">
        <v>7</v>
      </c>
      <c r="I574" s="20" t="s">
        <v>259</v>
      </c>
      <c r="J574" s="11" t="s">
        <v>261</v>
      </c>
      <c r="K574" s="11" t="s">
        <v>2877</v>
      </c>
      <c r="L574" s="11">
        <v>2</v>
      </c>
    </row>
    <row r="575" spans="1:12">
      <c r="A575" s="11" t="s">
        <v>1075</v>
      </c>
      <c r="D575" s="11" t="s">
        <v>260</v>
      </c>
      <c r="E575" s="19" t="s">
        <v>1325</v>
      </c>
      <c r="F575" s="10">
        <v>42036</v>
      </c>
      <c r="G575" s="10">
        <v>44228</v>
      </c>
      <c r="H575" s="11">
        <v>7</v>
      </c>
      <c r="I575" s="20" t="s">
        <v>259</v>
      </c>
      <c r="J575" s="11" t="s">
        <v>261</v>
      </c>
      <c r="K575" s="11" t="s">
        <v>2877</v>
      </c>
      <c r="L575" s="11">
        <v>2</v>
      </c>
    </row>
    <row r="576" spans="1:12">
      <c r="A576" s="11" t="s">
        <v>1076</v>
      </c>
      <c r="D576" s="11" t="s">
        <v>260</v>
      </c>
      <c r="E576" s="19" t="s">
        <v>1326</v>
      </c>
      <c r="F576" s="10">
        <v>42036</v>
      </c>
      <c r="G576" s="10">
        <v>44228</v>
      </c>
      <c r="H576" s="11">
        <v>7</v>
      </c>
      <c r="I576" s="20" t="s">
        <v>259</v>
      </c>
      <c r="J576" s="11" t="s">
        <v>261</v>
      </c>
      <c r="K576" s="11" t="s">
        <v>2877</v>
      </c>
      <c r="L576" s="11">
        <v>2</v>
      </c>
    </row>
    <row r="577" spans="1:12">
      <c r="A577" s="11" t="s">
        <v>1077</v>
      </c>
      <c r="D577" s="11" t="s">
        <v>260</v>
      </c>
      <c r="E577" s="19" t="s">
        <v>1327</v>
      </c>
      <c r="F577" s="10">
        <v>42036</v>
      </c>
      <c r="G577" s="10">
        <v>44228</v>
      </c>
      <c r="H577" s="11">
        <v>7</v>
      </c>
      <c r="I577" s="20" t="s">
        <v>259</v>
      </c>
      <c r="J577" s="11" t="s">
        <v>261</v>
      </c>
      <c r="K577" s="11" t="s">
        <v>2877</v>
      </c>
      <c r="L577" s="11">
        <v>2</v>
      </c>
    </row>
    <row r="578" spans="1:12">
      <c r="A578" s="11" t="s">
        <v>1078</v>
      </c>
      <c r="D578" s="11" t="s">
        <v>260</v>
      </c>
      <c r="E578" s="19" t="s">
        <v>1328</v>
      </c>
      <c r="F578" s="10">
        <v>42036</v>
      </c>
      <c r="G578" s="10">
        <v>44228</v>
      </c>
      <c r="H578" s="11">
        <v>7</v>
      </c>
      <c r="I578" s="20" t="s">
        <v>259</v>
      </c>
      <c r="J578" s="11" t="s">
        <v>261</v>
      </c>
      <c r="K578" s="11" t="s">
        <v>2877</v>
      </c>
      <c r="L578" s="11">
        <v>2</v>
      </c>
    </row>
    <row r="579" spans="1:12">
      <c r="A579" s="11" t="s">
        <v>1079</v>
      </c>
      <c r="D579" s="11" t="s">
        <v>260</v>
      </c>
      <c r="E579" s="19" t="s">
        <v>1329</v>
      </c>
      <c r="F579" s="10">
        <v>42036</v>
      </c>
      <c r="G579" s="10">
        <v>44228</v>
      </c>
      <c r="H579" s="11">
        <v>7</v>
      </c>
      <c r="I579" s="20" t="s">
        <v>259</v>
      </c>
      <c r="J579" s="11" t="s">
        <v>261</v>
      </c>
      <c r="K579" s="11" t="s">
        <v>2877</v>
      </c>
      <c r="L579" s="11">
        <v>2</v>
      </c>
    </row>
    <row r="580" spans="1:12">
      <c r="A580" s="11" t="s">
        <v>1080</v>
      </c>
      <c r="D580" s="11" t="s">
        <v>260</v>
      </c>
      <c r="E580" s="19" t="s">
        <v>1330</v>
      </c>
      <c r="F580" s="10">
        <v>42036</v>
      </c>
      <c r="G580" s="10">
        <v>44228</v>
      </c>
      <c r="H580" s="11">
        <v>7</v>
      </c>
      <c r="I580" s="20" t="s">
        <v>259</v>
      </c>
      <c r="J580" s="11" t="s">
        <v>261</v>
      </c>
      <c r="K580" s="11" t="s">
        <v>2877</v>
      </c>
      <c r="L580" s="11">
        <v>2</v>
      </c>
    </row>
    <row r="581" spans="1:12">
      <c r="A581" s="11" t="s">
        <v>1081</v>
      </c>
      <c r="D581" s="11" t="s">
        <v>260</v>
      </c>
      <c r="E581" s="19" t="s">
        <v>1331</v>
      </c>
      <c r="F581" s="10">
        <v>42036</v>
      </c>
      <c r="G581" s="10">
        <v>44228</v>
      </c>
      <c r="H581" s="11">
        <v>7</v>
      </c>
      <c r="I581" s="20" t="s">
        <v>259</v>
      </c>
      <c r="J581" s="11" t="s">
        <v>261</v>
      </c>
      <c r="K581" s="11" t="s">
        <v>2877</v>
      </c>
      <c r="L581" s="11">
        <v>2</v>
      </c>
    </row>
    <row r="582" spans="1:12">
      <c r="A582" s="11" t="s">
        <v>1082</v>
      </c>
      <c r="D582" s="11" t="s">
        <v>260</v>
      </c>
      <c r="E582" s="19" t="s">
        <v>1332</v>
      </c>
      <c r="F582" s="10">
        <v>42036</v>
      </c>
      <c r="G582" s="10">
        <v>44228</v>
      </c>
      <c r="H582" s="11">
        <v>7</v>
      </c>
      <c r="I582" s="20" t="s">
        <v>259</v>
      </c>
      <c r="J582" s="11" t="s">
        <v>261</v>
      </c>
      <c r="K582" s="11" t="s">
        <v>2877</v>
      </c>
      <c r="L582" s="11">
        <v>2</v>
      </c>
    </row>
    <row r="583" spans="1:12">
      <c r="A583" s="11" t="s">
        <v>1083</v>
      </c>
      <c r="D583" s="11" t="s">
        <v>260</v>
      </c>
      <c r="E583" s="19" t="s">
        <v>1333</v>
      </c>
      <c r="F583" s="10">
        <v>42036</v>
      </c>
      <c r="G583" s="10">
        <v>44228</v>
      </c>
      <c r="H583" s="11">
        <v>7</v>
      </c>
      <c r="I583" s="20" t="s">
        <v>259</v>
      </c>
      <c r="J583" s="11" t="s">
        <v>261</v>
      </c>
      <c r="K583" s="11" t="s">
        <v>2877</v>
      </c>
      <c r="L583" s="11">
        <v>2</v>
      </c>
    </row>
    <row r="584" spans="1:12">
      <c r="A584" s="11" t="s">
        <v>1084</v>
      </c>
      <c r="D584" s="11" t="s">
        <v>260</v>
      </c>
      <c r="E584" s="19" t="s">
        <v>1334</v>
      </c>
      <c r="F584" s="10">
        <v>42036</v>
      </c>
      <c r="G584" s="10">
        <v>44228</v>
      </c>
      <c r="H584" s="11">
        <v>7</v>
      </c>
      <c r="I584" s="20" t="s">
        <v>259</v>
      </c>
      <c r="J584" s="11" t="s">
        <v>261</v>
      </c>
      <c r="K584" s="11" t="s">
        <v>2877</v>
      </c>
      <c r="L584" s="11">
        <v>2</v>
      </c>
    </row>
    <row r="585" spans="1:12">
      <c r="A585" s="11" t="s">
        <v>1085</v>
      </c>
      <c r="D585" s="11" t="s">
        <v>260</v>
      </c>
      <c r="E585" s="19" t="s">
        <v>1335</v>
      </c>
      <c r="F585" s="10">
        <v>42036</v>
      </c>
      <c r="G585" s="10">
        <v>44228</v>
      </c>
      <c r="H585" s="11">
        <v>7</v>
      </c>
      <c r="I585" s="20" t="s">
        <v>259</v>
      </c>
      <c r="J585" s="11" t="s">
        <v>261</v>
      </c>
      <c r="K585" s="11" t="s">
        <v>2877</v>
      </c>
      <c r="L585" s="11">
        <v>2</v>
      </c>
    </row>
    <row r="586" spans="1:12">
      <c r="A586" s="11" t="s">
        <v>1086</v>
      </c>
      <c r="D586" s="11" t="s">
        <v>260</v>
      </c>
      <c r="E586" s="19" t="s">
        <v>1336</v>
      </c>
      <c r="F586" s="10">
        <v>42036</v>
      </c>
      <c r="G586" s="10">
        <v>44228</v>
      </c>
      <c r="H586" s="11">
        <v>7</v>
      </c>
      <c r="I586" s="20" t="s">
        <v>259</v>
      </c>
      <c r="J586" s="11" t="s">
        <v>261</v>
      </c>
      <c r="K586" s="11" t="s">
        <v>2877</v>
      </c>
      <c r="L586" s="11">
        <v>2</v>
      </c>
    </row>
    <row r="587" spans="1:12">
      <c r="A587" s="11" t="s">
        <v>1087</v>
      </c>
      <c r="D587" s="11" t="s">
        <v>260</v>
      </c>
      <c r="E587" s="19" t="s">
        <v>1337</v>
      </c>
      <c r="F587" s="10">
        <v>42036</v>
      </c>
      <c r="G587" s="10">
        <v>44228</v>
      </c>
      <c r="H587" s="11">
        <v>7</v>
      </c>
      <c r="I587" s="20" t="s">
        <v>259</v>
      </c>
      <c r="J587" s="11" t="s">
        <v>261</v>
      </c>
      <c r="K587" s="11" t="s">
        <v>2877</v>
      </c>
      <c r="L587" s="11">
        <v>2</v>
      </c>
    </row>
    <row r="588" spans="1:12">
      <c r="A588" s="11" t="s">
        <v>1088</v>
      </c>
      <c r="D588" s="11" t="s">
        <v>260</v>
      </c>
      <c r="E588" s="19" t="s">
        <v>1338</v>
      </c>
      <c r="F588" s="10">
        <v>42036</v>
      </c>
      <c r="G588" s="10">
        <v>44228</v>
      </c>
      <c r="H588" s="11">
        <v>7</v>
      </c>
      <c r="I588" s="20" t="s">
        <v>259</v>
      </c>
      <c r="J588" s="11" t="s">
        <v>261</v>
      </c>
      <c r="K588" s="11" t="s">
        <v>2877</v>
      </c>
      <c r="L588" s="11">
        <v>2</v>
      </c>
    </row>
    <row r="589" spans="1:12">
      <c r="A589" s="11" t="s">
        <v>1089</v>
      </c>
      <c r="D589" s="11" t="s">
        <v>260</v>
      </c>
      <c r="E589" s="19" t="s">
        <v>1339</v>
      </c>
      <c r="F589" s="10">
        <v>42036</v>
      </c>
      <c r="G589" s="10">
        <v>44228</v>
      </c>
      <c r="H589" s="11">
        <v>7</v>
      </c>
      <c r="I589" s="20" t="s">
        <v>259</v>
      </c>
      <c r="J589" s="11" t="s">
        <v>261</v>
      </c>
      <c r="K589" s="11" t="s">
        <v>2877</v>
      </c>
      <c r="L589" s="11">
        <v>2</v>
      </c>
    </row>
    <row r="590" spans="1:12">
      <c r="A590" s="11" t="s">
        <v>1090</v>
      </c>
      <c r="D590" s="11" t="s">
        <v>260</v>
      </c>
      <c r="E590" s="19" t="s">
        <v>1340</v>
      </c>
      <c r="F590" s="10">
        <v>42036</v>
      </c>
      <c r="G590" s="10">
        <v>44228</v>
      </c>
      <c r="H590" s="11">
        <v>7</v>
      </c>
      <c r="I590" s="20" t="s">
        <v>259</v>
      </c>
      <c r="J590" s="11" t="s">
        <v>261</v>
      </c>
      <c r="K590" s="11" t="s">
        <v>2877</v>
      </c>
      <c r="L590" s="11">
        <v>2</v>
      </c>
    </row>
    <row r="591" spans="1:12">
      <c r="A591" s="11" t="s">
        <v>1091</v>
      </c>
      <c r="D591" s="11" t="s">
        <v>260</v>
      </c>
      <c r="E591" s="19" t="s">
        <v>1341</v>
      </c>
      <c r="F591" s="10">
        <v>42036</v>
      </c>
      <c r="G591" s="10">
        <v>44228</v>
      </c>
      <c r="H591" s="11">
        <v>7</v>
      </c>
      <c r="I591" s="20" t="s">
        <v>259</v>
      </c>
      <c r="J591" s="11" t="s">
        <v>261</v>
      </c>
      <c r="K591" s="11" t="s">
        <v>2877</v>
      </c>
      <c r="L591" s="11">
        <v>2</v>
      </c>
    </row>
    <row r="592" spans="1:12">
      <c r="A592" s="11" t="s">
        <v>1092</v>
      </c>
      <c r="D592" s="11" t="s">
        <v>260</v>
      </c>
      <c r="E592" s="19" t="s">
        <v>1342</v>
      </c>
      <c r="F592" s="10">
        <v>42036</v>
      </c>
      <c r="G592" s="10">
        <v>44228</v>
      </c>
      <c r="H592" s="11">
        <v>7</v>
      </c>
      <c r="I592" s="20" t="s">
        <v>259</v>
      </c>
      <c r="J592" s="11" t="s">
        <v>261</v>
      </c>
      <c r="K592" s="11" t="s">
        <v>2877</v>
      </c>
      <c r="L592" s="11">
        <v>2</v>
      </c>
    </row>
    <row r="593" spans="1:12">
      <c r="A593" s="11" t="s">
        <v>1093</v>
      </c>
      <c r="D593" s="11" t="s">
        <v>260</v>
      </c>
      <c r="E593" s="19" t="s">
        <v>1343</v>
      </c>
      <c r="F593" s="10">
        <v>42036</v>
      </c>
      <c r="G593" s="10">
        <v>44228</v>
      </c>
      <c r="H593" s="11">
        <v>7</v>
      </c>
      <c r="I593" s="20" t="s">
        <v>259</v>
      </c>
      <c r="J593" s="11" t="s">
        <v>261</v>
      </c>
      <c r="K593" s="11" t="s">
        <v>2877</v>
      </c>
      <c r="L593" s="11">
        <v>2</v>
      </c>
    </row>
    <row r="594" spans="1:12">
      <c r="A594" s="11" t="s">
        <v>1094</v>
      </c>
      <c r="D594" s="11" t="s">
        <v>260</v>
      </c>
      <c r="E594" s="19" t="s">
        <v>1344</v>
      </c>
      <c r="F594" s="10">
        <v>42036</v>
      </c>
      <c r="G594" s="10">
        <v>44228</v>
      </c>
      <c r="H594" s="11">
        <v>7</v>
      </c>
      <c r="I594" s="20" t="s">
        <v>259</v>
      </c>
      <c r="J594" s="11" t="s">
        <v>261</v>
      </c>
      <c r="K594" s="11" t="s">
        <v>2877</v>
      </c>
      <c r="L594" s="11">
        <v>2</v>
      </c>
    </row>
    <row r="595" spans="1:12">
      <c r="A595" s="11" t="s">
        <v>1095</v>
      </c>
      <c r="D595" s="11" t="s">
        <v>260</v>
      </c>
      <c r="E595" s="19" t="s">
        <v>1345</v>
      </c>
      <c r="F595" s="10">
        <v>42036</v>
      </c>
      <c r="G595" s="10">
        <v>44228</v>
      </c>
      <c r="H595" s="11">
        <v>7</v>
      </c>
      <c r="I595" s="20" t="s">
        <v>259</v>
      </c>
      <c r="J595" s="11" t="s">
        <v>261</v>
      </c>
      <c r="K595" s="11" t="s">
        <v>2877</v>
      </c>
      <c r="L595" s="11">
        <v>2</v>
      </c>
    </row>
    <row r="596" spans="1:12">
      <c r="A596" s="11" t="s">
        <v>1096</v>
      </c>
      <c r="D596" s="11" t="s">
        <v>260</v>
      </c>
      <c r="E596" s="19" t="s">
        <v>1346</v>
      </c>
      <c r="F596" s="10">
        <v>42036</v>
      </c>
      <c r="G596" s="10">
        <v>44228</v>
      </c>
      <c r="H596" s="11">
        <v>7</v>
      </c>
      <c r="I596" s="20" t="s">
        <v>259</v>
      </c>
      <c r="J596" s="11" t="s">
        <v>261</v>
      </c>
      <c r="K596" s="11" t="s">
        <v>2877</v>
      </c>
      <c r="L596" s="11">
        <v>2</v>
      </c>
    </row>
    <row r="597" spans="1:12">
      <c r="A597" s="11" t="s">
        <v>1097</v>
      </c>
      <c r="D597" s="11" t="s">
        <v>260</v>
      </c>
      <c r="E597" s="19" t="s">
        <v>1347</v>
      </c>
      <c r="F597" s="10">
        <v>42036</v>
      </c>
      <c r="G597" s="10">
        <v>44228</v>
      </c>
      <c r="H597" s="11">
        <v>7</v>
      </c>
      <c r="I597" s="20" t="s">
        <v>259</v>
      </c>
      <c r="J597" s="11" t="s">
        <v>261</v>
      </c>
      <c r="K597" s="11" t="s">
        <v>2877</v>
      </c>
      <c r="L597" s="11">
        <v>2</v>
      </c>
    </row>
    <row r="598" spans="1:12">
      <c r="A598" s="11" t="s">
        <v>1098</v>
      </c>
      <c r="D598" s="11" t="s">
        <v>260</v>
      </c>
      <c r="E598" s="19" t="s">
        <v>1348</v>
      </c>
      <c r="F598" s="10">
        <v>42036</v>
      </c>
      <c r="G598" s="10">
        <v>44228</v>
      </c>
      <c r="H598" s="11">
        <v>7</v>
      </c>
      <c r="I598" s="20" t="s">
        <v>259</v>
      </c>
      <c r="J598" s="11" t="s">
        <v>261</v>
      </c>
      <c r="K598" s="11" t="s">
        <v>2877</v>
      </c>
      <c r="L598" s="11">
        <v>2</v>
      </c>
    </row>
    <row r="599" spans="1:12">
      <c r="A599" s="11" t="s">
        <v>1099</v>
      </c>
      <c r="D599" s="11" t="s">
        <v>260</v>
      </c>
      <c r="E599" s="19" t="s">
        <v>1349</v>
      </c>
      <c r="F599" s="10">
        <v>42036</v>
      </c>
      <c r="G599" s="10">
        <v>44228</v>
      </c>
      <c r="H599" s="11">
        <v>7</v>
      </c>
      <c r="I599" s="20" t="s">
        <v>259</v>
      </c>
      <c r="J599" s="11" t="s">
        <v>261</v>
      </c>
      <c r="K599" s="11" t="s">
        <v>2877</v>
      </c>
      <c r="L599" s="11">
        <v>2</v>
      </c>
    </row>
    <row r="600" spans="1:12">
      <c r="A600" s="11" t="s">
        <v>1100</v>
      </c>
      <c r="D600" s="11" t="s">
        <v>260</v>
      </c>
      <c r="E600" s="19" t="s">
        <v>1350</v>
      </c>
      <c r="F600" s="10">
        <v>42036</v>
      </c>
      <c r="G600" s="10">
        <v>44228</v>
      </c>
      <c r="H600" s="11">
        <v>7</v>
      </c>
      <c r="I600" s="20" t="s">
        <v>259</v>
      </c>
      <c r="J600" s="11" t="s">
        <v>261</v>
      </c>
      <c r="K600" s="11" t="s">
        <v>2877</v>
      </c>
      <c r="L600" s="11">
        <v>2</v>
      </c>
    </row>
    <row r="601" spans="1:12">
      <c r="A601" s="11" t="s">
        <v>1101</v>
      </c>
      <c r="D601" s="11" t="s">
        <v>260</v>
      </c>
      <c r="E601" s="19" t="s">
        <v>1351</v>
      </c>
      <c r="F601" s="10">
        <v>42036</v>
      </c>
      <c r="G601" s="10">
        <v>44228</v>
      </c>
      <c r="H601" s="11">
        <v>7</v>
      </c>
      <c r="I601" s="20" t="s">
        <v>259</v>
      </c>
      <c r="J601" s="11" t="s">
        <v>261</v>
      </c>
      <c r="K601" s="11" t="s">
        <v>2877</v>
      </c>
      <c r="L601" s="11">
        <v>2</v>
      </c>
    </row>
    <row r="602" spans="1:12">
      <c r="A602" s="11" t="s">
        <v>1102</v>
      </c>
      <c r="D602" s="11" t="s">
        <v>260</v>
      </c>
      <c r="E602" s="19" t="s">
        <v>1352</v>
      </c>
      <c r="F602" s="10">
        <v>42036</v>
      </c>
      <c r="G602" s="10">
        <v>44228</v>
      </c>
      <c r="H602" s="11">
        <v>7</v>
      </c>
      <c r="I602" s="20" t="s">
        <v>259</v>
      </c>
      <c r="J602" s="11" t="s">
        <v>261</v>
      </c>
      <c r="K602" s="11" t="s">
        <v>2877</v>
      </c>
      <c r="L602" s="11">
        <v>2</v>
      </c>
    </row>
    <row r="603" spans="1:12">
      <c r="A603" s="11" t="s">
        <v>1103</v>
      </c>
      <c r="D603" s="11" t="s">
        <v>260</v>
      </c>
      <c r="E603" s="19" t="s">
        <v>1353</v>
      </c>
      <c r="F603" s="10">
        <v>42036</v>
      </c>
      <c r="G603" s="10">
        <v>44228</v>
      </c>
      <c r="H603" s="11">
        <v>7</v>
      </c>
      <c r="I603" s="20" t="s">
        <v>259</v>
      </c>
      <c r="J603" s="11" t="s">
        <v>261</v>
      </c>
      <c r="K603" s="11" t="s">
        <v>2877</v>
      </c>
      <c r="L603" s="11">
        <v>2</v>
      </c>
    </row>
    <row r="604" spans="1:12">
      <c r="A604" s="11" t="s">
        <v>1104</v>
      </c>
      <c r="D604" s="11" t="s">
        <v>260</v>
      </c>
      <c r="E604" s="19" t="s">
        <v>1354</v>
      </c>
      <c r="F604" s="10">
        <v>42036</v>
      </c>
      <c r="G604" s="10">
        <v>44228</v>
      </c>
      <c r="H604" s="11">
        <v>7</v>
      </c>
      <c r="I604" s="20" t="s">
        <v>259</v>
      </c>
      <c r="J604" s="11" t="s">
        <v>261</v>
      </c>
      <c r="K604" s="11" t="s">
        <v>2877</v>
      </c>
      <c r="L604" s="11">
        <v>2</v>
      </c>
    </row>
    <row r="605" spans="1:12">
      <c r="A605" s="11" t="s">
        <v>1105</v>
      </c>
      <c r="D605" s="11" t="s">
        <v>260</v>
      </c>
      <c r="E605" s="19" t="s">
        <v>1355</v>
      </c>
      <c r="F605" s="10">
        <v>42036</v>
      </c>
      <c r="G605" s="10">
        <v>44228</v>
      </c>
      <c r="H605" s="11">
        <v>7</v>
      </c>
      <c r="I605" s="20" t="s">
        <v>259</v>
      </c>
      <c r="J605" s="11" t="s">
        <v>261</v>
      </c>
      <c r="K605" s="11" t="s">
        <v>2877</v>
      </c>
      <c r="L605" s="11">
        <v>2</v>
      </c>
    </row>
    <row r="606" spans="1:12">
      <c r="A606" s="11" t="s">
        <v>1106</v>
      </c>
      <c r="D606" s="11" t="s">
        <v>260</v>
      </c>
      <c r="E606" s="19" t="s">
        <v>1356</v>
      </c>
      <c r="F606" s="10">
        <v>42036</v>
      </c>
      <c r="G606" s="10">
        <v>44228</v>
      </c>
      <c r="H606" s="11">
        <v>7</v>
      </c>
      <c r="I606" s="20" t="s">
        <v>259</v>
      </c>
      <c r="J606" s="11" t="s">
        <v>261</v>
      </c>
      <c r="K606" s="11" t="s">
        <v>2877</v>
      </c>
      <c r="L606" s="11">
        <v>2</v>
      </c>
    </row>
    <row r="607" spans="1:12">
      <c r="A607" s="11" t="s">
        <v>1107</v>
      </c>
      <c r="D607" s="11" t="s">
        <v>260</v>
      </c>
      <c r="E607" s="19" t="s">
        <v>1357</v>
      </c>
      <c r="F607" s="10">
        <v>42036</v>
      </c>
      <c r="G607" s="10">
        <v>44228</v>
      </c>
      <c r="H607" s="11">
        <v>7</v>
      </c>
      <c r="I607" s="20" t="s">
        <v>259</v>
      </c>
      <c r="J607" s="11" t="s">
        <v>261</v>
      </c>
      <c r="K607" s="11" t="s">
        <v>2877</v>
      </c>
      <c r="L607" s="11">
        <v>2</v>
      </c>
    </row>
    <row r="608" spans="1:12">
      <c r="A608" s="11" t="s">
        <v>1108</v>
      </c>
      <c r="D608" s="11" t="s">
        <v>260</v>
      </c>
      <c r="E608" s="19" t="s">
        <v>1358</v>
      </c>
      <c r="F608" s="10">
        <v>42036</v>
      </c>
      <c r="G608" s="10">
        <v>44228</v>
      </c>
      <c r="H608" s="11">
        <v>7</v>
      </c>
      <c r="I608" s="20" t="s">
        <v>259</v>
      </c>
      <c r="J608" s="11" t="s">
        <v>261</v>
      </c>
      <c r="K608" s="11" t="s">
        <v>2877</v>
      </c>
      <c r="L608" s="11">
        <v>2</v>
      </c>
    </row>
    <row r="609" spans="1:12">
      <c r="A609" s="11" t="s">
        <v>1109</v>
      </c>
      <c r="D609" s="11" t="s">
        <v>260</v>
      </c>
      <c r="E609" s="19" t="s">
        <v>1359</v>
      </c>
      <c r="F609" s="10">
        <v>42036</v>
      </c>
      <c r="G609" s="10">
        <v>44228</v>
      </c>
      <c r="H609" s="11">
        <v>7</v>
      </c>
      <c r="I609" s="20" t="s">
        <v>259</v>
      </c>
      <c r="J609" s="11" t="s">
        <v>261</v>
      </c>
      <c r="K609" s="11" t="s">
        <v>2877</v>
      </c>
      <c r="L609" s="11">
        <v>2</v>
      </c>
    </row>
    <row r="610" spans="1:12">
      <c r="A610" s="11" t="s">
        <v>1110</v>
      </c>
      <c r="D610" s="11" t="s">
        <v>260</v>
      </c>
      <c r="E610" s="19" t="s">
        <v>1360</v>
      </c>
      <c r="F610" s="10">
        <v>42036</v>
      </c>
      <c r="G610" s="10">
        <v>44228</v>
      </c>
      <c r="H610" s="11">
        <v>7</v>
      </c>
      <c r="I610" s="20" t="s">
        <v>259</v>
      </c>
      <c r="J610" s="11" t="s">
        <v>261</v>
      </c>
      <c r="K610" s="11" t="s">
        <v>2877</v>
      </c>
      <c r="L610" s="11">
        <v>2</v>
      </c>
    </row>
    <row r="611" spans="1:12">
      <c r="A611" s="11" t="s">
        <v>1111</v>
      </c>
      <c r="D611" s="11" t="s">
        <v>260</v>
      </c>
      <c r="E611" s="19" t="s">
        <v>1361</v>
      </c>
      <c r="F611" s="10">
        <v>42036</v>
      </c>
      <c r="G611" s="10">
        <v>44228</v>
      </c>
      <c r="H611" s="11">
        <v>7</v>
      </c>
      <c r="I611" s="20" t="s">
        <v>259</v>
      </c>
      <c r="J611" s="11" t="s">
        <v>261</v>
      </c>
      <c r="K611" s="11" t="s">
        <v>2877</v>
      </c>
      <c r="L611" s="11">
        <v>2</v>
      </c>
    </row>
    <row r="612" spans="1:12">
      <c r="A612" s="11" t="s">
        <v>1112</v>
      </c>
      <c r="D612" s="11" t="s">
        <v>260</v>
      </c>
      <c r="E612" s="19" t="s">
        <v>1362</v>
      </c>
      <c r="F612" s="10">
        <v>42036</v>
      </c>
      <c r="G612" s="10">
        <v>44228</v>
      </c>
      <c r="H612" s="11">
        <v>7</v>
      </c>
      <c r="I612" s="20" t="s">
        <v>259</v>
      </c>
      <c r="J612" s="11" t="s">
        <v>261</v>
      </c>
      <c r="K612" s="11" t="s">
        <v>2877</v>
      </c>
      <c r="L612" s="11">
        <v>2</v>
      </c>
    </row>
    <row r="613" spans="1:12">
      <c r="A613" s="11" t="s">
        <v>1113</v>
      </c>
      <c r="D613" s="11" t="s">
        <v>260</v>
      </c>
      <c r="E613" s="19" t="s">
        <v>1363</v>
      </c>
      <c r="F613" s="10">
        <v>42036</v>
      </c>
      <c r="G613" s="10">
        <v>44228</v>
      </c>
      <c r="H613" s="11">
        <v>7</v>
      </c>
      <c r="I613" s="20" t="s">
        <v>259</v>
      </c>
      <c r="J613" s="11" t="s">
        <v>261</v>
      </c>
      <c r="K613" s="11" t="s">
        <v>2877</v>
      </c>
      <c r="L613" s="11">
        <v>2</v>
      </c>
    </row>
    <row r="614" spans="1:12">
      <c r="A614" s="11" t="s">
        <v>1114</v>
      </c>
      <c r="D614" s="11" t="s">
        <v>260</v>
      </c>
      <c r="E614" s="19" t="s">
        <v>1364</v>
      </c>
      <c r="F614" s="10">
        <v>42036</v>
      </c>
      <c r="G614" s="10">
        <v>44228</v>
      </c>
      <c r="H614" s="11">
        <v>7</v>
      </c>
      <c r="I614" s="20" t="s">
        <v>259</v>
      </c>
      <c r="J614" s="11" t="s">
        <v>261</v>
      </c>
      <c r="K614" s="11" t="s">
        <v>2877</v>
      </c>
      <c r="L614" s="11">
        <v>2</v>
      </c>
    </row>
    <row r="615" spans="1:12">
      <c r="A615" s="11" t="s">
        <v>1115</v>
      </c>
      <c r="D615" s="11" t="s">
        <v>260</v>
      </c>
      <c r="E615" s="19" t="s">
        <v>1365</v>
      </c>
      <c r="F615" s="10">
        <v>42036</v>
      </c>
      <c r="G615" s="10">
        <v>44228</v>
      </c>
      <c r="H615" s="11">
        <v>7</v>
      </c>
      <c r="I615" s="20" t="s">
        <v>259</v>
      </c>
      <c r="J615" s="11" t="s">
        <v>261</v>
      </c>
      <c r="K615" s="11" t="s">
        <v>2877</v>
      </c>
      <c r="L615" s="11">
        <v>2</v>
      </c>
    </row>
    <row r="616" spans="1:12">
      <c r="A616" s="11" t="s">
        <v>1116</v>
      </c>
      <c r="D616" s="11" t="s">
        <v>260</v>
      </c>
      <c r="E616" s="19" t="s">
        <v>1366</v>
      </c>
      <c r="F616" s="10">
        <v>42036</v>
      </c>
      <c r="G616" s="10">
        <v>44228</v>
      </c>
      <c r="H616" s="11">
        <v>7</v>
      </c>
      <c r="I616" s="20" t="s">
        <v>259</v>
      </c>
      <c r="J616" s="11" t="s">
        <v>261</v>
      </c>
      <c r="K616" s="11" t="s">
        <v>2877</v>
      </c>
      <c r="L616" s="11">
        <v>2</v>
      </c>
    </row>
    <row r="617" spans="1:12">
      <c r="A617" s="11" t="s">
        <v>1117</v>
      </c>
      <c r="D617" s="11" t="s">
        <v>260</v>
      </c>
      <c r="E617" s="19" t="s">
        <v>1367</v>
      </c>
      <c r="F617" s="10">
        <v>42036</v>
      </c>
      <c r="G617" s="10">
        <v>44228</v>
      </c>
      <c r="H617" s="11">
        <v>7</v>
      </c>
      <c r="I617" s="20" t="s">
        <v>259</v>
      </c>
      <c r="J617" s="11" t="s">
        <v>261</v>
      </c>
      <c r="K617" s="11" t="s">
        <v>2877</v>
      </c>
      <c r="L617" s="11">
        <v>2</v>
      </c>
    </row>
    <row r="618" spans="1:12">
      <c r="A618" s="11" t="s">
        <v>1118</v>
      </c>
      <c r="D618" s="11" t="s">
        <v>260</v>
      </c>
      <c r="E618" s="19" t="s">
        <v>1368</v>
      </c>
      <c r="F618" s="10">
        <v>42036</v>
      </c>
      <c r="G618" s="10">
        <v>44228</v>
      </c>
      <c r="H618" s="11">
        <v>7</v>
      </c>
      <c r="I618" s="20" t="s">
        <v>259</v>
      </c>
      <c r="J618" s="11" t="s">
        <v>261</v>
      </c>
      <c r="K618" s="11" t="s">
        <v>2877</v>
      </c>
      <c r="L618" s="11">
        <v>2</v>
      </c>
    </row>
    <row r="619" spans="1:12">
      <c r="A619" s="11" t="s">
        <v>1119</v>
      </c>
      <c r="D619" s="11" t="s">
        <v>260</v>
      </c>
      <c r="E619" s="19" t="s">
        <v>1369</v>
      </c>
      <c r="F619" s="10">
        <v>42036</v>
      </c>
      <c r="G619" s="10">
        <v>44228</v>
      </c>
      <c r="H619" s="11">
        <v>7</v>
      </c>
      <c r="I619" s="20" t="s">
        <v>259</v>
      </c>
      <c r="J619" s="11" t="s">
        <v>261</v>
      </c>
      <c r="K619" s="11" t="s">
        <v>2877</v>
      </c>
      <c r="L619" s="11">
        <v>2</v>
      </c>
    </row>
    <row r="620" spans="1:12">
      <c r="A620" s="11" t="s">
        <v>1120</v>
      </c>
      <c r="D620" s="11" t="s">
        <v>260</v>
      </c>
      <c r="E620" s="19" t="s">
        <v>1370</v>
      </c>
      <c r="F620" s="10">
        <v>42036</v>
      </c>
      <c r="G620" s="10">
        <v>44228</v>
      </c>
      <c r="H620" s="11">
        <v>7</v>
      </c>
      <c r="I620" s="20" t="s">
        <v>259</v>
      </c>
      <c r="J620" s="11" t="s">
        <v>261</v>
      </c>
      <c r="K620" s="11" t="s">
        <v>2877</v>
      </c>
      <c r="L620" s="11">
        <v>2</v>
      </c>
    </row>
    <row r="621" spans="1:12">
      <c r="A621" s="11" t="s">
        <v>1121</v>
      </c>
      <c r="D621" s="11" t="s">
        <v>260</v>
      </c>
      <c r="E621" s="19" t="s">
        <v>1371</v>
      </c>
      <c r="F621" s="10">
        <v>42036</v>
      </c>
      <c r="G621" s="10">
        <v>44228</v>
      </c>
      <c r="H621" s="11">
        <v>7</v>
      </c>
      <c r="I621" s="20" t="s">
        <v>259</v>
      </c>
      <c r="J621" s="11" t="s">
        <v>261</v>
      </c>
      <c r="K621" s="11" t="s">
        <v>2877</v>
      </c>
      <c r="L621" s="11">
        <v>2</v>
      </c>
    </row>
    <row r="622" spans="1:12">
      <c r="A622" s="11" t="s">
        <v>1122</v>
      </c>
      <c r="D622" s="11" t="s">
        <v>260</v>
      </c>
      <c r="E622" s="19" t="s">
        <v>1372</v>
      </c>
      <c r="F622" s="10">
        <v>42036</v>
      </c>
      <c r="G622" s="10">
        <v>44228</v>
      </c>
      <c r="H622" s="11">
        <v>7</v>
      </c>
      <c r="I622" s="20" t="s">
        <v>259</v>
      </c>
      <c r="J622" s="11" t="s">
        <v>261</v>
      </c>
      <c r="K622" s="11" t="s">
        <v>2877</v>
      </c>
      <c r="L622" s="11">
        <v>2</v>
      </c>
    </row>
    <row r="623" spans="1:12">
      <c r="A623" s="11" t="s">
        <v>1123</v>
      </c>
      <c r="D623" s="11" t="s">
        <v>260</v>
      </c>
      <c r="E623" s="19" t="s">
        <v>1373</v>
      </c>
      <c r="F623" s="10">
        <v>42036</v>
      </c>
      <c r="G623" s="10">
        <v>44228</v>
      </c>
      <c r="H623" s="11">
        <v>7</v>
      </c>
      <c r="I623" s="20" t="s">
        <v>259</v>
      </c>
      <c r="J623" s="11" t="s">
        <v>261</v>
      </c>
      <c r="K623" s="11" t="s">
        <v>2877</v>
      </c>
      <c r="L623" s="11">
        <v>2</v>
      </c>
    </row>
    <row r="624" spans="1:12">
      <c r="A624" s="11" t="s">
        <v>1124</v>
      </c>
      <c r="D624" s="11" t="s">
        <v>260</v>
      </c>
      <c r="E624" s="19" t="s">
        <v>1374</v>
      </c>
      <c r="F624" s="10">
        <v>42036</v>
      </c>
      <c r="G624" s="10">
        <v>44228</v>
      </c>
      <c r="H624" s="11">
        <v>7</v>
      </c>
      <c r="I624" s="20" t="s">
        <v>259</v>
      </c>
      <c r="J624" s="11" t="s">
        <v>261</v>
      </c>
      <c r="K624" s="11" t="s">
        <v>2877</v>
      </c>
      <c r="L624" s="11">
        <v>2</v>
      </c>
    </row>
    <row r="625" spans="1:12">
      <c r="A625" s="11" t="s">
        <v>1125</v>
      </c>
      <c r="D625" s="11" t="s">
        <v>260</v>
      </c>
      <c r="E625" s="19" t="s">
        <v>1375</v>
      </c>
      <c r="F625" s="10">
        <v>42036</v>
      </c>
      <c r="G625" s="10">
        <v>44228</v>
      </c>
      <c r="H625" s="11">
        <v>7</v>
      </c>
      <c r="I625" s="20" t="s">
        <v>259</v>
      </c>
      <c r="J625" s="11" t="s">
        <v>261</v>
      </c>
      <c r="K625" s="11" t="s">
        <v>2877</v>
      </c>
      <c r="L625" s="11">
        <v>2</v>
      </c>
    </row>
    <row r="626" spans="1:12">
      <c r="A626" s="11" t="s">
        <v>1126</v>
      </c>
      <c r="D626" s="11" t="s">
        <v>260</v>
      </c>
      <c r="E626" s="19" t="s">
        <v>1376</v>
      </c>
      <c r="F626" s="10">
        <v>42036</v>
      </c>
      <c r="G626" s="10">
        <v>44228</v>
      </c>
      <c r="H626" s="11">
        <v>7</v>
      </c>
      <c r="I626" s="20" t="s">
        <v>259</v>
      </c>
      <c r="J626" s="11" t="s">
        <v>261</v>
      </c>
      <c r="K626" s="11" t="s">
        <v>2877</v>
      </c>
      <c r="L626" s="11">
        <v>2</v>
      </c>
    </row>
    <row r="627" spans="1:12">
      <c r="A627" s="11" t="s">
        <v>1127</v>
      </c>
      <c r="D627" s="11" t="s">
        <v>260</v>
      </c>
      <c r="E627" s="19" t="s">
        <v>1377</v>
      </c>
      <c r="F627" s="10">
        <v>42036</v>
      </c>
      <c r="G627" s="10">
        <v>44228</v>
      </c>
      <c r="H627" s="11">
        <v>7</v>
      </c>
      <c r="I627" s="20" t="s">
        <v>259</v>
      </c>
      <c r="J627" s="11" t="s">
        <v>261</v>
      </c>
      <c r="K627" s="11" t="s">
        <v>2877</v>
      </c>
      <c r="L627" s="11">
        <v>2</v>
      </c>
    </row>
    <row r="628" spans="1:12">
      <c r="A628" s="11" t="s">
        <v>1128</v>
      </c>
      <c r="D628" s="11" t="s">
        <v>260</v>
      </c>
      <c r="E628" s="19" t="s">
        <v>1378</v>
      </c>
      <c r="F628" s="10">
        <v>42036</v>
      </c>
      <c r="G628" s="10">
        <v>44228</v>
      </c>
      <c r="H628" s="11">
        <v>7</v>
      </c>
      <c r="I628" s="20" t="s">
        <v>259</v>
      </c>
      <c r="J628" s="11" t="s">
        <v>261</v>
      </c>
      <c r="K628" s="11" t="s">
        <v>2877</v>
      </c>
      <c r="L628" s="11">
        <v>2</v>
      </c>
    </row>
    <row r="629" spans="1:12">
      <c r="A629" s="11" t="s">
        <v>1129</v>
      </c>
      <c r="D629" s="11" t="s">
        <v>260</v>
      </c>
      <c r="E629" s="19" t="s">
        <v>1379</v>
      </c>
      <c r="F629" s="10">
        <v>42036</v>
      </c>
      <c r="G629" s="10">
        <v>44228</v>
      </c>
      <c r="H629" s="11">
        <v>7</v>
      </c>
      <c r="I629" s="20" t="s">
        <v>259</v>
      </c>
      <c r="J629" s="11" t="s">
        <v>261</v>
      </c>
      <c r="K629" s="11" t="s">
        <v>2877</v>
      </c>
      <c r="L629" s="11">
        <v>2</v>
      </c>
    </row>
    <row r="630" spans="1:12">
      <c r="A630" s="11" t="s">
        <v>1130</v>
      </c>
      <c r="D630" s="11" t="s">
        <v>260</v>
      </c>
      <c r="E630" s="19" t="s">
        <v>1380</v>
      </c>
      <c r="F630" s="10">
        <v>42036</v>
      </c>
      <c r="G630" s="10">
        <v>44228</v>
      </c>
      <c r="H630" s="11">
        <v>7</v>
      </c>
      <c r="I630" s="20" t="s">
        <v>259</v>
      </c>
      <c r="J630" s="11" t="s">
        <v>261</v>
      </c>
      <c r="K630" s="11" t="s">
        <v>2877</v>
      </c>
      <c r="L630" s="11">
        <v>2</v>
      </c>
    </row>
    <row r="631" spans="1:12">
      <c r="A631" s="11" t="s">
        <v>1131</v>
      </c>
      <c r="D631" s="11" t="s">
        <v>260</v>
      </c>
      <c r="E631" s="19" t="s">
        <v>1381</v>
      </c>
      <c r="F631" s="10">
        <v>42036</v>
      </c>
      <c r="G631" s="10">
        <v>44228</v>
      </c>
      <c r="H631" s="11">
        <v>7</v>
      </c>
      <c r="I631" s="20" t="s">
        <v>259</v>
      </c>
      <c r="J631" s="11" t="s">
        <v>261</v>
      </c>
      <c r="K631" s="11" t="s">
        <v>2877</v>
      </c>
      <c r="L631" s="11">
        <v>2</v>
      </c>
    </row>
    <row r="632" spans="1:12">
      <c r="A632" s="11" t="s">
        <v>1132</v>
      </c>
      <c r="D632" s="11" t="s">
        <v>260</v>
      </c>
      <c r="E632" s="19" t="s">
        <v>1382</v>
      </c>
      <c r="F632" s="10">
        <v>42036</v>
      </c>
      <c r="G632" s="10">
        <v>44228</v>
      </c>
      <c r="H632" s="11">
        <v>7</v>
      </c>
      <c r="I632" s="20" t="s">
        <v>259</v>
      </c>
      <c r="J632" s="11" t="s">
        <v>261</v>
      </c>
      <c r="K632" s="11" t="s">
        <v>2877</v>
      </c>
      <c r="L632" s="11">
        <v>2</v>
      </c>
    </row>
    <row r="633" spans="1:12">
      <c r="A633" s="11" t="s">
        <v>1133</v>
      </c>
      <c r="D633" s="11" t="s">
        <v>260</v>
      </c>
      <c r="E633" s="19" t="s">
        <v>1383</v>
      </c>
      <c r="F633" s="10">
        <v>42036</v>
      </c>
      <c r="G633" s="10">
        <v>44228</v>
      </c>
      <c r="H633" s="11">
        <v>7</v>
      </c>
      <c r="I633" s="20" t="s">
        <v>259</v>
      </c>
      <c r="J633" s="11" t="s">
        <v>261</v>
      </c>
      <c r="K633" s="11" t="s">
        <v>2877</v>
      </c>
      <c r="L633" s="11">
        <v>2</v>
      </c>
    </row>
    <row r="634" spans="1:12">
      <c r="A634" s="11" t="s">
        <v>1134</v>
      </c>
      <c r="D634" s="11" t="s">
        <v>260</v>
      </c>
      <c r="E634" s="19" t="s">
        <v>1384</v>
      </c>
      <c r="F634" s="10">
        <v>42036</v>
      </c>
      <c r="G634" s="10">
        <v>44228</v>
      </c>
      <c r="H634" s="11">
        <v>7</v>
      </c>
      <c r="I634" s="20" t="s">
        <v>259</v>
      </c>
      <c r="J634" s="11" t="s">
        <v>261</v>
      </c>
      <c r="K634" s="11" t="s">
        <v>2877</v>
      </c>
      <c r="L634" s="11">
        <v>2</v>
      </c>
    </row>
    <row r="635" spans="1:12">
      <c r="A635" s="11" t="s">
        <v>1135</v>
      </c>
      <c r="D635" s="11" t="s">
        <v>260</v>
      </c>
      <c r="E635" s="19" t="s">
        <v>1385</v>
      </c>
      <c r="F635" s="10">
        <v>42036</v>
      </c>
      <c r="G635" s="10">
        <v>44228</v>
      </c>
      <c r="H635" s="11">
        <v>7</v>
      </c>
      <c r="I635" s="20" t="s">
        <v>259</v>
      </c>
      <c r="J635" s="11" t="s">
        <v>261</v>
      </c>
      <c r="K635" s="11" t="s">
        <v>2877</v>
      </c>
      <c r="L635" s="11">
        <v>2</v>
      </c>
    </row>
    <row r="636" spans="1:12">
      <c r="A636" s="11" t="s">
        <v>1136</v>
      </c>
      <c r="D636" s="11" t="s">
        <v>260</v>
      </c>
      <c r="E636" s="19" t="s">
        <v>1386</v>
      </c>
      <c r="F636" s="10">
        <v>42036</v>
      </c>
      <c r="G636" s="10">
        <v>44228</v>
      </c>
      <c r="H636" s="11">
        <v>7</v>
      </c>
      <c r="I636" s="20" t="s">
        <v>259</v>
      </c>
      <c r="J636" s="11" t="s">
        <v>261</v>
      </c>
      <c r="K636" s="11" t="s">
        <v>2877</v>
      </c>
      <c r="L636" s="11">
        <v>2</v>
      </c>
    </row>
    <row r="637" spans="1:12">
      <c r="A637" s="11" t="s">
        <v>1137</v>
      </c>
      <c r="D637" s="11" t="s">
        <v>260</v>
      </c>
      <c r="E637" s="19" t="s">
        <v>1387</v>
      </c>
      <c r="F637" s="10">
        <v>42036</v>
      </c>
      <c r="G637" s="10">
        <v>44228</v>
      </c>
      <c r="H637" s="11">
        <v>7</v>
      </c>
      <c r="I637" s="20" t="s">
        <v>259</v>
      </c>
      <c r="J637" s="11" t="s">
        <v>261</v>
      </c>
      <c r="K637" s="11" t="s">
        <v>2877</v>
      </c>
      <c r="L637" s="11">
        <v>2</v>
      </c>
    </row>
    <row r="638" spans="1:12">
      <c r="A638" s="11" t="s">
        <v>1138</v>
      </c>
      <c r="D638" s="11" t="s">
        <v>260</v>
      </c>
      <c r="E638" s="19" t="s">
        <v>1388</v>
      </c>
      <c r="F638" s="10">
        <v>42036</v>
      </c>
      <c r="G638" s="10">
        <v>44228</v>
      </c>
      <c r="H638" s="11">
        <v>7</v>
      </c>
      <c r="I638" s="20" t="s">
        <v>259</v>
      </c>
      <c r="J638" s="11" t="s">
        <v>261</v>
      </c>
      <c r="K638" s="11" t="s">
        <v>2877</v>
      </c>
      <c r="L638" s="11">
        <v>2</v>
      </c>
    </row>
    <row r="639" spans="1:12">
      <c r="A639" s="11" t="s">
        <v>1139</v>
      </c>
      <c r="D639" s="11" t="s">
        <v>260</v>
      </c>
      <c r="E639" s="19" t="s">
        <v>1389</v>
      </c>
      <c r="F639" s="10">
        <v>42036</v>
      </c>
      <c r="G639" s="10">
        <v>44228</v>
      </c>
      <c r="H639" s="11">
        <v>7</v>
      </c>
      <c r="I639" s="20" t="s">
        <v>259</v>
      </c>
      <c r="J639" s="11" t="s">
        <v>261</v>
      </c>
      <c r="K639" s="11" t="s">
        <v>2877</v>
      </c>
      <c r="L639" s="11">
        <v>2</v>
      </c>
    </row>
    <row r="640" spans="1:12">
      <c r="A640" s="11" t="s">
        <v>1140</v>
      </c>
      <c r="D640" s="11" t="s">
        <v>260</v>
      </c>
      <c r="E640" s="19" t="s">
        <v>1390</v>
      </c>
      <c r="F640" s="10">
        <v>42036</v>
      </c>
      <c r="G640" s="10">
        <v>44228</v>
      </c>
      <c r="H640" s="11">
        <v>7</v>
      </c>
      <c r="I640" s="20" t="s">
        <v>259</v>
      </c>
      <c r="J640" s="11" t="s">
        <v>261</v>
      </c>
      <c r="K640" s="11" t="s">
        <v>2877</v>
      </c>
      <c r="L640" s="11">
        <v>2</v>
      </c>
    </row>
    <row r="641" spans="1:12">
      <c r="A641" s="11" t="s">
        <v>1141</v>
      </c>
      <c r="D641" s="11" t="s">
        <v>260</v>
      </c>
      <c r="E641" s="19" t="s">
        <v>1391</v>
      </c>
      <c r="F641" s="10">
        <v>42036</v>
      </c>
      <c r="G641" s="10">
        <v>44228</v>
      </c>
      <c r="H641" s="11">
        <v>7</v>
      </c>
      <c r="I641" s="20" t="s">
        <v>259</v>
      </c>
      <c r="J641" s="11" t="s">
        <v>261</v>
      </c>
      <c r="K641" s="11" t="s">
        <v>2877</v>
      </c>
      <c r="L641" s="11">
        <v>2</v>
      </c>
    </row>
    <row r="642" spans="1:12">
      <c r="A642" s="11" t="s">
        <v>1142</v>
      </c>
      <c r="D642" s="11" t="s">
        <v>260</v>
      </c>
      <c r="E642" s="19" t="s">
        <v>1392</v>
      </c>
      <c r="F642" s="10">
        <v>42036</v>
      </c>
      <c r="G642" s="10">
        <v>44228</v>
      </c>
      <c r="H642" s="11">
        <v>7</v>
      </c>
      <c r="I642" s="20" t="s">
        <v>259</v>
      </c>
      <c r="J642" s="11" t="s">
        <v>261</v>
      </c>
      <c r="K642" s="11" t="s">
        <v>2877</v>
      </c>
      <c r="L642" s="11">
        <v>2</v>
      </c>
    </row>
    <row r="643" spans="1:12">
      <c r="A643" s="11" t="s">
        <v>1143</v>
      </c>
      <c r="D643" s="11" t="s">
        <v>260</v>
      </c>
      <c r="E643" s="19" t="s">
        <v>1393</v>
      </c>
      <c r="F643" s="10">
        <v>42036</v>
      </c>
      <c r="G643" s="10">
        <v>44228</v>
      </c>
      <c r="H643" s="11">
        <v>7</v>
      </c>
      <c r="I643" s="20" t="s">
        <v>259</v>
      </c>
      <c r="J643" s="11" t="s">
        <v>261</v>
      </c>
      <c r="K643" s="11" t="s">
        <v>2877</v>
      </c>
      <c r="L643" s="11">
        <v>2</v>
      </c>
    </row>
    <row r="644" spans="1:12">
      <c r="A644" s="11" t="s">
        <v>1144</v>
      </c>
      <c r="D644" s="11" t="s">
        <v>260</v>
      </c>
      <c r="E644" s="19" t="s">
        <v>1394</v>
      </c>
      <c r="F644" s="10">
        <v>42036</v>
      </c>
      <c r="G644" s="10">
        <v>44228</v>
      </c>
      <c r="H644" s="11">
        <v>7</v>
      </c>
      <c r="I644" s="20" t="s">
        <v>259</v>
      </c>
      <c r="J644" s="11" t="s">
        <v>261</v>
      </c>
      <c r="K644" s="11" t="s">
        <v>2877</v>
      </c>
      <c r="L644" s="11">
        <v>2</v>
      </c>
    </row>
    <row r="645" spans="1:12">
      <c r="A645" s="11" t="s">
        <v>1145</v>
      </c>
      <c r="D645" s="11" t="s">
        <v>260</v>
      </c>
      <c r="E645" s="19" t="s">
        <v>1395</v>
      </c>
      <c r="F645" s="10">
        <v>42036</v>
      </c>
      <c r="G645" s="10">
        <v>44228</v>
      </c>
      <c r="H645" s="11">
        <v>7</v>
      </c>
      <c r="I645" s="20" t="s">
        <v>259</v>
      </c>
      <c r="J645" s="11" t="s">
        <v>261</v>
      </c>
      <c r="K645" s="11" t="s">
        <v>2877</v>
      </c>
      <c r="L645" s="11">
        <v>2</v>
      </c>
    </row>
    <row r="646" spans="1:12">
      <c r="A646" s="11" t="s">
        <v>1146</v>
      </c>
      <c r="D646" s="11" t="s">
        <v>260</v>
      </c>
      <c r="E646" s="19" t="s">
        <v>1396</v>
      </c>
      <c r="F646" s="10">
        <v>42036</v>
      </c>
      <c r="G646" s="10">
        <v>44228</v>
      </c>
      <c r="H646" s="11">
        <v>7</v>
      </c>
      <c r="I646" s="20" t="s">
        <v>259</v>
      </c>
      <c r="J646" s="11" t="s">
        <v>261</v>
      </c>
      <c r="K646" s="11" t="s">
        <v>2877</v>
      </c>
      <c r="L646" s="11">
        <v>2</v>
      </c>
    </row>
    <row r="647" spans="1:12">
      <c r="A647" s="11" t="s">
        <v>1147</v>
      </c>
      <c r="D647" s="11" t="s">
        <v>260</v>
      </c>
      <c r="E647" s="19" t="s">
        <v>1397</v>
      </c>
      <c r="F647" s="10">
        <v>42036</v>
      </c>
      <c r="G647" s="10">
        <v>44228</v>
      </c>
      <c r="H647" s="11">
        <v>7</v>
      </c>
      <c r="I647" s="20" t="s">
        <v>259</v>
      </c>
      <c r="J647" s="11" t="s">
        <v>261</v>
      </c>
      <c r="K647" s="11" t="s">
        <v>2877</v>
      </c>
      <c r="L647" s="11">
        <v>2</v>
      </c>
    </row>
    <row r="648" spans="1:12">
      <c r="A648" s="11" t="s">
        <v>1148</v>
      </c>
      <c r="D648" s="11" t="s">
        <v>260</v>
      </c>
      <c r="E648" s="19" t="s">
        <v>1398</v>
      </c>
      <c r="F648" s="10">
        <v>42036</v>
      </c>
      <c r="G648" s="10">
        <v>44228</v>
      </c>
      <c r="H648" s="11">
        <v>7</v>
      </c>
      <c r="I648" s="20" t="s">
        <v>259</v>
      </c>
      <c r="J648" s="11" t="s">
        <v>261</v>
      </c>
      <c r="K648" s="11" t="s">
        <v>2877</v>
      </c>
      <c r="L648" s="11">
        <v>2</v>
      </c>
    </row>
    <row r="649" spans="1:12">
      <c r="A649" s="11" t="s">
        <v>1149</v>
      </c>
      <c r="D649" s="11" t="s">
        <v>260</v>
      </c>
      <c r="E649" s="19" t="s">
        <v>1399</v>
      </c>
      <c r="F649" s="10">
        <v>42036</v>
      </c>
      <c r="G649" s="10">
        <v>44228</v>
      </c>
      <c r="H649" s="11">
        <v>7</v>
      </c>
      <c r="I649" s="20" t="s">
        <v>259</v>
      </c>
      <c r="J649" s="11" t="s">
        <v>261</v>
      </c>
      <c r="K649" s="11" t="s">
        <v>2877</v>
      </c>
      <c r="L649" s="11">
        <v>2</v>
      </c>
    </row>
    <row r="650" spans="1:12">
      <c r="A650" s="11" t="s">
        <v>1150</v>
      </c>
      <c r="D650" s="11" t="s">
        <v>260</v>
      </c>
      <c r="E650" s="19" t="s">
        <v>1400</v>
      </c>
      <c r="F650" s="10">
        <v>42036</v>
      </c>
      <c r="G650" s="10">
        <v>44228</v>
      </c>
      <c r="H650" s="11">
        <v>7</v>
      </c>
      <c r="I650" s="20" t="s">
        <v>259</v>
      </c>
      <c r="J650" s="11" t="s">
        <v>261</v>
      </c>
      <c r="K650" s="11" t="s">
        <v>2877</v>
      </c>
      <c r="L650" s="11">
        <v>2</v>
      </c>
    </row>
    <row r="651" spans="1:12">
      <c r="A651" s="11" t="s">
        <v>1151</v>
      </c>
      <c r="D651" s="11" t="s">
        <v>260</v>
      </c>
      <c r="E651" s="19" t="s">
        <v>1401</v>
      </c>
      <c r="F651" s="10">
        <v>42036</v>
      </c>
      <c r="G651" s="10">
        <v>44228</v>
      </c>
      <c r="H651" s="11">
        <v>7</v>
      </c>
      <c r="I651" s="20" t="s">
        <v>259</v>
      </c>
      <c r="J651" s="11" t="s">
        <v>261</v>
      </c>
      <c r="K651" s="11" t="s">
        <v>2877</v>
      </c>
      <c r="L651" s="11">
        <v>2</v>
      </c>
    </row>
    <row r="652" spans="1:12">
      <c r="A652" s="11" t="s">
        <v>1152</v>
      </c>
      <c r="D652" s="11" t="s">
        <v>260</v>
      </c>
      <c r="E652" s="19" t="s">
        <v>1402</v>
      </c>
      <c r="F652" s="10">
        <v>42036</v>
      </c>
      <c r="G652" s="10">
        <v>44228</v>
      </c>
      <c r="H652" s="11">
        <v>7</v>
      </c>
      <c r="I652" s="20" t="s">
        <v>259</v>
      </c>
      <c r="J652" s="11" t="s">
        <v>261</v>
      </c>
      <c r="K652" s="11" t="s">
        <v>2877</v>
      </c>
      <c r="L652" s="11">
        <v>2</v>
      </c>
    </row>
    <row r="653" spans="1:12">
      <c r="A653" s="11" t="s">
        <v>1153</v>
      </c>
      <c r="D653" s="11" t="s">
        <v>260</v>
      </c>
      <c r="E653" s="19" t="s">
        <v>1403</v>
      </c>
      <c r="F653" s="10">
        <v>42036</v>
      </c>
      <c r="G653" s="10">
        <v>44228</v>
      </c>
      <c r="H653" s="11">
        <v>7</v>
      </c>
      <c r="I653" s="20" t="s">
        <v>259</v>
      </c>
      <c r="J653" s="11" t="s">
        <v>261</v>
      </c>
      <c r="K653" s="11" t="s">
        <v>2877</v>
      </c>
      <c r="L653" s="11">
        <v>2</v>
      </c>
    </row>
    <row r="654" spans="1:12">
      <c r="A654" s="11" t="s">
        <v>1154</v>
      </c>
      <c r="D654" s="11" t="s">
        <v>260</v>
      </c>
      <c r="E654" s="19" t="s">
        <v>1404</v>
      </c>
      <c r="F654" s="10">
        <v>42036</v>
      </c>
      <c r="G654" s="10">
        <v>44228</v>
      </c>
      <c r="H654" s="11">
        <v>7</v>
      </c>
      <c r="I654" s="20" t="s">
        <v>259</v>
      </c>
      <c r="J654" s="11" t="s">
        <v>261</v>
      </c>
      <c r="K654" s="11" t="s">
        <v>2877</v>
      </c>
      <c r="L654" s="11">
        <v>2</v>
      </c>
    </row>
    <row r="655" spans="1:12">
      <c r="A655" s="11" t="s">
        <v>1155</v>
      </c>
      <c r="D655" s="11" t="s">
        <v>260</v>
      </c>
      <c r="E655" s="19" t="s">
        <v>1405</v>
      </c>
      <c r="F655" s="10">
        <v>42036</v>
      </c>
      <c r="G655" s="10">
        <v>44228</v>
      </c>
      <c r="H655" s="11">
        <v>7</v>
      </c>
      <c r="I655" s="20" t="s">
        <v>259</v>
      </c>
      <c r="J655" s="11" t="s">
        <v>261</v>
      </c>
      <c r="K655" s="11" t="s">
        <v>2877</v>
      </c>
      <c r="L655" s="11">
        <v>2</v>
      </c>
    </row>
    <row r="656" spans="1:12">
      <c r="A656" s="11" t="s">
        <v>1156</v>
      </c>
      <c r="D656" s="11" t="s">
        <v>260</v>
      </c>
      <c r="E656" s="19" t="s">
        <v>1406</v>
      </c>
      <c r="F656" s="10">
        <v>42036</v>
      </c>
      <c r="G656" s="10">
        <v>44228</v>
      </c>
      <c r="H656" s="11">
        <v>7</v>
      </c>
      <c r="I656" s="20" t="s">
        <v>259</v>
      </c>
      <c r="J656" s="11" t="s">
        <v>261</v>
      </c>
      <c r="K656" s="11" t="s">
        <v>2877</v>
      </c>
      <c r="L656" s="11">
        <v>2</v>
      </c>
    </row>
    <row r="657" spans="1:12">
      <c r="A657" s="11" t="s">
        <v>1157</v>
      </c>
      <c r="D657" s="11" t="s">
        <v>260</v>
      </c>
      <c r="E657" s="19" t="s">
        <v>1407</v>
      </c>
      <c r="F657" s="10">
        <v>42036</v>
      </c>
      <c r="G657" s="10">
        <v>44228</v>
      </c>
      <c r="H657" s="11">
        <v>7</v>
      </c>
      <c r="I657" s="20" t="s">
        <v>259</v>
      </c>
      <c r="J657" s="11" t="s">
        <v>261</v>
      </c>
      <c r="K657" s="11" t="s">
        <v>2877</v>
      </c>
      <c r="L657" s="11">
        <v>2</v>
      </c>
    </row>
    <row r="658" spans="1:12">
      <c r="A658" s="11" t="s">
        <v>1158</v>
      </c>
      <c r="D658" s="11" t="s">
        <v>260</v>
      </c>
      <c r="E658" s="19" t="s">
        <v>1408</v>
      </c>
      <c r="F658" s="10">
        <v>42036</v>
      </c>
      <c r="G658" s="10">
        <v>44228</v>
      </c>
      <c r="H658" s="11">
        <v>7</v>
      </c>
      <c r="I658" s="20" t="s">
        <v>259</v>
      </c>
      <c r="J658" s="11" t="s">
        <v>261</v>
      </c>
      <c r="K658" s="11" t="s">
        <v>2877</v>
      </c>
      <c r="L658" s="11">
        <v>2</v>
      </c>
    </row>
    <row r="659" spans="1:12">
      <c r="A659" s="11" t="s">
        <v>1159</v>
      </c>
      <c r="D659" s="11" t="s">
        <v>260</v>
      </c>
      <c r="E659" s="19" t="s">
        <v>1409</v>
      </c>
      <c r="F659" s="10">
        <v>42036</v>
      </c>
      <c r="G659" s="10">
        <v>44228</v>
      </c>
      <c r="H659" s="11">
        <v>7</v>
      </c>
      <c r="I659" s="20" t="s">
        <v>259</v>
      </c>
      <c r="J659" s="11" t="s">
        <v>261</v>
      </c>
      <c r="K659" s="11" t="s">
        <v>2877</v>
      </c>
      <c r="L659" s="11">
        <v>2</v>
      </c>
    </row>
    <row r="660" spans="1:12">
      <c r="A660" s="11" t="s">
        <v>1160</v>
      </c>
      <c r="D660" s="11" t="s">
        <v>260</v>
      </c>
      <c r="E660" s="19" t="s">
        <v>1410</v>
      </c>
      <c r="F660" s="10">
        <v>42036</v>
      </c>
      <c r="G660" s="10">
        <v>44228</v>
      </c>
      <c r="H660" s="11">
        <v>7</v>
      </c>
      <c r="I660" s="20" t="s">
        <v>259</v>
      </c>
      <c r="J660" s="11" t="s">
        <v>261</v>
      </c>
      <c r="K660" s="11" t="s">
        <v>2877</v>
      </c>
      <c r="L660" s="11">
        <v>2</v>
      </c>
    </row>
    <row r="661" spans="1:12">
      <c r="A661" s="11" t="s">
        <v>1161</v>
      </c>
      <c r="D661" s="11" t="s">
        <v>260</v>
      </c>
      <c r="E661" s="19" t="s">
        <v>1411</v>
      </c>
      <c r="F661" s="10">
        <v>42036</v>
      </c>
      <c r="G661" s="10">
        <v>44228</v>
      </c>
      <c r="H661" s="11">
        <v>7</v>
      </c>
      <c r="I661" s="20" t="s">
        <v>259</v>
      </c>
      <c r="J661" s="11" t="s">
        <v>261</v>
      </c>
      <c r="K661" s="11" t="s">
        <v>2877</v>
      </c>
      <c r="L661" s="11">
        <v>2</v>
      </c>
    </row>
    <row r="662" spans="1:12">
      <c r="A662" s="11" t="s">
        <v>1162</v>
      </c>
      <c r="D662" s="11" t="s">
        <v>260</v>
      </c>
      <c r="E662" s="19" t="s">
        <v>1412</v>
      </c>
      <c r="F662" s="10">
        <v>42036</v>
      </c>
      <c r="G662" s="10">
        <v>44228</v>
      </c>
      <c r="H662" s="11">
        <v>7</v>
      </c>
      <c r="I662" s="20" t="s">
        <v>259</v>
      </c>
      <c r="J662" s="11" t="s">
        <v>261</v>
      </c>
      <c r="K662" s="11" t="s">
        <v>2877</v>
      </c>
      <c r="L662" s="11">
        <v>2</v>
      </c>
    </row>
    <row r="663" spans="1:12">
      <c r="A663" s="11" t="s">
        <v>1163</v>
      </c>
      <c r="D663" s="11" t="s">
        <v>260</v>
      </c>
      <c r="E663" s="19" t="s">
        <v>1413</v>
      </c>
      <c r="F663" s="10">
        <v>42036</v>
      </c>
      <c r="G663" s="10">
        <v>44228</v>
      </c>
      <c r="H663" s="11">
        <v>7</v>
      </c>
      <c r="I663" s="20" t="s">
        <v>259</v>
      </c>
      <c r="J663" s="11" t="s">
        <v>261</v>
      </c>
      <c r="K663" s="11" t="s">
        <v>2877</v>
      </c>
      <c r="L663" s="11">
        <v>2</v>
      </c>
    </row>
    <row r="664" spans="1:12">
      <c r="A664" s="11" t="s">
        <v>1164</v>
      </c>
      <c r="D664" s="11" t="s">
        <v>260</v>
      </c>
      <c r="E664" s="19" t="s">
        <v>1414</v>
      </c>
      <c r="F664" s="10">
        <v>42036</v>
      </c>
      <c r="G664" s="10">
        <v>44228</v>
      </c>
      <c r="H664" s="11">
        <v>7</v>
      </c>
      <c r="I664" s="20" t="s">
        <v>259</v>
      </c>
      <c r="J664" s="11" t="s">
        <v>261</v>
      </c>
      <c r="K664" s="11" t="s">
        <v>2877</v>
      </c>
      <c r="L664" s="11">
        <v>2</v>
      </c>
    </row>
    <row r="665" spans="1:12">
      <c r="A665" s="11" t="s">
        <v>1165</v>
      </c>
      <c r="D665" s="11" t="s">
        <v>260</v>
      </c>
      <c r="E665" s="19" t="s">
        <v>1415</v>
      </c>
      <c r="F665" s="10">
        <v>42036</v>
      </c>
      <c r="G665" s="10">
        <v>44228</v>
      </c>
      <c r="H665" s="11">
        <v>7</v>
      </c>
      <c r="I665" s="20" t="s">
        <v>259</v>
      </c>
      <c r="J665" s="11" t="s">
        <v>261</v>
      </c>
      <c r="K665" s="11" t="s">
        <v>2877</v>
      </c>
      <c r="L665" s="11">
        <v>2</v>
      </c>
    </row>
    <row r="666" spans="1:12">
      <c r="A666" s="11" t="s">
        <v>1166</v>
      </c>
      <c r="D666" s="11" t="s">
        <v>260</v>
      </c>
      <c r="E666" s="19" t="s">
        <v>1416</v>
      </c>
      <c r="F666" s="10">
        <v>42036</v>
      </c>
      <c r="G666" s="10">
        <v>44228</v>
      </c>
      <c r="H666" s="11">
        <v>7</v>
      </c>
      <c r="I666" s="20" t="s">
        <v>259</v>
      </c>
      <c r="J666" s="11" t="s">
        <v>261</v>
      </c>
      <c r="K666" s="11" t="s">
        <v>2877</v>
      </c>
      <c r="L666" s="11">
        <v>2</v>
      </c>
    </row>
    <row r="667" spans="1:12">
      <c r="A667" s="11" t="s">
        <v>1167</v>
      </c>
      <c r="D667" s="11" t="s">
        <v>260</v>
      </c>
      <c r="E667" s="19" t="s">
        <v>1417</v>
      </c>
      <c r="F667" s="10">
        <v>42036</v>
      </c>
      <c r="G667" s="10">
        <v>44228</v>
      </c>
      <c r="H667" s="11">
        <v>7</v>
      </c>
      <c r="I667" s="20" t="s">
        <v>259</v>
      </c>
      <c r="J667" s="11" t="s">
        <v>261</v>
      </c>
      <c r="K667" s="11" t="s">
        <v>2877</v>
      </c>
      <c r="L667" s="11">
        <v>2</v>
      </c>
    </row>
    <row r="668" spans="1:12">
      <c r="A668" s="11" t="s">
        <v>1168</v>
      </c>
      <c r="D668" s="11" t="s">
        <v>260</v>
      </c>
      <c r="E668" s="19" t="s">
        <v>1418</v>
      </c>
      <c r="F668" s="10">
        <v>42036</v>
      </c>
      <c r="G668" s="10">
        <v>44228</v>
      </c>
      <c r="H668" s="11">
        <v>7</v>
      </c>
      <c r="I668" s="20" t="s">
        <v>259</v>
      </c>
      <c r="J668" s="11" t="s">
        <v>261</v>
      </c>
      <c r="K668" s="11" t="s">
        <v>2877</v>
      </c>
      <c r="L668" s="11">
        <v>2</v>
      </c>
    </row>
    <row r="669" spans="1:12">
      <c r="A669" s="11" t="s">
        <v>1169</v>
      </c>
      <c r="D669" s="11" t="s">
        <v>260</v>
      </c>
      <c r="E669" s="19" t="s">
        <v>1419</v>
      </c>
      <c r="F669" s="10">
        <v>42036</v>
      </c>
      <c r="G669" s="10">
        <v>44228</v>
      </c>
      <c r="H669" s="11">
        <v>7</v>
      </c>
      <c r="I669" s="20" t="s">
        <v>259</v>
      </c>
      <c r="J669" s="11" t="s">
        <v>261</v>
      </c>
      <c r="K669" s="11" t="s">
        <v>2877</v>
      </c>
      <c r="L669" s="11">
        <v>2</v>
      </c>
    </row>
    <row r="670" spans="1:12">
      <c r="A670" s="11" t="s">
        <v>1170</v>
      </c>
      <c r="D670" s="11" t="s">
        <v>260</v>
      </c>
      <c r="E670" s="19" t="s">
        <v>1420</v>
      </c>
      <c r="F670" s="10">
        <v>42036</v>
      </c>
      <c r="G670" s="10">
        <v>44228</v>
      </c>
      <c r="H670" s="11">
        <v>7</v>
      </c>
      <c r="I670" s="20" t="s">
        <v>259</v>
      </c>
      <c r="J670" s="11" t="s">
        <v>261</v>
      </c>
      <c r="K670" s="11" t="s">
        <v>2877</v>
      </c>
      <c r="L670" s="11">
        <v>2</v>
      </c>
    </row>
    <row r="671" spans="1:12">
      <c r="A671" s="11" t="s">
        <v>1171</v>
      </c>
      <c r="D671" s="11" t="s">
        <v>260</v>
      </c>
      <c r="E671" s="19" t="s">
        <v>1421</v>
      </c>
      <c r="F671" s="10">
        <v>42036</v>
      </c>
      <c r="G671" s="10">
        <v>44228</v>
      </c>
      <c r="H671" s="11">
        <v>7</v>
      </c>
      <c r="I671" s="20" t="s">
        <v>259</v>
      </c>
      <c r="J671" s="11" t="s">
        <v>261</v>
      </c>
      <c r="K671" s="11" t="s">
        <v>2877</v>
      </c>
      <c r="L671" s="11">
        <v>2</v>
      </c>
    </row>
    <row r="672" spans="1:12">
      <c r="A672" s="11" t="s">
        <v>1172</v>
      </c>
      <c r="D672" s="11" t="s">
        <v>260</v>
      </c>
      <c r="E672" s="19" t="s">
        <v>1422</v>
      </c>
      <c r="F672" s="10">
        <v>42036</v>
      </c>
      <c r="G672" s="10">
        <v>44228</v>
      </c>
      <c r="H672" s="11">
        <v>7</v>
      </c>
      <c r="I672" s="20" t="s">
        <v>259</v>
      </c>
      <c r="J672" s="11" t="s">
        <v>261</v>
      </c>
      <c r="K672" s="11" t="s">
        <v>2877</v>
      </c>
      <c r="L672" s="11">
        <v>2</v>
      </c>
    </row>
    <row r="673" spans="1:12">
      <c r="A673" s="11" t="s">
        <v>1173</v>
      </c>
      <c r="D673" s="11" t="s">
        <v>260</v>
      </c>
      <c r="E673" s="19" t="s">
        <v>1423</v>
      </c>
      <c r="F673" s="10">
        <v>42036</v>
      </c>
      <c r="G673" s="10">
        <v>44228</v>
      </c>
      <c r="H673" s="11">
        <v>7</v>
      </c>
      <c r="I673" s="20" t="s">
        <v>259</v>
      </c>
      <c r="J673" s="11" t="s">
        <v>261</v>
      </c>
      <c r="K673" s="11" t="s">
        <v>2877</v>
      </c>
      <c r="L673" s="11">
        <v>2</v>
      </c>
    </row>
    <row r="674" spans="1:12">
      <c r="A674" s="11" t="s">
        <v>1174</v>
      </c>
      <c r="D674" s="11" t="s">
        <v>260</v>
      </c>
      <c r="E674" s="19" t="s">
        <v>1424</v>
      </c>
      <c r="F674" s="10">
        <v>42036</v>
      </c>
      <c r="G674" s="10">
        <v>44228</v>
      </c>
      <c r="H674" s="11">
        <v>7</v>
      </c>
      <c r="I674" s="20" t="s">
        <v>259</v>
      </c>
      <c r="J674" s="11" t="s">
        <v>261</v>
      </c>
      <c r="K674" s="11" t="s">
        <v>2877</v>
      </c>
      <c r="L674" s="11">
        <v>2</v>
      </c>
    </row>
    <row r="675" spans="1:12">
      <c r="A675" s="11" t="s">
        <v>1175</v>
      </c>
      <c r="D675" s="11" t="s">
        <v>260</v>
      </c>
      <c r="E675" s="19" t="s">
        <v>1425</v>
      </c>
      <c r="F675" s="10">
        <v>42036</v>
      </c>
      <c r="G675" s="10">
        <v>44228</v>
      </c>
      <c r="H675" s="11">
        <v>7</v>
      </c>
      <c r="I675" s="20" t="s">
        <v>259</v>
      </c>
      <c r="J675" s="11" t="s">
        <v>261</v>
      </c>
      <c r="K675" s="11" t="s">
        <v>2877</v>
      </c>
      <c r="L675" s="11">
        <v>2</v>
      </c>
    </row>
    <row r="676" spans="1:12">
      <c r="A676" s="11" t="s">
        <v>1176</v>
      </c>
      <c r="D676" s="11" t="s">
        <v>260</v>
      </c>
      <c r="E676" s="19" t="s">
        <v>1426</v>
      </c>
      <c r="F676" s="10">
        <v>42036</v>
      </c>
      <c r="G676" s="10">
        <v>44228</v>
      </c>
      <c r="H676" s="11">
        <v>7</v>
      </c>
      <c r="I676" s="20" t="s">
        <v>259</v>
      </c>
      <c r="J676" s="11" t="s">
        <v>261</v>
      </c>
      <c r="K676" s="11" t="s">
        <v>2877</v>
      </c>
      <c r="L676" s="11">
        <v>2</v>
      </c>
    </row>
    <row r="677" spans="1:12">
      <c r="A677" s="11" t="s">
        <v>1177</v>
      </c>
      <c r="D677" s="11" t="s">
        <v>260</v>
      </c>
      <c r="E677" s="19" t="s">
        <v>1427</v>
      </c>
      <c r="F677" s="10">
        <v>42036</v>
      </c>
      <c r="G677" s="10">
        <v>44228</v>
      </c>
      <c r="H677" s="11">
        <v>7</v>
      </c>
      <c r="I677" s="20" t="s">
        <v>259</v>
      </c>
      <c r="J677" s="11" t="s">
        <v>261</v>
      </c>
      <c r="K677" s="11" t="s">
        <v>2877</v>
      </c>
      <c r="L677" s="11">
        <v>2</v>
      </c>
    </row>
    <row r="678" spans="1:12">
      <c r="A678" s="11" t="s">
        <v>1178</v>
      </c>
      <c r="D678" s="11" t="s">
        <v>260</v>
      </c>
      <c r="E678" s="19" t="s">
        <v>1428</v>
      </c>
      <c r="F678" s="10">
        <v>42036</v>
      </c>
      <c r="G678" s="10">
        <v>44228</v>
      </c>
      <c r="H678" s="11">
        <v>7</v>
      </c>
      <c r="I678" s="20" t="s">
        <v>259</v>
      </c>
      <c r="J678" s="11" t="s">
        <v>261</v>
      </c>
      <c r="K678" s="11" t="s">
        <v>2877</v>
      </c>
      <c r="L678" s="11">
        <v>2</v>
      </c>
    </row>
    <row r="679" spans="1:12">
      <c r="A679" s="11" t="s">
        <v>1179</v>
      </c>
      <c r="D679" s="11" t="s">
        <v>260</v>
      </c>
      <c r="E679" s="19" t="s">
        <v>1429</v>
      </c>
      <c r="F679" s="10">
        <v>42036</v>
      </c>
      <c r="G679" s="10">
        <v>44228</v>
      </c>
      <c r="H679" s="11">
        <v>7</v>
      </c>
      <c r="I679" s="20" t="s">
        <v>259</v>
      </c>
      <c r="J679" s="11" t="s">
        <v>261</v>
      </c>
      <c r="K679" s="11" t="s">
        <v>2877</v>
      </c>
      <c r="L679" s="11">
        <v>2</v>
      </c>
    </row>
    <row r="680" spans="1:12">
      <c r="A680" s="11" t="s">
        <v>1180</v>
      </c>
      <c r="D680" s="11" t="s">
        <v>260</v>
      </c>
      <c r="E680" s="19" t="s">
        <v>1430</v>
      </c>
      <c r="F680" s="10">
        <v>42036</v>
      </c>
      <c r="G680" s="10">
        <v>44228</v>
      </c>
      <c r="H680" s="11">
        <v>7</v>
      </c>
      <c r="I680" s="20" t="s">
        <v>259</v>
      </c>
      <c r="J680" s="11" t="s">
        <v>261</v>
      </c>
      <c r="K680" s="11" t="s">
        <v>2877</v>
      </c>
      <c r="L680" s="11">
        <v>2</v>
      </c>
    </row>
    <row r="681" spans="1:12">
      <c r="A681" s="11" t="s">
        <v>1181</v>
      </c>
      <c r="D681" s="11" t="s">
        <v>260</v>
      </c>
      <c r="E681" s="19" t="s">
        <v>1431</v>
      </c>
      <c r="F681" s="10">
        <v>42036</v>
      </c>
      <c r="G681" s="10">
        <v>44228</v>
      </c>
      <c r="H681" s="11">
        <v>7</v>
      </c>
      <c r="I681" s="20" t="s">
        <v>259</v>
      </c>
      <c r="J681" s="11" t="s">
        <v>261</v>
      </c>
      <c r="K681" s="11" t="s">
        <v>2877</v>
      </c>
      <c r="L681" s="11">
        <v>2</v>
      </c>
    </row>
    <row r="682" spans="1:12">
      <c r="A682" s="11" t="s">
        <v>1182</v>
      </c>
      <c r="D682" s="11" t="s">
        <v>260</v>
      </c>
      <c r="E682" s="19" t="s">
        <v>1432</v>
      </c>
      <c r="F682" s="10">
        <v>42036</v>
      </c>
      <c r="G682" s="10">
        <v>44228</v>
      </c>
      <c r="H682" s="11">
        <v>7</v>
      </c>
      <c r="I682" s="20" t="s">
        <v>259</v>
      </c>
      <c r="J682" s="11" t="s">
        <v>261</v>
      </c>
      <c r="K682" s="11" t="s">
        <v>2877</v>
      </c>
      <c r="L682" s="11">
        <v>2</v>
      </c>
    </row>
    <row r="683" spans="1:12">
      <c r="A683" s="11" t="s">
        <v>1183</v>
      </c>
      <c r="D683" s="11" t="s">
        <v>260</v>
      </c>
      <c r="E683" s="19" t="s">
        <v>1433</v>
      </c>
      <c r="F683" s="10">
        <v>42036</v>
      </c>
      <c r="G683" s="10">
        <v>44228</v>
      </c>
      <c r="H683" s="11">
        <v>7</v>
      </c>
      <c r="I683" s="20" t="s">
        <v>259</v>
      </c>
      <c r="J683" s="11" t="s">
        <v>261</v>
      </c>
      <c r="K683" s="11" t="s">
        <v>2877</v>
      </c>
      <c r="L683" s="11">
        <v>2</v>
      </c>
    </row>
    <row r="684" spans="1:12">
      <c r="A684" s="11" t="s">
        <v>1184</v>
      </c>
      <c r="D684" s="11" t="s">
        <v>260</v>
      </c>
      <c r="E684" s="19" t="s">
        <v>1434</v>
      </c>
      <c r="F684" s="10">
        <v>42036</v>
      </c>
      <c r="G684" s="10">
        <v>44228</v>
      </c>
      <c r="H684" s="11">
        <v>7</v>
      </c>
      <c r="I684" s="20" t="s">
        <v>259</v>
      </c>
      <c r="J684" s="11" t="s">
        <v>261</v>
      </c>
      <c r="K684" s="11" t="s">
        <v>2877</v>
      </c>
      <c r="L684" s="11">
        <v>2</v>
      </c>
    </row>
    <row r="685" spans="1:12">
      <c r="A685" s="11" t="s">
        <v>1185</v>
      </c>
      <c r="D685" s="11" t="s">
        <v>260</v>
      </c>
      <c r="E685" s="19" t="s">
        <v>1435</v>
      </c>
      <c r="F685" s="10">
        <v>42036</v>
      </c>
      <c r="G685" s="10">
        <v>44228</v>
      </c>
      <c r="H685" s="11">
        <v>7</v>
      </c>
      <c r="I685" s="20" t="s">
        <v>259</v>
      </c>
      <c r="J685" s="11" t="s">
        <v>261</v>
      </c>
      <c r="K685" s="11" t="s">
        <v>2877</v>
      </c>
      <c r="L685" s="11">
        <v>2</v>
      </c>
    </row>
    <row r="686" spans="1:12">
      <c r="A686" s="11" t="s">
        <v>1186</v>
      </c>
      <c r="D686" s="11" t="s">
        <v>260</v>
      </c>
      <c r="E686" s="19" t="s">
        <v>1436</v>
      </c>
      <c r="F686" s="10">
        <v>42036</v>
      </c>
      <c r="G686" s="10">
        <v>44228</v>
      </c>
      <c r="H686" s="11">
        <v>7</v>
      </c>
      <c r="I686" s="20" t="s">
        <v>259</v>
      </c>
      <c r="J686" s="11" t="s">
        <v>261</v>
      </c>
      <c r="K686" s="11" t="s">
        <v>2877</v>
      </c>
      <c r="L686" s="11">
        <v>2</v>
      </c>
    </row>
    <row r="687" spans="1:12">
      <c r="A687" s="11" t="s">
        <v>1187</v>
      </c>
      <c r="D687" s="11" t="s">
        <v>260</v>
      </c>
      <c r="E687" s="19" t="s">
        <v>1437</v>
      </c>
      <c r="F687" s="10">
        <v>42036</v>
      </c>
      <c r="G687" s="10">
        <v>44228</v>
      </c>
      <c r="H687" s="11">
        <v>7</v>
      </c>
      <c r="I687" s="20" t="s">
        <v>259</v>
      </c>
      <c r="J687" s="11" t="s">
        <v>261</v>
      </c>
      <c r="K687" s="11" t="s">
        <v>2877</v>
      </c>
      <c r="L687" s="11">
        <v>2</v>
      </c>
    </row>
    <row r="688" spans="1:12">
      <c r="A688" s="11" t="s">
        <v>1188</v>
      </c>
      <c r="D688" s="11" t="s">
        <v>260</v>
      </c>
      <c r="E688" s="19" t="s">
        <v>1438</v>
      </c>
      <c r="F688" s="10">
        <v>42036</v>
      </c>
      <c r="G688" s="10">
        <v>44228</v>
      </c>
      <c r="H688" s="11">
        <v>7</v>
      </c>
      <c r="I688" s="20" t="s">
        <v>259</v>
      </c>
      <c r="J688" s="11" t="s">
        <v>261</v>
      </c>
      <c r="K688" s="11" t="s">
        <v>2877</v>
      </c>
      <c r="L688" s="11">
        <v>2</v>
      </c>
    </row>
    <row r="689" spans="1:12">
      <c r="A689" s="11" t="s">
        <v>1189</v>
      </c>
      <c r="D689" s="11" t="s">
        <v>260</v>
      </c>
      <c r="E689" s="19" t="s">
        <v>1439</v>
      </c>
      <c r="F689" s="10">
        <v>42036</v>
      </c>
      <c r="G689" s="10">
        <v>44228</v>
      </c>
      <c r="H689" s="11">
        <v>7</v>
      </c>
      <c r="I689" s="20" t="s">
        <v>259</v>
      </c>
      <c r="J689" s="11" t="s">
        <v>261</v>
      </c>
      <c r="K689" s="11" t="s">
        <v>2877</v>
      </c>
      <c r="L689" s="11">
        <v>2</v>
      </c>
    </row>
    <row r="690" spans="1:12">
      <c r="A690" s="11" t="s">
        <v>1190</v>
      </c>
      <c r="D690" s="11" t="s">
        <v>260</v>
      </c>
      <c r="E690" s="19" t="s">
        <v>1440</v>
      </c>
      <c r="F690" s="10">
        <v>42036</v>
      </c>
      <c r="G690" s="10">
        <v>44228</v>
      </c>
      <c r="H690" s="11">
        <v>7</v>
      </c>
      <c r="I690" s="20" t="s">
        <v>259</v>
      </c>
      <c r="J690" s="11" t="s">
        <v>261</v>
      </c>
      <c r="K690" s="11" t="s">
        <v>2877</v>
      </c>
      <c r="L690" s="11">
        <v>2</v>
      </c>
    </row>
    <row r="691" spans="1:12">
      <c r="A691" s="11" t="s">
        <v>1191</v>
      </c>
      <c r="D691" s="11" t="s">
        <v>260</v>
      </c>
      <c r="E691" s="19" t="s">
        <v>1441</v>
      </c>
      <c r="F691" s="10">
        <v>42036</v>
      </c>
      <c r="G691" s="10">
        <v>44228</v>
      </c>
      <c r="H691" s="11">
        <v>7</v>
      </c>
      <c r="I691" s="20" t="s">
        <v>259</v>
      </c>
      <c r="J691" s="11" t="s">
        <v>261</v>
      </c>
      <c r="K691" s="11" t="s">
        <v>2877</v>
      </c>
      <c r="L691" s="11">
        <v>2</v>
      </c>
    </row>
    <row r="692" spans="1:12">
      <c r="A692" s="11" t="s">
        <v>1192</v>
      </c>
      <c r="D692" s="11" t="s">
        <v>260</v>
      </c>
      <c r="E692" s="19" t="s">
        <v>1442</v>
      </c>
      <c r="F692" s="10">
        <v>42036</v>
      </c>
      <c r="G692" s="10">
        <v>44228</v>
      </c>
      <c r="H692" s="11">
        <v>7</v>
      </c>
      <c r="I692" s="20" t="s">
        <v>259</v>
      </c>
      <c r="J692" s="11" t="s">
        <v>261</v>
      </c>
      <c r="K692" s="11" t="s">
        <v>2877</v>
      </c>
      <c r="L692" s="11">
        <v>2</v>
      </c>
    </row>
    <row r="693" spans="1:12">
      <c r="A693" s="11" t="s">
        <v>1193</v>
      </c>
      <c r="D693" s="11" t="s">
        <v>260</v>
      </c>
      <c r="E693" s="19" t="s">
        <v>1443</v>
      </c>
      <c r="F693" s="10">
        <v>42036</v>
      </c>
      <c r="G693" s="10">
        <v>44228</v>
      </c>
      <c r="H693" s="11">
        <v>7</v>
      </c>
      <c r="I693" s="20" t="s">
        <v>259</v>
      </c>
      <c r="J693" s="11" t="s">
        <v>261</v>
      </c>
      <c r="K693" s="11" t="s">
        <v>2877</v>
      </c>
      <c r="L693" s="11">
        <v>2</v>
      </c>
    </row>
    <row r="694" spans="1:12">
      <c r="A694" s="11" t="s">
        <v>1194</v>
      </c>
      <c r="D694" s="11" t="s">
        <v>260</v>
      </c>
      <c r="E694" s="19" t="s">
        <v>1444</v>
      </c>
      <c r="F694" s="10">
        <v>42036</v>
      </c>
      <c r="G694" s="10">
        <v>44228</v>
      </c>
      <c r="H694" s="11">
        <v>7</v>
      </c>
      <c r="I694" s="20" t="s">
        <v>259</v>
      </c>
      <c r="J694" s="11" t="s">
        <v>261</v>
      </c>
      <c r="K694" s="11" t="s">
        <v>2877</v>
      </c>
      <c r="L694" s="11">
        <v>2</v>
      </c>
    </row>
    <row r="695" spans="1:12">
      <c r="A695" s="11" t="s">
        <v>1195</v>
      </c>
      <c r="D695" s="11" t="s">
        <v>260</v>
      </c>
      <c r="E695" s="19" t="s">
        <v>1445</v>
      </c>
      <c r="F695" s="10">
        <v>42036</v>
      </c>
      <c r="G695" s="10">
        <v>44228</v>
      </c>
      <c r="H695" s="11">
        <v>7</v>
      </c>
      <c r="I695" s="20" t="s">
        <v>259</v>
      </c>
      <c r="J695" s="11" t="s">
        <v>261</v>
      </c>
      <c r="K695" s="11" t="s">
        <v>2877</v>
      </c>
      <c r="L695" s="11">
        <v>2</v>
      </c>
    </row>
    <row r="696" spans="1:12">
      <c r="A696" s="11" t="s">
        <v>1196</v>
      </c>
      <c r="D696" s="11" t="s">
        <v>260</v>
      </c>
      <c r="E696" s="19" t="s">
        <v>1446</v>
      </c>
      <c r="F696" s="10">
        <v>42036</v>
      </c>
      <c r="G696" s="10">
        <v>44228</v>
      </c>
      <c r="H696" s="11">
        <v>7</v>
      </c>
      <c r="I696" s="20" t="s">
        <v>259</v>
      </c>
      <c r="J696" s="11" t="s">
        <v>261</v>
      </c>
      <c r="K696" s="11" t="s">
        <v>2877</v>
      </c>
      <c r="L696" s="11">
        <v>2</v>
      </c>
    </row>
    <row r="697" spans="1:12">
      <c r="A697" s="11" t="s">
        <v>1197</v>
      </c>
      <c r="D697" s="11" t="s">
        <v>260</v>
      </c>
      <c r="E697" s="19" t="s">
        <v>1447</v>
      </c>
      <c r="F697" s="10">
        <v>42036</v>
      </c>
      <c r="G697" s="10">
        <v>44228</v>
      </c>
      <c r="H697" s="11">
        <v>7</v>
      </c>
      <c r="I697" s="20" t="s">
        <v>259</v>
      </c>
      <c r="J697" s="11" t="s">
        <v>261</v>
      </c>
      <c r="K697" s="11" t="s">
        <v>2877</v>
      </c>
      <c r="L697" s="11">
        <v>2</v>
      </c>
    </row>
    <row r="698" spans="1:12">
      <c r="A698" s="11" t="s">
        <v>1198</v>
      </c>
      <c r="D698" s="11" t="s">
        <v>260</v>
      </c>
      <c r="E698" s="19" t="s">
        <v>1448</v>
      </c>
      <c r="F698" s="10">
        <v>42036</v>
      </c>
      <c r="G698" s="10">
        <v>44228</v>
      </c>
      <c r="H698" s="11">
        <v>7</v>
      </c>
      <c r="I698" s="20" t="s">
        <v>259</v>
      </c>
      <c r="J698" s="11" t="s">
        <v>261</v>
      </c>
      <c r="K698" s="11" t="s">
        <v>2877</v>
      </c>
      <c r="L698" s="11">
        <v>2</v>
      </c>
    </row>
    <row r="699" spans="1:12">
      <c r="A699" s="11" t="s">
        <v>1199</v>
      </c>
      <c r="D699" s="11" t="s">
        <v>260</v>
      </c>
      <c r="E699" s="19" t="s">
        <v>1449</v>
      </c>
      <c r="F699" s="10">
        <v>42036</v>
      </c>
      <c r="G699" s="10">
        <v>44228</v>
      </c>
      <c r="H699" s="11">
        <v>7</v>
      </c>
      <c r="I699" s="20" t="s">
        <v>259</v>
      </c>
      <c r="J699" s="11" t="s">
        <v>261</v>
      </c>
      <c r="K699" s="11" t="s">
        <v>2877</v>
      </c>
      <c r="L699" s="11">
        <v>2</v>
      </c>
    </row>
    <row r="700" spans="1:12">
      <c r="A700" s="11" t="s">
        <v>1200</v>
      </c>
      <c r="D700" s="11" t="s">
        <v>260</v>
      </c>
      <c r="E700" s="19" t="s">
        <v>1450</v>
      </c>
      <c r="F700" s="10">
        <v>42036</v>
      </c>
      <c r="G700" s="10">
        <v>44228</v>
      </c>
      <c r="H700" s="11">
        <v>7</v>
      </c>
      <c r="I700" s="20" t="s">
        <v>259</v>
      </c>
      <c r="J700" s="11" t="s">
        <v>261</v>
      </c>
      <c r="K700" s="11" t="s">
        <v>2877</v>
      </c>
      <c r="L700" s="11">
        <v>2</v>
      </c>
    </row>
    <row r="701" spans="1:12">
      <c r="A701" s="11" t="s">
        <v>1201</v>
      </c>
      <c r="D701" s="11" t="s">
        <v>260</v>
      </c>
      <c r="E701" s="19" t="s">
        <v>1451</v>
      </c>
      <c r="F701" s="10">
        <v>42036</v>
      </c>
      <c r="G701" s="10">
        <v>44228</v>
      </c>
      <c r="H701" s="11">
        <v>7</v>
      </c>
      <c r="I701" s="20" t="s">
        <v>259</v>
      </c>
      <c r="J701" s="11" t="s">
        <v>261</v>
      </c>
      <c r="K701" s="11" t="s">
        <v>2877</v>
      </c>
      <c r="L701" s="11">
        <v>2</v>
      </c>
    </row>
    <row r="702" spans="1:12">
      <c r="A702" s="11" t="s">
        <v>1202</v>
      </c>
      <c r="D702" s="11" t="s">
        <v>260</v>
      </c>
      <c r="E702" s="19" t="s">
        <v>1452</v>
      </c>
      <c r="F702" s="10">
        <v>42036</v>
      </c>
      <c r="G702" s="10">
        <v>44228</v>
      </c>
      <c r="H702" s="11">
        <v>7</v>
      </c>
      <c r="I702" s="20" t="s">
        <v>259</v>
      </c>
      <c r="J702" s="11" t="s">
        <v>261</v>
      </c>
      <c r="K702" s="11" t="s">
        <v>2877</v>
      </c>
      <c r="L702" s="11">
        <v>2</v>
      </c>
    </row>
    <row r="703" spans="1:12">
      <c r="A703" s="11" t="s">
        <v>1203</v>
      </c>
      <c r="D703" s="11" t="s">
        <v>260</v>
      </c>
      <c r="E703" s="19" t="s">
        <v>1453</v>
      </c>
      <c r="F703" s="10">
        <v>42036</v>
      </c>
      <c r="G703" s="10">
        <v>44228</v>
      </c>
      <c r="H703" s="11">
        <v>7</v>
      </c>
      <c r="I703" s="20" t="s">
        <v>259</v>
      </c>
      <c r="J703" s="11" t="s">
        <v>261</v>
      </c>
      <c r="K703" s="11" t="s">
        <v>2877</v>
      </c>
      <c r="L703" s="11">
        <v>2</v>
      </c>
    </row>
    <row r="704" spans="1:12">
      <c r="A704" s="11" t="s">
        <v>1204</v>
      </c>
      <c r="D704" s="11" t="s">
        <v>260</v>
      </c>
      <c r="E704" s="19" t="s">
        <v>1454</v>
      </c>
      <c r="F704" s="10">
        <v>42036</v>
      </c>
      <c r="G704" s="10">
        <v>44228</v>
      </c>
      <c r="H704" s="11">
        <v>7</v>
      </c>
      <c r="I704" s="20" t="s">
        <v>259</v>
      </c>
      <c r="J704" s="11" t="s">
        <v>261</v>
      </c>
      <c r="K704" s="11" t="s">
        <v>2877</v>
      </c>
      <c r="L704" s="11">
        <v>2</v>
      </c>
    </row>
    <row r="705" spans="1:12">
      <c r="A705" s="11" t="s">
        <v>1205</v>
      </c>
      <c r="D705" s="11" t="s">
        <v>260</v>
      </c>
      <c r="E705" s="19" t="s">
        <v>1455</v>
      </c>
      <c r="F705" s="10">
        <v>42036</v>
      </c>
      <c r="G705" s="10">
        <v>44228</v>
      </c>
      <c r="H705" s="11">
        <v>7</v>
      </c>
      <c r="I705" s="20" t="s">
        <v>259</v>
      </c>
      <c r="J705" s="11" t="s">
        <v>261</v>
      </c>
      <c r="K705" s="11" t="s">
        <v>2877</v>
      </c>
      <c r="L705" s="11">
        <v>2</v>
      </c>
    </row>
    <row r="706" spans="1:12">
      <c r="A706" s="11" t="s">
        <v>1206</v>
      </c>
      <c r="D706" s="11" t="s">
        <v>260</v>
      </c>
      <c r="E706" s="19" t="s">
        <v>1456</v>
      </c>
      <c r="F706" s="10">
        <v>42036</v>
      </c>
      <c r="G706" s="10">
        <v>44228</v>
      </c>
      <c r="H706" s="11">
        <v>7</v>
      </c>
      <c r="I706" s="20" t="s">
        <v>259</v>
      </c>
      <c r="J706" s="11" t="s">
        <v>261</v>
      </c>
      <c r="K706" s="11" t="s">
        <v>2877</v>
      </c>
      <c r="L706" s="11">
        <v>2</v>
      </c>
    </row>
    <row r="707" spans="1:12">
      <c r="A707" s="11" t="s">
        <v>1207</v>
      </c>
      <c r="D707" s="11" t="s">
        <v>260</v>
      </c>
      <c r="E707" s="19" t="s">
        <v>1457</v>
      </c>
      <c r="F707" s="10">
        <v>42036</v>
      </c>
      <c r="G707" s="10">
        <v>44228</v>
      </c>
      <c r="H707" s="11">
        <v>7</v>
      </c>
      <c r="I707" s="20" t="s">
        <v>259</v>
      </c>
      <c r="J707" s="11" t="s">
        <v>261</v>
      </c>
      <c r="K707" s="11" t="s">
        <v>2877</v>
      </c>
      <c r="L707" s="11">
        <v>2</v>
      </c>
    </row>
    <row r="708" spans="1:12">
      <c r="A708" s="11" t="s">
        <v>1208</v>
      </c>
      <c r="D708" s="11" t="s">
        <v>260</v>
      </c>
      <c r="E708" s="19" t="s">
        <v>1458</v>
      </c>
      <c r="F708" s="10">
        <v>42036</v>
      </c>
      <c r="G708" s="10">
        <v>44228</v>
      </c>
      <c r="H708" s="11">
        <v>7</v>
      </c>
      <c r="I708" s="20" t="s">
        <v>259</v>
      </c>
      <c r="J708" s="11" t="s">
        <v>261</v>
      </c>
      <c r="K708" s="11" t="s">
        <v>2877</v>
      </c>
      <c r="L708" s="11">
        <v>2</v>
      </c>
    </row>
    <row r="709" spans="1:12">
      <c r="A709" s="11" t="s">
        <v>1209</v>
      </c>
      <c r="D709" s="11" t="s">
        <v>260</v>
      </c>
      <c r="E709" s="19" t="s">
        <v>1459</v>
      </c>
      <c r="F709" s="10">
        <v>42036</v>
      </c>
      <c r="G709" s="10">
        <v>44228</v>
      </c>
      <c r="H709" s="11">
        <v>7</v>
      </c>
      <c r="I709" s="20" t="s">
        <v>259</v>
      </c>
      <c r="J709" s="11" t="s">
        <v>261</v>
      </c>
      <c r="K709" s="11" t="s">
        <v>2877</v>
      </c>
      <c r="L709" s="11">
        <v>2</v>
      </c>
    </row>
    <row r="710" spans="1:12">
      <c r="A710" s="11" t="s">
        <v>1210</v>
      </c>
      <c r="D710" s="11" t="s">
        <v>260</v>
      </c>
      <c r="E710" s="19" t="s">
        <v>1460</v>
      </c>
      <c r="F710" s="10">
        <v>42036</v>
      </c>
      <c r="G710" s="10">
        <v>44228</v>
      </c>
      <c r="H710" s="11">
        <v>7</v>
      </c>
      <c r="I710" s="20" t="s">
        <v>259</v>
      </c>
      <c r="J710" s="11" t="s">
        <v>261</v>
      </c>
      <c r="K710" s="11" t="s">
        <v>2877</v>
      </c>
      <c r="L710" s="11">
        <v>2</v>
      </c>
    </row>
    <row r="711" spans="1:12">
      <c r="A711" s="11" t="s">
        <v>1211</v>
      </c>
      <c r="D711" s="11" t="s">
        <v>260</v>
      </c>
      <c r="E711" s="19" t="s">
        <v>1461</v>
      </c>
      <c r="F711" s="10">
        <v>42036</v>
      </c>
      <c r="G711" s="10">
        <v>44228</v>
      </c>
      <c r="H711" s="11">
        <v>7</v>
      </c>
      <c r="I711" s="20" t="s">
        <v>259</v>
      </c>
      <c r="J711" s="11" t="s">
        <v>261</v>
      </c>
      <c r="K711" s="11" t="s">
        <v>2877</v>
      </c>
      <c r="L711" s="11">
        <v>2</v>
      </c>
    </row>
    <row r="712" spans="1:12">
      <c r="A712" s="11" t="s">
        <v>1212</v>
      </c>
      <c r="D712" s="11" t="s">
        <v>260</v>
      </c>
      <c r="E712" s="19" t="s">
        <v>1462</v>
      </c>
      <c r="F712" s="10">
        <v>42036</v>
      </c>
      <c r="G712" s="10">
        <v>44228</v>
      </c>
      <c r="H712" s="11">
        <v>7</v>
      </c>
      <c r="I712" s="20" t="s">
        <v>259</v>
      </c>
      <c r="J712" s="11" t="s">
        <v>261</v>
      </c>
      <c r="K712" s="11" t="s">
        <v>2877</v>
      </c>
      <c r="L712" s="11">
        <v>2</v>
      </c>
    </row>
    <row r="713" spans="1:12">
      <c r="A713" s="11" t="s">
        <v>1213</v>
      </c>
      <c r="D713" s="11" t="s">
        <v>260</v>
      </c>
      <c r="E713" s="19" t="s">
        <v>1463</v>
      </c>
      <c r="F713" s="10">
        <v>42036</v>
      </c>
      <c r="G713" s="10">
        <v>44228</v>
      </c>
      <c r="H713" s="11">
        <v>7</v>
      </c>
      <c r="I713" s="20" t="s">
        <v>259</v>
      </c>
      <c r="J713" s="11" t="s">
        <v>261</v>
      </c>
      <c r="K713" s="11" t="s">
        <v>2877</v>
      </c>
      <c r="L713" s="11">
        <v>2</v>
      </c>
    </row>
    <row r="714" spans="1:12">
      <c r="A714" s="11" t="s">
        <v>1214</v>
      </c>
      <c r="D714" s="11" t="s">
        <v>260</v>
      </c>
      <c r="E714" s="19" t="s">
        <v>1464</v>
      </c>
      <c r="F714" s="10">
        <v>42036</v>
      </c>
      <c r="G714" s="10">
        <v>44228</v>
      </c>
      <c r="H714" s="11">
        <v>7</v>
      </c>
      <c r="I714" s="20" t="s">
        <v>259</v>
      </c>
      <c r="J714" s="11" t="s">
        <v>261</v>
      </c>
      <c r="K714" s="11" t="s">
        <v>2877</v>
      </c>
      <c r="L714" s="11">
        <v>2</v>
      </c>
    </row>
    <row r="715" spans="1:12">
      <c r="A715" s="11" t="s">
        <v>1215</v>
      </c>
      <c r="D715" s="11" t="s">
        <v>260</v>
      </c>
      <c r="E715" s="19" t="s">
        <v>1465</v>
      </c>
      <c r="F715" s="10">
        <v>42036</v>
      </c>
      <c r="G715" s="10">
        <v>44228</v>
      </c>
      <c r="H715" s="11">
        <v>7</v>
      </c>
      <c r="I715" s="20" t="s">
        <v>259</v>
      </c>
      <c r="J715" s="11" t="s">
        <v>261</v>
      </c>
      <c r="K715" s="11" t="s">
        <v>2877</v>
      </c>
      <c r="L715" s="11">
        <v>2</v>
      </c>
    </row>
    <row r="716" spans="1:12">
      <c r="A716" s="11" t="s">
        <v>1216</v>
      </c>
      <c r="D716" s="11" t="s">
        <v>260</v>
      </c>
      <c r="E716" s="19" t="s">
        <v>1466</v>
      </c>
      <c r="F716" s="10">
        <v>42036</v>
      </c>
      <c r="G716" s="10">
        <v>44228</v>
      </c>
      <c r="H716" s="11">
        <v>7</v>
      </c>
      <c r="I716" s="20" t="s">
        <v>259</v>
      </c>
      <c r="J716" s="11" t="s">
        <v>261</v>
      </c>
      <c r="K716" s="11" t="s">
        <v>2877</v>
      </c>
      <c r="L716" s="11">
        <v>2</v>
      </c>
    </row>
    <row r="717" spans="1:12">
      <c r="A717" s="11" t="s">
        <v>1217</v>
      </c>
      <c r="D717" s="11" t="s">
        <v>260</v>
      </c>
      <c r="E717" s="19" t="s">
        <v>1467</v>
      </c>
      <c r="F717" s="10">
        <v>42036</v>
      </c>
      <c r="G717" s="10">
        <v>44228</v>
      </c>
      <c r="H717" s="11">
        <v>7</v>
      </c>
      <c r="I717" s="20" t="s">
        <v>259</v>
      </c>
      <c r="J717" s="11" t="s">
        <v>261</v>
      </c>
      <c r="K717" s="11" t="s">
        <v>2877</v>
      </c>
      <c r="L717" s="11">
        <v>2</v>
      </c>
    </row>
    <row r="718" spans="1:12">
      <c r="A718" s="11" t="s">
        <v>1218</v>
      </c>
      <c r="D718" s="11" t="s">
        <v>260</v>
      </c>
      <c r="E718" s="19" t="s">
        <v>1468</v>
      </c>
      <c r="F718" s="10">
        <v>42036</v>
      </c>
      <c r="G718" s="10">
        <v>44228</v>
      </c>
      <c r="H718" s="11">
        <v>7</v>
      </c>
      <c r="I718" s="20" t="s">
        <v>259</v>
      </c>
      <c r="J718" s="11" t="s">
        <v>261</v>
      </c>
      <c r="K718" s="11" t="s">
        <v>2877</v>
      </c>
      <c r="L718" s="11">
        <v>2</v>
      </c>
    </row>
    <row r="719" spans="1:12">
      <c r="A719" s="11" t="s">
        <v>1219</v>
      </c>
      <c r="D719" s="11" t="s">
        <v>260</v>
      </c>
      <c r="E719" s="19" t="s">
        <v>1469</v>
      </c>
      <c r="F719" s="10">
        <v>42036</v>
      </c>
      <c r="G719" s="10">
        <v>44228</v>
      </c>
      <c r="H719" s="11">
        <v>7</v>
      </c>
      <c r="I719" s="20" t="s">
        <v>259</v>
      </c>
      <c r="J719" s="11" t="s">
        <v>261</v>
      </c>
      <c r="K719" s="11" t="s">
        <v>2877</v>
      </c>
      <c r="L719" s="11">
        <v>2</v>
      </c>
    </row>
    <row r="720" spans="1:12">
      <c r="A720" s="11" t="s">
        <v>1220</v>
      </c>
      <c r="D720" s="11" t="s">
        <v>260</v>
      </c>
      <c r="E720" s="19" t="s">
        <v>1470</v>
      </c>
      <c r="F720" s="10">
        <v>42036</v>
      </c>
      <c r="G720" s="10">
        <v>44228</v>
      </c>
      <c r="H720" s="11">
        <v>7</v>
      </c>
      <c r="I720" s="20" t="s">
        <v>259</v>
      </c>
      <c r="J720" s="11" t="s">
        <v>261</v>
      </c>
      <c r="K720" s="11" t="s">
        <v>2877</v>
      </c>
      <c r="L720" s="11">
        <v>2</v>
      </c>
    </row>
    <row r="721" spans="1:12">
      <c r="A721" s="11" t="s">
        <v>1221</v>
      </c>
      <c r="D721" s="11" t="s">
        <v>260</v>
      </c>
      <c r="E721" s="19" t="s">
        <v>1471</v>
      </c>
      <c r="F721" s="10">
        <v>42036</v>
      </c>
      <c r="G721" s="10">
        <v>44228</v>
      </c>
      <c r="H721" s="11">
        <v>7</v>
      </c>
      <c r="I721" s="20" t="s">
        <v>259</v>
      </c>
      <c r="J721" s="11" t="s">
        <v>261</v>
      </c>
      <c r="K721" s="11" t="s">
        <v>2877</v>
      </c>
      <c r="L721" s="11">
        <v>2</v>
      </c>
    </row>
    <row r="722" spans="1:12">
      <c r="A722" s="11" t="s">
        <v>1222</v>
      </c>
      <c r="D722" s="11" t="s">
        <v>260</v>
      </c>
      <c r="E722" s="19" t="s">
        <v>1472</v>
      </c>
      <c r="F722" s="10">
        <v>42036</v>
      </c>
      <c r="G722" s="10">
        <v>44228</v>
      </c>
      <c r="H722" s="11">
        <v>7</v>
      </c>
      <c r="I722" s="20" t="s">
        <v>259</v>
      </c>
      <c r="J722" s="11" t="s">
        <v>261</v>
      </c>
      <c r="K722" s="11" t="s">
        <v>2877</v>
      </c>
      <c r="L722" s="11">
        <v>2</v>
      </c>
    </row>
    <row r="723" spans="1:12">
      <c r="A723" s="11" t="s">
        <v>1223</v>
      </c>
      <c r="D723" s="11" t="s">
        <v>260</v>
      </c>
      <c r="E723" s="19" t="s">
        <v>1473</v>
      </c>
      <c r="F723" s="10">
        <v>42036</v>
      </c>
      <c r="G723" s="10">
        <v>44228</v>
      </c>
      <c r="H723" s="11">
        <v>7</v>
      </c>
      <c r="I723" s="20" t="s">
        <v>259</v>
      </c>
      <c r="J723" s="11" t="s">
        <v>261</v>
      </c>
      <c r="K723" s="11" t="s">
        <v>2877</v>
      </c>
      <c r="L723" s="11">
        <v>2</v>
      </c>
    </row>
    <row r="724" spans="1:12">
      <c r="A724" s="11" t="s">
        <v>1224</v>
      </c>
      <c r="D724" s="11" t="s">
        <v>260</v>
      </c>
      <c r="E724" s="19" t="s">
        <v>1474</v>
      </c>
      <c r="F724" s="10">
        <v>42036</v>
      </c>
      <c r="G724" s="10">
        <v>44228</v>
      </c>
      <c r="H724" s="11">
        <v>7</v>
      </c>
      <c r="I724" s="20" t="s">
        <v>259</v>
      </c>
      <c r="J724" s="11" t="s">
        <v>261</v>
      </c>
      <c r="K724" s="11" t="s">
        <v>2877</v>
      </c>
      <c r="L724" s="11">
        <v>2</v>
      </c>
    </row>
    <row r="725" spans="1:12">
      <c r="A725" s="11" t="s">
        <v>1225</v>
      </c>
      <c r="D725" s="11" t="s">
        <v>260</v>
      </c>
      <c r="E725" s="19" t="s">
        <v>1475</v>
      </c>
      <c r="F725" s="10">
        <v>42036</v>
      </c>
      <c r="G725" s="10">
        <v>44228</v>
      </c>
      <c r="H725" s="11">
        <v>7</v>
      </c>
      <c r="I725" s="20" t="s">
        <v>259</v>
      </c>
      <c r="J725" s="11" t="s">
        <v>261</v>
      </c>
      <c r="K725" s="11" t="s">
        <v>2877</v>
      </c>
      <c r="L725" s="11">
        <v>2</v>
      </c>
    </row>
    <row r="726" spans="1:12">
      <c r="A726" s="11" t="s">
        <v>1226</v>
      </c>
      <c r="D726" s="11" t="s">
        <v>260</v>
      </c>
      <c r="E726" s="19" t="s">
        <v>1476</v>
      </c>
      <c r="F726" s="10">
        <v>42036</v>
      </c>
      <c r="G726" s="10">
        <v>44228</v>
      </c>
      <c r="H726" s="11">
        <v>7</v>
      </c>
      <c r="I726" s="20" t="s">
        <v>259</v>
      </c>
      <c r="J726" s="11" t="s">
        <v>261</v>
      </c>
      <c r="K726" s="11" t="s">
        <v>2877</v>
      </c>
      <c r="L726" s="11">
        <v>2</v>
      </c>
    </row>
    <row r="727" spans="1:12">
      <c r="A727" s="11" t="s">
        <v>1227</v>
      </c>
      <c r="D727" s="11" t="s">
        <v>260</v>
      </c>
      <c r="E727" s="19" t="s">
        <v>1477</v>
      </c>
      <c r="F727" s="10">
        <v>42036</v>
      </c>
      <c r="G727" s="10">
        <v>44228</v>
      </c>
      <c r="H727" s="11">
        <v>7</v>
      </c>
      <c r="I727" s="20" t="s">
        <v>259</v>
      </c>
      <c r="J727" s="11" t="s">
        <v>261</v>
      </c>
      <c r="K727" s="11" t="s">
        <v>2877</v>
      </c>
      <c r="L727" s="11">
        <v>2</v>
      </c>
    </row>
    <row r="728" spans="1:12">
      <c r="A728" s="11" t="s">
        <v>1228</v>
      </c>
      <c r="D728" s="11" t="s">
        <v>260</v>
      </c>
      <c r="E728" s="19" t="s">
        <v>1478</v>
      </c>
      <c r="F728" s="10">
        <v>42036</v>
      </c>
      <c r="G728" s="10">
        <v>44228</v>
      </c>
      <c r="H728" s="11">
        <v>7</v>
      </c>
      <c r="I728" s="20" t="s">
        <v>259</v>
      </c>
      <c r="J728" s="11" t="s">
        <v>261</v>
      </c>
      <c r="K728" s="11" t="s">
        <v>2877</v>
      </c>
      <c r="L728" s="11">
        <v>2</v>
      </c>
    </row>
    <row r="729" spans="1:12">
      <c r="A729" s="11" t="s">
        <v>1229</v>
      </c>
      <c r="D729" s="11" t="s">
        <v>260</v>
      </c>
      <c r="E729" s="19" t="s">
        <v>1479</v>
      </c>
      <c r="F729" s="10">
        <v>42036</v>
      </c>
      <c r="G729" s="10">
        <v>44228</v>
      </c>
      <c r="H729" s="11">
        <v>7</v>
      </c>
      <c r="I729" s="20" t="s">
        <v>259</v>
      </c>
      <c r="J729" s="11" t="s">
        <v>261</v>
      </c>
      <c r="K729" s="11" t="s">
        <v>2877</v>
      </c>
      <c r="L729" s="11">
        <v>2</v>
      </c>
    </row>
    <row r="730" spans="1:12">
      <c r="A730" s="11" t="s">
        <v>1230</v>
      </c>
      <c r="D730" s="11" t="s">
        <v>260</v>
      </c>
      <c r="E730" s="19" t="s">
        <v>1480</v>
      </c>
      <c r="F730" s="10">
        <v>42036</v>
      </c>
      <c r="G730" s="10">
        <v>44228</v>
      </c>
      <c r="H730" s="11">
        <v>7</v>
      </c>
      <c r="I730" s="20" t="s">
        <v>259</v>
      </c>
      <c r="J730" s="11" t="s">
        <v>261</v>
      </c>
      <c r="K730" s="11" t="s">
        <v>2877</v>
      </c>
      <c r="L730" s="11">
        <v>2</v>
      </c>
    </row>
    <row r="731" spans="1:12">
      <c r="A731" s="11" t="s">
        <v>1231</v>
      </c>
      <c r="D731" s="11" t="s">
        <v>260</v>
      </c>
      <c r="E731" s="19" t="s">
        <v>1481</v>
      </c>
      <c r="F731" s="10">
        <v>42036</v>
      </c>
      <c r="G731" s="10">
        <v>44228</v>
      </c>
      <c r="H731" s="11">
        <v>7</v>
      </c>
      <c r="I731" s="20" t="s">
        <v>259</v>
      </c>
      <c r="J731" s="11" t="s">
        <v>261</v>
      </c>
      <c r="K731" s="11" t="s">
        <v>2877</v>
      </c>
      <c r="L731" s="11">
        <v>2</v>
      </c>
    </row>
    <row r="732" spans="1:12">
      <c r="A732" s="11" t="s">
        <v>1232</v>
      </c>
      <c r="D732" s="11" t="s">
        <v>260</v>
      </c>
      <c r="E732" s="19" t="s">
        <v>1482</v>
      </c>
      <c r="F732" s="10">
        <v>42036</v>
      </c>
      <c r="G732" s="10">
        <v>44228</v>
      </c>
      <c r="H732" s="11">
        <v>7</v>
      </c>
      <c r="I732" s="20" t="s">
        <v>259</v>
      </c>
      <c r="J732" s="11" t="s">
        <v>261</v>
      </c>
      <c r="K732" s="11" t="s">
        <v>2877</v>
      </c>
      <c r="L732" s="11">
        <v>2</v>
      </c>
    </row>
    <row r="733" spans="1:12">
      <c r="A733" s="11" t="s">
        <v>1233</v>
      </c>
      <c r="D733" s="11" t="s">
        <v>260</v>
      </c>
      <c r="E733" s="19" t="s">
        <v>1483</v>
      </c>
      <c r="F733" s="10">
        <v>42036</v>
      </c>
      <c r="G733" s="10">
        <v>44228</v>
      </c>
      <c r="H733" s="11">
        <v>7</v>
      </c>
      <c r="I733" s="20" t="s">
        <v>259</v>
      </c>
      <c r="J733" s="11" t="s">
        <v>261</v>
      </c>
      <c r="K733" s="11" t="s">
        <v>2877</v>
      </c>
      <c r="L733" s="11">
        <v>2</v>
      </c>
    </row>
    <row r="734" spans="1:12">
      <c r="A734" s="11" t="s">
        <v>1234</v>
      </c>
      <c r="D734" s="11" t="s">
        <v>260</v>
      </c>
      <c r="E734" s="19" t="s">
        <v>1484</v>
      </c>
      <c r="F734" s="10">
        <v>42036</v>
      </c>
      <c r="G734" s="10">
        <v>44228</v>
      </c>
      <c r="H734" s="11">
        <v>7</v>
      </c>
      <c r="I734" s="20" t="s">
        <v>259</v>
      </c>
      <c r="J734" s="11" t="s">
        <v>261</v>
      </c>
      <c r="K734" s="11" t="s">
        <v>2877</v>
      </c>
      <c r="L734" s="11">
        <v>2</v>
      </c>
    </row>
    <row r="735" spans="1:12">
      <c r="A735" s="11" t="s">
        <v>1235</v>
      </c>
      <c r="D735" s="11" t="s">
        <v>260</v>
      </c>
      <c r="E735" s="19" t="s">
        <v>1485</v>
      </c>
      <c r="F735" s="10">
        <v>42036</v>
      </c>
      <c r="G735" s="10">
        <v>44228</v>
      </c>
      <c r="H735" s="11">
        <v>7</v>
      </c>
      <c r="I735" s="20" t="s">
        <v>259</v>
      </c>
      <c r="J735" s="11" t="s">
        <v>261</v>
      </c>
      <c r="K735" s="11" t="s">
        <v>2877</v>
      </c>
      <c r="L735" s="11">
        <v>2</v>
      </c>
    </row>
    <row r="736" spans="1:12">
      <c r="A736" s="11" t="s">
        <v>1236</v>
      </c>
      <c r="D736" s="11" t="s">
        <v>260</v>
      </c>
      <c r="E736" s="19" t="s">
        <v>1486</v>
      </c>
      <c r="F736" s="10">
        <v>42036</v>
      </c>
      <c r="G736" s="10">
        <v>44228</v>
      </c>
      <c r="H736" s="11">
        <v>7</v>
      </c>
      <c r="I736" s="20" t="s">
        <v>259</v>
      </c>
      <c r="J736" s="11" t="s">
        <v>261</v>
      </c>
      <c r="K736" s="11" t="s">
        <v>2877</v>
      </c>
      <c r="L736" s="11">
        <v>2</v>
      </c>
    </row>
    <row r="737" spans="1:12">
      <c r="A737" s="11" t="s">
        <v>1237</v>
      </c>
      <c r="D737" s="11" t="s">
        <v>260</v>
      </c>
      <c r="E737" s="19" t="s">
        <v>1487</v>
      </c>
      <c r="F737" s="10">
        <v>42036</v>
      </c>
      <c r="G737" s="10">
        <v>44228</v>
      </c>
      <c r="H737" s="11">
        <v>7</v>
      </c>
      <c r="I737" s="20" t="s">
        <v>259</v>
      </c>
      <c r="J737" s="11" t="s">
        <v>261</v>
      </c>
      <c r="K737" s="11" t="s">
        <v>2877</v>
      </c>
      <c r="L737" s="11">
        <v>2</v>
      </c>
    </row>
    <row r="738" spans="1:12">
      <c r="A738" s="11" t="s">
        <v>1238</v>
      </c>
      <c r="D738" s="11" t="s">
        <v>260</v>
      </c>
      <c r="E738" s="19" t="s">
        <v>1488</v>
      </c>
      <c r="F738" s="10">
        <v>42036</v>
      </c>
      <c r="G738" s="10">
        <v>44228</v>
      </c>
      <c r="H738" s="11">
        <v>7</v>
      </c>
      <c r="I738" s="20" t="s">
        <v>259</v>
      </c>
      <c r="J738" s="11" t="s">
        <v>261</v>
      </c>
      <c r="K738" s="11" t="s">
        <v>2877</v>
      </c>
      <c r="L738" s="11">
        <v>2</v>
      </c>
    </row>
    <row r="739" spans="1:12">
      <c r="A739" s="11" t="s">
        <v>1239</v>
      </c>
      <c r="D739" s="11" t="s">
        <v>260</v>
      </c>
      <c r="E739" s="19" t="s">
        <v>1489</v>
      </c>
      <c r="F739" s="10">
        <v>42036</v>
      </c>
      <c r="G739" s="10">
        <v>44228</v>
      </c>
      <c r="H739" s="11">
        <v>7</v>
      </c>
      <c r="I739" s="20" t="s">
        <v>259</v>
      </c>
      <c r="J739" s="11" t="s">
        <v>261</v>
      </c>
      <c r="K739" s="11" t="s">
        <v>2877</v>
      </c>
      <c r="L739" s="11">
        <v>2</v>
      </c>
    </row>
    <row r="740" spans="1:12">
      <c r="A740" s="11" t="s">
        <v>1240</v>
      </c>
      <c r="D740" s="11" t="s">
        <v>260</v>
      </c>
      <c r="E740" s="19" t="s">
        <v>1490</v>
      </c>
      <c r="F740" s="10">
        <v>42036</v>
      </c>
      <c r="G740" s="10">
        <v>44228</v>
      </c>
      <c r="H740" s="11">
        <v>7</v>
      </c>
      <c r="I740" s="20" t="s">
        <v>259</v>
      </c>
      <c r="J740" s="11" t="s">
        <v>261</v>
      </c>
      <c r="K740" s="11" t="s">
        <v>2877</v>
      </c>
      <c r="L740" s="11">
        <v>2</v>
      </c>
    </row>
    <row r="741" spans="1:12">
      <c r="A741" s="11" t="s">
        <v>1241</v>
      </c>
      <c r="D741" s="11" t="s">
        <v>260</v>
      </c>
      <c r="E741" s="19" t="s">
        <v>1491</v>
      </c>
      <c r="F741" s="10">
        <v>42036</v>
      </c>
      <c r="G741" s="10">
        <v>44228</v>
      </c>
      <c r="H741" s="11">
        <v>7</v>
      </c>
      <c r="I741" s="20" t="s">
        <v>259</v>
      </c>
      <c r="J741" s="11" t="s">
        <v>261</v>
      </c>
      <c r="K741" s="11" t="s">
        <v>2877</v>
      </c>
      <c r="L741" s="11">
        <v>2</v>
      </c>
    </row>
    <row r="742" spans="1:12">
      <c r="A742" s="11" t="s">
        <v>1242</v>
      </c>
      <c r="D742" s="11" t="s">
        <v>260</v>
      </c>
      <c r="E742" s="19" t="s">
        <v>1492</v>
      </c>
      <c r="F742" s="10">
        <v>42036</v>
      </c>
      <c r="G742" s="10">
        <v>44228</v>
      </c>
      <c r="H742" s="11">
        <v>7</v>
      </c>
      <c r="I742" s="20" t="s">
        <v>259</v>
      </c>
      <c r="J742" s="11" t="s">
        <v>261</v>
      </c>
      <c r="K742" s="11" t="s">
        <v>2877</v>
      </c>
      <c r="L742" s="11">
        <v>2</v>
      </c>
    </row>
    <row r="743" spans="1:12">
      <c r="A743" s="11" t="s">
        <v>1243</v>
      </c>
      <c r="D743" s="11" t="s">
        <v>260</v>
      </c>
      <c r="E743" s="19" t="s">
        <v>1493</v>
      </c>
      <c r="F743" s="10">
        <v>42036</v>
      </c>
      <c r="G743" s="10">
        <v>44228</v>
      </c>
      <c r="H743" s="11">
        <v>7</v>
      </c>
      <c r="I743" s="20" t="s">
        <v>259</v>
      </c>
      <c r="J743" s="11" t="s">
        <v>261</v>
      </c>
      <c r="K743" s="11" t="s">
        <v>2877</v>
      </c>
      <c r="L743" s="11">
        <v>2</v>
      </c>
    </row>
    <row r="744" spans="1:12">
      <c r="A744" s="11" t="s">
        <v>1244</v>
      </c>
      <c r="D744" s="11" t="s">
        <v>260</v>
      </c>
      <c r="E744" s="19" t="s">
        <v>1494</v>
      </c>
      <c r="F744" s="10">
        <v>42036</v>
      </c>
      <c r="G744" s="10">
        <v>44228</v>
      </c>
      <c r="H744" s="11">
        <v>7</v>
      </c>
      <c r="I744" s="20" t="s">
        <v>259</v>
      </c>
      <c r="J744" s="11" t="s">
        <v>261</v>
      </c>
      <c r="K744" s="11" t="s">
        <v>2877</v>
      </c>
      <c r="L744" s="11">
        <v>2</v>
      </c>
    </row>
    <row r="745" spans="1:12">
      <c r="A745" s="11" t="s">
        <v>1245</v>
      </c>
      <c r="D745" s="11" t="s">
        <v>260</v>
      </c>
      <c r="E745" s="19" t="s">
        <v>1495</v>
      </c>
      <c r="F745" s="10">
        <v>42036</v>
      </c>
      <c r="G745" s="10">
        <v>44228</v>
      </c>
      <c r="H745" s="11">
        <v>7</v>
      </c>
      <c r="I745" s="20" t="s">
        <v>259</v>
      </c>
      <c r="J745" s="11" t="s">
        <v>261</v>
      </c>
      <c r="K745" s="11" t="s">
        <v>2877</v>
      </c>
      <c r="L745" s="11">
        <v>2</v>
      </c>
    </row>
    <row r="746" spans="1:12">
      <c r="A746" s="11" t="s">
        <v>1246</v>
      </c>
      <c r="D746" s="11" t="s">
        <v>260</v>
      </c>
      <c r="E746" s="19" t="s">
        <v>1496</v>
      </c>
      <c r="F746" s="10">
        <v>42036</v>
      </c>
      <c r="G746" s="10">
        <v>44228</v>
      </c>
      <c r="H746" s="11">
        <v>7</v>
      </c>
      <c r="I746" s="20" t="s">
        <v>259</v>
      </c>
      <c r="J746" s="11" t="s">
        <v>261</v>
      </c>
      <c r="K746" s="11" t="s">
        <v>2877</v>
      </c>
      <c r="L746" s="11">
        <v>2</v>
      </c>
    </row>
    <row r="747" spans="1:12">
      <c r="A747" s="11" t="s">
        <v>1247</v>
      </c>
      <c r="D747" s="11" t="s">
        <v>260</v>
      </c>
      <c r="E747" s="19" t="s">
        <v>1497</v>
      </c>
      <c r="F747" s="10">
        <v>42036</v>
      </c>
      <c r="G747" s="10">
        <v>44228</v>
      </c>
      <c r="H747" s="11">
        <v>7</v>
      </c>
      <c r="I747" s="20" t="s">
        <v>259</v>
      </c>
      <c r="J747" s="11" t="s">
        <v>261</v>
      </c>
      <c r="K747" s="11" t="s">
        <v>2877</v>
      </c>
      <c r="L747" s="11">
        <v>2</v>
      </c>
    </row>
    <row r="748" spans="1:12">
      <c r="A748" s="11" t="s">
        <v>1248</v>
      </c>
      <c r="D748" s="11" t="s">
        <v>260</v>
      </c>
      <c r="E748" s="19" t="s">
        <v>1498</v>
      </c>
      <c r="F748" s="10">
        <v>42036</v>
      </c>
      <c r="G748" s="10">
        <v>44228</v>
      </c>
      <c r="H748" s="11">
        <v>7</v>
      </c>
      <c r="I748" s="20" t="s">
        <v>259</v>
      </c>
      <c r="J748" s="11" t="s">
        <v>261</v>
      </c>
      <c r="K748" s="11" t="s">
        <v>2877</v>
      </c>
      <c r="L748" s="11">
        <v>2</v>
      </c>
    </row>
    <row r="749" spans="1:12">
      <c r="A749" s="11" t="s">
        <v>1249</v>
      </c>
      <c r="D749" s="11" t="s">
        <v>260</v>
      </c>
      <c r="E749" s="19" t="s">
        <v>1499</v>
      </c>
      <c r="F749" s="10">
        <v>42036</v>
      </c>
      <c r="G749" s="10">
        <v>44228</v>
      </c>
      <c r="H749" s="11">
        <v>7</v>
      </c>
      <c r="I749" s="20" t="s">
        <v>259</v>
      </c>
      <c r="J749" s="11" t="s">
        <v>261</v>
      </c>
      <c r="K749" s="11" t="s">
        <v>2877</v>
      </c>
      <c r="L749" s="11">
        <v>2</v>
      </c>
    </row>
    <row r="750" spans="1:12">
      <c r="A750" s="11" t="s">
        <v>1250</v>
      </c>
      <c r="D750" s="11" t="s">
        <v>260</v>
      </c>
      <c r="E750" s="19" t="s">
        <v>1500</v>
      </c>
      <c r="F750" s="10">
        <v>42036</v>
      </c>
      <c r="G750" s="10">
        <v>44228</v>
      </c>
      <c r="H750" s="11">
        <v>7</v>
      </c>
      <c r="I750" s="20" t="s">
        <v>259</v>
      </c>
      <c r="J750" s="11" t="s">
        <v>261</v>
      </c>
      <c r="K750" s="11" t="s">
        <v>2877</v>
      </c>
      <c r="L750" s="11">
        <v>2</v>
      </c>
    </row>
    <row r="751" spans="1:12">
      <c r="A751" s="11" t="s">
        <v>1251</v>
      </c>
      <c r="D751" s="11" t="s">
        <v>260</v>
      </c>
      <c r="E751" s="19" t="s">
        <v>1501</v>
      </c>
      <c r="F751" s="10">
        <v>42036</v>
      </c>
      <c r="G751" s="10">
        <v>44228</v>
      </c>
      <c r="H751" s="11">
        <v>7</v>
      </c>
      <c r="I751" s="20" t="s">
        <v>259</v>
      </c>
      <c r="J751" s="11" t="s">
        <v>261</v>
      </c>
      <c r="K751" s="11" t="s">
        <v>2877</v>
      </c>
      <c r="L751" s="11">
        <v>2</v>
      </c>
    </row>
    <row r="752" spans="1:12">
      <c r="A752" s="11" t="s">
        <v>1252</v>
      </c>
      <c r="D752" s="11" t="s">
        <v>260</v>
      </c>
      <c r="E752" s="19" t="s">
        <v>1502</v>
      </c>
      <c r="F752" s="10">
        <v>42036</v>
      </c>
      <c r="G752" s="10">
        <v>44228</v>
      </c>
      <c r="H752" s="11">
        <v>7</v>
      </c>
      <c r="I752" s="20" t="s">
        <v>259</v>
      </c>
      <c r="J752" s="11" t="s">
        <v>261</v>
      </c>
      <c r="K752" s="11" t="s">
        <v>2877</v>
      </c>
      <c r="L752" s="11">
        <v>2</v>
      </c>
    </row>
    <row r="753" spans="1:12">
      <c r="A753" s="11" t="s">
        <v>1253</v>
      </c>
      <c r="D753" s="11" t="s">
        <v>260</v>
      </c>
      <c r="E753" s="19" t="s">
        <v>1503</v>
      </c>
      <c r="F753" s="10">
        <v>42036</v>
      </c>
      <c r="G753" s="10">
        <v>44228</v>
      </c>
      <c r="H753" s="11">
        <v>7</v>
      </c>
      <c r="I753" s="20" t="s">
        <v>259</v>
      </c>
      <c r="J753" s="11" t="s">
        <v>261</v>
      </c>
      <c r="K753" s="11" t="s">
        <v>2877</v>
      </c>
      <c r="L753" s="11">
        <v>2</v>
      </c>
    </row>
    <row r="754" spans="1:12">
      <c r="A754" s="11" t="s">
        <v>1254</v>
      </c>
      <c r="D754" s="11" t="s">
        <v>260</v>
      </c>
      <c r="E754" s="19" t="s">
        <v>1504</v>
      </c>
      <c r="F754" s="10">
        <v>42036</v>
      </c>
      <c r="G754" s="10">
        <v>44228</v>
      </c>
      <c r="H754" s="11">
        <v>7</v>
      </c>
      <c r="I754" s="20" t="s">
        <v>259</v>
      </c>
      <c r="J754" s="11" t="s">
        <v>261</v>
      </c>
      <c r="K754" s="11" t="s">
        <v>2877</v>
      </c>
      <c r="L754" s="11">
        <v>2</v>
      </c>
    </row>
    <row r="755" spans="1:12">
      <c r="A755" s="11" t="s">
        <v>1255</v>
      </c>
      <c r="D755" s="11" t="s">
        <v>260</v>
      </c>
      <c r="E755" s="19" t="s">
        <v>1505</v>
      </c>
      <c r="F755" s="10">
        <v>42036</v>
      </c>
      <c r="G755" s="10">
        <v>44228</v>
      </c>
      <c r="H755" s="11">
        <v>7</v>
      </c>
      <c r="I755" s="20" t="s">
        <v>259</v>
      </c>
      <c r="J755" s="11" t="s">
        <v>261</v>
      </c>
      <c r="K755" s="11" t="s">
        <v>2877</v>
      </c>
      <c r="L755" s="11">
        <v>2</v>
      </c>
    </row>
    <row r="756" spans="1:12">
      <c r="A756" s="11" t="s">
        <v>1256</v>
      </c>
      <c r="D756" s="11" t="s">
        <v>260</v>
      </c>
      <c r="E756" s="19" t="s">
        <v>1506</v>
      </c>
      <c r="F756" s="10">
        <v>42036</v>
      </c>
      <c r="G756" s="10">
        <v>44228</v>
      </c>
      <c r="H756" s="11">
        <v>7</v>
      </c>
      <c r="I756" s="20" t="s">
        <v>259</v>
      </c>
      <c r="J756" s="11" t="s">
        <v>261</v>
      </c>
      <c r="K756" s="11" t="s">
        <v>2877</v>
      </c>
      <c r="L756" s="11">
        <v>2</v>
      </c>
    </row>
    <row r="757" spans="1:12">
      <c r="A757" s="11" t="s">
        <v>1257</v>
      </c>
      <c r="D757" s="11" t="s">
        <v>260</v>
      </c>
      <c r="E757" s="19" t="s">
        <v>1507</v>
      </c>
      <c r="F757" s="10">
        <v>42036</v>
      </c>
      <c r="G757" s="10">
        <v>44228</v>
      </c>
      <c r="H757" s="11">
        <v>7</v>
      </c>
      <c r="I757" s="20" t="s">
        <v>259</v>
      </c>
      <c r="J757" s="11" t="s">
        <v>261</v>
      </c>
      <c r="K757" s="11" t="s">
        <v>2877</v>
      </c>
      <c r="L757" s="11">
        <v>2</v>
      </c>
    </row>
    <row r="758" spans="1:12">
      <c r="A758" s="11" t="s">
        <v>1258</v>
      </c>
      <c r="D758" s="11" t="s">
        <v>260</v>
      </c>
      <c r="E758" s="19" t="s">
        <v>1508</v>
      </c>
      <c r="F758" s="10">
        <v>42036</v>
      </c>
      <c r="G758" s="10">
        <v>44228</v>
      </c>
      <c r="H758" s="11">
        <v>7</v>
      </c>
      <c r="I758" s="20" t="s">
        <v>259</v>
      </c>
      <c r="J758" s="11" t="s">
        <v>261</v>
      </c>
      <c r="K758" s="11" t="s">
        <v>2877</v>
      </c>
      <c r="L758" s="11">
        <v>2</v>
      </c>
    </row>
    <row r="759" spans="1:12">
      <c r="A759" s="11" t="s">
        <v>1259</v>
      </c>
      <c r="D759" s="11" t="s">
        <v>260</v>
      </c>
      <c r="E759" s="19" t="s">
        <v>1509</v>
      </c>
      <c r="F759" s="10">
        <v>42036</v>
      </c>
      <c r="G759" s="10">
        <v>44228</v>
      </c>
      <c r="H759" s="11">
        <v>7</v>
      </c>
      <c r="I759" s="20" t="s">
        <v>259</v>
      </c>
      <c r="J759" s="11" t="s">
        <v>261</v>
      </c>
      <c r="K759" s="11" t="s">
        <v>2877</v>
      </c>
      <c r="L759" s="11">
        <v>2</v>
      </c>
    </row>
    <row r="760" spans="1:12">
      <c r="A760" s="11" t="s">
        <v>1260</v>
      </c>
      <c r="D760" s="11" t="s">
        <v>260</v>
      </c>
      <c r="E760" s="19" t="s">
        <v>1510</v>
      </c>
      <c r="F760" s="10">
        <v>42036</v>
      </c>
      <c r="G760" s="10">
        <v>44228</v>
      </c>
      <c r="H760" s="11">
        <v>7</v>
      </c>
      <c r="I760" s="20" t="s">
        <v>259</v>
      </c>
      <c r="J760" s="11" t="s">
        <v>261</v>
      </c>
      <c r="K760" s="11" t="s">
        <v>2877</v>
      </c>
      <c r="L760" s="11">
        <v>2</v>
      </c>
    </row>
    <row r="761" spans="1:12">
      <c r="A761" s="11" t="s">
        <v>1261</v>
      </c>
      <c r="D761" s="11" t="s">
        <v>260</v>
      </c>
      <c r="E761" s="19" t="s">
        <v>1511</v>
      </c>
      <c r="F761" s="10">
        <v>42036</v>
      </c>
      <c r="G761" s="10">
        <v>44228</v>
      </c>
      <c r="H761" s="11">
        <v>7</v>
      </c>
      <c r="I761" s="20" t="s">
        <v>259</v>
      </c>
      <c r="J761" s="11" t="s">
        <v>261</v>
      </c>
      <c r="K761" s="11" t="s">
        <v>2877</v>
      </c>
      <c r="L761" s="11">
        <v>2</v>
      </c>
    </row>
    <row r="762" spans="1:12">
      <c r="A762" s="11" t="s">
        <v>1512</v>
      </c>
      <c r="D762" s="11" t="s">
        <v>260</v>
      </c>
      <c r="E762" s="19" t="s">
        <v>1762</v>
      </c>
      <c r="F762" s="10">
        <v>42036</v>
      </c>
      <c r="G762" s="10">
        <v>44228</v>
      </c>
      <c r="H762" s="11">
        <v>7</v>
      </c>
      <c r="I762" s="20" t="s">
        <v>259</v>
      </c>
      <c r="J762" s="11" t="s">
        <v>261</v>
      </c>
      <c r="K762" s="11" t="s">
        <v>2877</v>
      </c>
      <c r="L762" s="11">
        <v>2</v>
      </c>
    </row>
    <row r="763" spans="1:12">
      <c r="A763" s="11" t="s">
        <v>1513</v>
      </c>
      <c r="D763" s="11" t="s">
        <v>260</v>
      </c>
      <c r="E763" s="19" t="s">
        <v>1763</v>
      </c>
      <c r="F763" s="10">
        <v>42036</v>
      </c>
      <c r="G763" s="10">
        <v>44228</v>
      </c>
      <c r="H763" s="11">
        <v>7</v>
      </c>
      <c r="I763" s="20" t="s">
        <v>259</v>
      </c>
      <c r="J763" s="11" t="s">
        <v>261</v>
      </c>
      <c r="K763" s="11" t="s">
        <v>2877</v>
      </c>
      <c r="L763" s="11">
        <v>2</v>
      </c>
    </row>
    <row r="764" spans="1:12">
      <c r="A764" s="11" t="s">
        <v>1514</v>
      </c>
      <c r="D764" s="11" t="s">
        <v>260</v>
      </c>
      <c r="E764" s="19" t="s">
        <v>1764</v>
      </c>
      <c r="F764" s="10">
        <v>42036</v>
      </c>
      <c r="G764" s="10">
        <v>44228</v>
      </c>
      <c r="H764" s="11">
        <v>7</v>
      </c>
      <c r="I764" s="20" t="s">
        <v>259</v>
      </c>
      <c r="J764" s="11" t="s">
        <v>261</v>
      </c>
      <c r="K764" s="11" t="s">
        <v>2877</v>
      </c>
      <c r="L764" s="11">
        <v>2</v>
      </c>
    </row>
    <row r="765" spans="1:12">
      <c r="A765" s="11" t="s">
        <v>1515</v>
      </c>
      <c r="D765" s="11" t="s">
        <v>260</v>
      </c>
      <c r="E765" s="19" t="s">
        <v>1765</v>
      </c>
      <c r="F765" s="10">
        <v>42036</v>
      </c>
      <c r="G765" s="10">
        <v>44228</v>
      </c>
      <c r="H765" s="11">
        <v>7</v>
      </c>
      <c r="I765" s="20" t="s">
        <v>259</v>
      </c>
      <c r="J765" s="11" t="s">
        <v>261</v>
      </c>
      <c r="K765" s="11" t="s">
        <v>2877</v>
      </c>
      <c r="L765" s="11">
        <v>2</v>
      </c>
    </row>
    <row r="766" spans="1:12">
      <c r="A766" s="11" t="s">
        <v>1516</v>
      </c>
      <c r="D766" s="11" t="s">
        <v>260</v>
      </c>
      <c r="E766" s="19" t="s">
        <v>1766</v>
      </c>
      <c r="F766" s="10">
        <v>42036</v>
      </c>
      <c r="G766" s="10">
        <v>44228</v>
      </c>
      <c r="H766" s="11">
        <v>7</v>
      </c>
      <c r="I766" s="20" t="s">
        <v>259</v>
      </c>
      <c r="J766" s="11" t="s">
        <v>261</v>
      </c>
      <c r="K766" s="11" t="s">
        <v>2877</v>
      </c>
      <c r="L766" s="11">
        <v>2</v>
      </c>
    </row>
    <row r="767" spans="1:12">
      <c r="A767" s="11" t="s">
        <v>1517</v>
      </c>
      <c r="D767" s="11" t="s">
        <v>260</v>
      </c>
      <c r="E767" s="19" t="s">
        <v>1767</v>
      </c>
      <c r="F767" s="10">
        <v>42036</v>
      </c>
      <c r="G767" s="10">
        <v>44228</v>
      </c>
      <c r="H767" s="11">
        <v>7</v>
      </c>
      <c r="I767" s="20" t="s">
        <v>259</v>
      </c>
      <c r="J767" s="11" t="s">
        <v>261</v>
      </c>
      <c r="K767" s="11" t="s">
        <v>2877</v>
      </c>
      <c r="L767" s="11">
        <v>2</v>
      </c>
    </row>
    <row r="768" spans="1:12">
      <c r="A768" s="11" t="s">
        <v>1518</v>
      </c>
      <c r="D768" s="11" t="s">
        <v>260</v>
      </c>
      <c r="E768" s="19" t="s">
        <v>1768</v>
      </c>
      <c r="F768" s="10">
        <v>42036</v>
      </c>
      <c r="G768" s="10">
        <v>44228</v>
      </c>
      <c r="H768" s="11">
        <v>7</v>
      </c>
      <c r="I768" s="20" t="s">
        <v>259</v>
      </c>
      <c r="J768" s="11" t="s">
        <v>261</v>
      </c>
      <c r="K768" s="11" t="s">
        <v>2877</v>
      </c>
      <c r="L768" s="11">
        <v>2</v>
      </c>
    </row>
    <row r="769" spans="1:12">
      <c r="A769" s="11" t="s">
        <v>1519</v>
      </c>
      <c r="D769" s="11" t="s">
        <v>260</v>
      </c>
      <c r="E769" s="19" t="s">
        <v>1769</v>
      </c>
      <c r="F769" s="10">
        <v>42036</v>
      </c>
      <c r="G769" s="10">
        <v>44228</v>
      </c>
      <c r="H769" s="11">
        <v>7</v>
      </c>
      <c r="I769" s="20" t="s">
        <v>259</v>
      </c>
      <c r="J769" s="11" t="s">
        <v>261</v>
      </c>
      <c r="K769" s="11" t="s">
        <v>2877</v>
      </c>
      <c r="L769" s="11">
        <v>2</v>
      </c>
    </row>
    <row r="770" spans="1:12">
      <c r="A770" s="11" t="s">
        <v>1520</v>
      </c>
      <c r="D770" s="11" t="s">
        <v>260</v>
      </c>
      <c r="E770" s="19" t="s">
        <v>1770</v>
      </c>
      <c r="F770" s="10">
        <v>42036</v>
      </c>
      <c r="G770" s="10">
        <v>44228</v>
      </c>
      <c r="H770" s="11">
        <v>7</v>
      </c>
      <c r="I770" s="20" t="s">
        <v>259</v>
      </c>
      <c r="J770" s="11" t="s">
        <v>261</v>
      </c>
      <c r="K770" s="11" t="s">
        <v>2877</v>
      </c>
      <c r="L770" s="11">
        <v>2</v>
      </c>
    </row>
    <row r="771" spans="1:12">
      <c r="A771" s="11" t="s">
        <v>1521</v>
      </c>
      <c r="D771" s="11" t="s">
        <v>260</v>
      </c>
      <c r="E771" s="19" t="s">
        <v>1771</v>
      </c>
      <c r="F771" s="10">
        <v>42036</v>
      </c>
      <c r="G771" s="10">
        <v>44228</v>
      </c>
      <c r="H771" s="11">
        <v>7</v>
      </c>
      <c r="I771" s="20" t="s">
        <v>259</v>
      </c>
      <c r="J771" s="11" t="s">
        <v>261</v>
      </c>
      <c r="K771" s="11" t="s">
        <v>2877</v>
      </c>
      <c r="L771" s="11">
        <v>2</v>
      </c>
    </row>
    <row r="772" spans="1:12">
      <c r="A772" s="11" t="s">
        <v>1522</v>
      </c>
      <c r="D772" s="11" t="s">
        <v>260</v>
      </c>
      <c r="E772" s="19" t="s">
        <v>1772</v>
      </c>
      <c r="F772" s="10">
        <v>42036</v>
      </c>
      <c r="G772" s="10">
        <v>44228</v>
      </c>
      <c r="H772" s="11">
        <v>7</v>
      </c>
      <c r="I772" s="20" t="s">
        <v>259</v>
      </c>
      <c r="J772" s="11" t="s">
        <v>261</v>
      </c>
      <c r="K772" s="11" t="s">
        <v>2877</v>
      </c>
      <c r="L772" s="11">
        <v>2</v>
      </c>
    </row>
    <row r="773" spans="1:12">
      <c r="A773" s="11" t="s">
        <v>1523</v>
      </c>
      <c r="D773" s="11" t="s">
        <v>260</v>
      </c>
      <c r="E773" s="19" t="s">
        <v>1773</v>
      </c>
      <c r="F773" s="10">
        <v>42036</v>
      </c>
      <c r="G773" s="10">
        <v>44228</v>
      </c>
      <c r="H773" s="11">
        <v>7</v>
      </c>
      <c r="I773" s="20" t="s">
        <v>259</v>
      </c>
      <c r="J773" s="11" t="s">
        <v>261</v>
      </c>
      <c r="K773" s="11" t="s">
        <v>2877</v>
      </c>
      <c r="L773" s="11">
        <v>2</v>
      </c>
    </row>
    <row r="774" spans="1:12">
      <c r="A774" s="11" t="s">
        <v>1524</v>
      </c>
      <c r="D774" s="11" t="s">
        <v>260</v>
      </c>
      <c r="E774" s="19" t="s">
        <v>1774</v>
      </c>
      <c r="F774" s="10">
        <v>42036</v>
      </c>
      <c r="G774" s="10">
        <v>44228</v>
      </c>
      <c r="H774" s="11">
        <v>7</v>
      </c>
      <c r="I774" s="20" t="s">
        <v>259</v>
      </c>
      <c r="J774" s="11" t="s">
        <v>261</v>
      </c>
      <c r="K774" s="11" t="s">
        <v>2877</v>
      </c>
      <c r="L774" s="11">
        <v>2</v>
      </c>
    </row>
    <row r="775" spans="1:12">
      <c r="A775" s="11" t="s">
        <v>1525</v>
      </c>
      <c r="D775" s="11" t="s">
        <v>260</v>
      </c>
      <c r="E775" s="19" t="s">
        <v>1775</v>
      </c>
      <c r="F775" s="10">
        <v>42036</v>
      </c>
      <c r="G775" s="10">
        <v>44228</v>
      </c>
      <c r="H775" s="11">
        <v>7</v>
      </c>
      <c r="I775" s="20" t="s">
        <v>259</v>
      </c>
      <c r="J775" s="11" t="s">
        <v>261</v>
      </c>
      <c r="K775" s="11" t="s">
        <v>2877</v>
      </c>
      <c r="L775" s="11">
        <v>2</v>
      </c>
    </row>
    <row r="776" spans="1:12">
      <c r="A776" s="11" t="s">
        <v>1526</v>
      </c>
      <c r="D776" s="11" t="s">
        <v>260</v>
      </c>
      <c r="E776" s="19" t="s">
        <v>1776</v>
      </c>
      <c r="F776" s="10">
        <v>42036</v>
      </c>
      <c r="G776" s="10">
        <v>44228</v>
      </c>
      <c r="H776" s="11">
        <v>7</v>
      </c>
      <c r="I776" s="20" t="s">
        <v>259</v>
      </c>
      <c r="J776" s="11" t="s">
        <v>261</v>
      </c>
      <c r="K776" s="11" t="s">
        <v>2877</v>
      </c>
      <c r="L776" s="11">
        <v>2</v>
      </c>
    </row>
    <row r="777" spans="1:12">
      <c r="A777" s="11" t="s">
        <v>1527</v>
      </c>
      <c r="D777" s="11" t="s">
        <v>260</v>
      </c>
      <c r="E777" s="19" t="s">
        <v>1777</v>
      </c>
      <c r="F777" s="10">
        <v>42036</v>
      </c>
      <c r="G777" s="10">
        <v>44228</v>
      </c>
      <c r="H777" s="11">
        <v>7</v>
      </c>
      <c r="I777" s="20" t="s">
        <v>259</v>
      </c>
      <c r="J777" s="11" t="s">
        <v>261</v>
      </c>
      <c r="K777" s="11" t="s">
        <v>2877</v>
      </c>
      <c r="L777" s="11">
        <v>2</v>
      </c>
    </row>
    <row r="778" spans="1:12">
      <c r="A778" s="11" t="s">
        <v>1528</v>
      </c>
      <c r="D778" s="11" t="s">
        <v>260</v>
      </c>
      <c r="E778" s="19" t="s">
        <v>1778</v>
      </c>
      <c r="F778" s="10">
        <v>42036</v>
      </c>
      <c r="G778" s="10">
        <v>44228</v>
      </c>
      <c r="H778" s="11">
        <v>7</v>
      </c>
      <c r="I778" s="20" t="s">
        <v>259</v>
      </c>
      <c r="J778" s="11" t="s">
        <v>261</v>
      </c>
      <c r="K778" s="11" t="s">
        <v>2877</v>
      </c>
      <c r="L778" s="11">
        <v>2</v>
      </c>
    </row>
    <row r="779" spans="1:12">
      <c r="A779" s="11" t="s">
        <v>1529</v>
      </c>
      <c r="D779" s="11" t="s">
        <v>260</v>
      </c>
      <c r="E779" s="19" t="s">
        <v>1779</v>
      </c>
      <c r="F779" s="10">
        <v>42036</v>
      </c>
      <c r="G779" s="10">
        <v>44228</v>
      </c>
      <c r="H779" s="11">
        <v>7</v>
      </c>
      <c r="I779" s="20" t="s">
        <v>259</v>
      </c>
      <c r="J779" s="11" t="s">
        <v>261</v>
      </c>
      <c r="K779" s="11" t="s">
        <v>2877</v>
      </c>
      <c r="L779" s="11">
        <v>2</v>
      </c>
    </row>
    <row r="780" spans="1:12">
      <c r="A780" s="11" t="s">
        <v>1530</v>
      </c>
      <c r="D780" s="11" t="s">
        <v>260</v>
      </c>
      <c r="E780" s="19" t="s">
        <v>1780</v>
      </c>
      <c r="F780" s="10">
        <v>42036</v>
      </c>
      <c r="G780" s="10">
        <v>44228</v>
      </c>
      <c r="H780" s="11">
        <v>7</v>
      </c>
      <c r="I780" s="20" t="s">
        <v>259</v>
      </c>
      <c r="J780" s="11" t="s">
        <v>261</v>
      </c>
      <c r="K780" s="11" t="s">
        <v>2877</v>
      </c>
      <c r="L780" s="11">
        <v>2</v>
      </c>
    </row>
    <row r="781" spans="1:12">
      <c r="A781" s="11" t="s">
        <v>1531</v>
      </c>
      <c r="D781" s="11" t="s">
        <v>260</v>
      </c>
      <c r="E781" s="19" t="s">
        <v>1781</v>
      </c>
      <c r="F781" s="10">
        <v>42036</v>
      </c>
      <c r="G781" s="10">
        <v>44228</v>
      </c>
      <c r="H781" s="11">
        <v>7</v>
      </c>
      <c r="I781" s="20" t="s">
        <v>259</v>
      </c>
      <c r="J781" s="11" t="s">
        <v>261</v>
      </c>
      <c r="K781" s="11" t="s">
        <v>2877</v>
      </c>
      <c r="L781" s="11">
        <v>2</v>
      </c>
    </row>
    <row r="782" spans="1:12">
      <c r="A782" s="11" t="s">
        <v>1532</v>
      </c>
      <c r="D782" s="11" t="s">
        <v>260</v>
      </c>
      <c r="E782" s="19" t="s">
        <v>1782</v>
      </c>
      <c r="F782" s="10">
        <v>42036</v>
      </c>
      <c r="G782" s="10">
        <v>44228</v>
      </c>
      <c r="H782" s="11">
        <v>7</v>
      </c>
      <c r="I782" s="20" t="s">
        <v>259</v>
      </c>
      <c r="J782" s="11" t="s">
        <v>261</v>
      </c>
      <c r="K782" s="11" t="s">
        <v>2877</v>
      </c>
      <c r="L782" s="11">
        <v>2</v>
      </c>
    </row>
    <row r="783" spans="1:12">
      <c r="A783" s="11" t="s">
        <v>1533</v>
      </c>
      <c r="D783" s="11" t="s">
        <v>260</v>
      </c>
      <c r="E783" s="19" t="s">
        <v>1783</v>
      </c>
      <c r="F783" s="10">
        <v>42036</v>
      </c>
      <c r="G783" s="10">
        <v>44228</v>
      </c>
      <c r="H783" s="11">
        <v>7</v>
      </c>
      <c r="I783" s="20" t="s">
        <v>259</v>
      </c>
      <c r="J783" s="11" t="s">
        <v>261</v>
      </c>
      <c r="K783" s="11" t="s">
        <v>2877</v>
      </c>
      <c r="L783" s="11">
        <v>2</v>
      </c>
    </row>
    <row r="784" spans="1:12">
      <c r="A784" s="11" t="s">
        <v>1534</v>
      </c>
      <c r="D784" s="11" t="s">
        <v>260</v>
      </c>
      <c r="E784" s="19" t="s">
        <v>1784</v>
      </c>
      <c r="F784" s="10">
        <v>42036</v>
      </c>
      <c r="G784" s="10">
        <v>44228</v>
      </c>
      <c r="H784" s="11">
        <v>7</v>
      </c>
      <c r="I784" s="20" t="s">
        <v>259</v>
      </c>
      <c r="J784" s="11" t="s">
        <v>261</v>
      </c>
      <c r="K784" s="11" t="s">
        <v>2877</v>
      </c>
      <c r="L784" s="11">
        <v>2</v>
      </c>
    </row>
    <row r="785" spans="1:12">
      <c r="A785" s="11" t="s">
        <v>1535</v>
      </c>
      <c r="D785" s="11" t="s">
        <v>260</v>
      </c>
      <c r="E785" s="19" t="s">
        <v>1785</v>
      </c>
      <c r="F785" s="10">
        <v>42036</v>
      </c>
      <c r="G785" s="10">
        <v>44228</v>
      </c>
      <c r="H785" s="11">
        <v>7</v>
      </c>
      <c r="I785" s="20" t="s">
        <v>259</v>
      </c>
      <c r="J785" s="11" t="s">
        <v>261</v>
      </c>
      <c r="K785" s="11" t="s">
        <v>2877</v>
      </c>
      <c r="L785" s="11">
        <v>2</v>
      </c>
    </row>
    <row r="786" spans="1:12">
      <c r="A786" s="11" t="s">
        <v>1536</v>
      </c>
      <c r="D786" s="11" t="s">
        <v>260</v>
      </c>
      <c r="E786" s="19" t="s">
        <v>1786</v>
      </c>
      <c r="F786" s="10">
        <v>42036</v>
      </c>
      <c r="G786" s="10">
        <v>44228</v>
      </c>
      <c r="H786" s="11">
        <v>7</v>
      </c>
      <c r="I786" s="20" t="s">
        <v>259</v>
      </c>
      <c r="J786" s="11" t="s">
        <v>261</v>
      </c>
      <c r="K786" s="11" t="s">
        <v>2877</v>
      </c>
      <c r="L786" s="11">
        <v>2</v>
      </c>
    </row>
    <row r="787" spans="1:12">
      <c r="A787" s="11" t="s">
        <v>1537</v>
      </c>
      <c r="D787" s="11" t="s">
        <v>260</v>
      </c>
      <c r="E787" s="19" t="s">
        <v>1787</v>
      </c>
      <c r="F787" s="10">
        <v>42036</v>
      </c>
      <c r="G787" s="10">
        <v>44228</v>
      </c>
      <c r="H787" s="11">
        <v>7</v>
      </c>
      <c r="I787" s="20" t="s">
        <v>259</v>
      </c>
      <c r="J787" s="11" t="s">
        <v>261</v>
      </c>
      <c r="K787" s="11" t="s">
        <v>2877</v>
      </c>
      <c r="L787" s="11">
        <v>2</v>
      </c>
    </row>
    <row r="788" spans="1:12">
      <c r="A788" s="11" t="s">
        <v>1538</v>
      </c>
      <c r="D788" s="11" t="s">
        <v>260</v>
      </c>
      <c r="E788" s="19" t="s">
        <v>1788</v>
      </c>
      <c r="F788" s="10">
        <v>42036</v>
      </c>
      <c r="G788" s="10">
        <v>44228</v>
      </c>
      <c r="H788" s="11">
        <v>7</v>
      </c>
      <c r="I788" s="20" t="s">
        <v>259</v>
      </c>
      <c r="J788" s="11" t="s">
        <v>261</v>
      </c>
      <c r="K788" s="11" t="s">
        <v>2877</v>
      </c>
      <c r="L788" s="11">
        <v>2</v>
      </c>
    </row>
    <row r="789" spans="1:12">
      <c r="A789" s="11" t="s">
        <v>1539</v>
      </c>
      <c r="D789" s="11" t="s">
        <v>260</v>
      </c>
      <c r="E789" s="19" t="s">
        <v>1789</v>
      </c>
      <c r="F789" s="10">
        <v>42036</v>
      </c>
      <c r="G789" s="10">
        <v>44228</v>
      </c>
      <c r="H789" s="11">
        <v>7</v>
      </c>
      <c r="I789" s="20" t="s">
        <v>259</v>
      </c>
      <c r="J789" s="11" t="s">
        <v>261</v>
      </c>
      <c r="K789" s="11" t="s">
        <v>2877</v>
      </c>
      <c r="L789" s="11">
        <v>2</v>
      </c>
    </row>
    <row r="790" spans="1:12">
      <c r="A790" s="11" t="s">
        <v>1540</v>
      </c>
      <c r="D790" s="11" t="s">
        <v>260</v>
      </c>
      <c r="E790" s="19" t="s">
        <v>1790</v>
      </c>
      <c r="F790" s="10">
        <v>42036</v>
      </c>
      <c r="G790" s="10">
        <v>44228</v>
      </c>
      <c r="H790" s="11">
        <v>7</v>
      </c>
      <c r="I790" s="20" t="s">
        <v>259</v>
      </c>
      <c r="J790" s="11" t="s">
        <v>261</v>
      </c>
      <c r="K790" s="11" t="s">
        <v>2877</v>
      </c>
      <c r="L790" s="11">
        <v>2</v>
      </c>
    </row>
    <row r="791" spans="1:12">
      <c r="A791" s="11" t="s">
        <v>1541</v>
      </c>
      <c r="D791" s="11" t="s">
        <v>260</v>
      </c>
      <c r="E791" s="19" t="s">
        <v>1791</v>
      </c>
      <c r="F791" s="10">
        <v>42036</v>
      </c>
      <c r="G791" s="10">
        <v>44228</v>
      </c>
      <c r="H791" s="11">
        <v>7</v>
      </c>
      <c r="I791" s="20" t="s">
        <v>259</v>
      </c>
      <c r="J791" s="11" t="s">
        <v>261</v>
      </c>
      <c r="K791" s="11" t="s">
        <v>2877</v>
      </c>
      <c r="L791" s="11">
        <v>2</v>
      </c>
    </row>
    <row r="792" spans="1:12">
      <c r="A792" s="11" t="s">
        <v>1542</v>
      </c>
      <c r="D792" s="11" t="s">
        <v>260</v>
      </c>
      <c r="E792" s="19" t="s">
        <v>1792</v>
      </c>
      <c r="F792" s="10">
        <v>42036</v>
      </c>
      <c r="G792" s="10">
        <v>44228</v>
      </c>
      <c r="H792" s="11">
        <v>7</v>
      </c>
      <c r="I792" s="20" t="s">
        <v>259</v>
      </c>
      <c r="J792" s="11" t="s">
        <v>261</v>
      </c>
      <c r="K792" s="11" t="s">
        <v>2877</v>
      </c>
      <c r="L792" s="11">
        <v>2</v>
      </c>
    </row>
    <row r="793" spans="1:12">
      <c r="A793" s="11" t="s">
        <v>1543</v>
      </c>
      <c r="D793" s="11" t="s">
        <v>260</v>
      </c>
      <c r="E793" s="19" t="s">
        <v>1793</v>
      </c>
      <c r="F793" s="10">
        <v>42036</v>
      </c>
      <c r="G793" s="10">
        <v>44228</v>
      </c>
      <c r="H793" s="11">
        <v>7</v>
      </c>
      <c r="I793" s="20" t="s">
        <v>259</v>
      </c>
      <c r="J793" s="11" t="s">
        <v>261</v>
      </c>
      <c r="K793" s="11" t="s">
        <v>2877</v>
      </c>
      <c r="L793" s="11">
        <v>2</v>
      </c>
    </row>
    <row r="794" spans="1:12">
      <c r="A794" s="11" t="s">
        <v>1544</v>
      </c>
      <c r="D794" s="11" t="s">
        <v>260</v>
      </c>
      <c r="E794" s="19" t="s">
        <v>1794</v>
      </c>
      <c r="F794" s="10">
        <v>42036</v>
      </c>
      <c r="G794" s="10">
        <v>44228</v>
      </c>
      <c r="H794" s="11">
        <v>7</v>
      </c>
      <c r="I794" s="20" t="s">
        <v>259</v>
      </c>
      <c r="J794" s="11" t="s">
        <v>261</v>
      </c>
      <c r="K794" s="11" t="s">
        <v>2877</v>
      </c>
      <c r="L794" s="11">
        <v>2</v>
      </c>
    </row>
    <row r="795" spans="1:12">
      <c r="A795" s="11" t="s">
        <v>1545</v>
      </c>
      <c r="D795" s="11" t="s">
        <v>260</v>
      </c>
      <c r="E795" s="19" t="s">
        <v>1795</v>
      </c>
      <c r="F795" s="10">
        <v>42036</v>
      </c>
      <c r="G795" s="10">
        <v>44228</v>
      </c>
      <c r="H795" s="11">
        <v>7</v>
      </c>
      <c r="I795" s="20" t="s">
        <v>259</v>
      </c>
      <c r="J795" s="11" t="s">
        <v>261</v>
      </c>
      <c r="K795" s="11" t="s">
        <v>2877</v>
      </c>
      <c r="L795" s="11">
        <v>2</v>
      </c>
    </row>
    <row r="796" spans="1:12">
      <c r="A796" s="11" t="s">
        <v>1546</v>
      </c>
      <c r="D796" s="11" t="s">
        <v>260</v>
      </c>
      <c r="E796" s="19" t="s">
        <v>1796</v>
      </c>
      <c r="F796" s="10">
        <v>42036</v>
      </c>
      <c r="G796" s="10">
        <v>44228</v>
      </c>
      <c r="H796" s="11">
        <v>7</v>
      </c>
      <c r="I796" s="20" t="s">
        <v>259</v>
      </c>
      <c r="J796" s="11" t="s">
        <v>261</v>
      </c>
      <c r="K796" s="11" t="s">
        <v>2877</v>
      </c>
      <c r="L796" s="11">
        <v>2</v>
      </c>
    </row>
    <row r="797" spans="1:12">
      <c r="A797" s="11" t="s">
        <v>1547</v>
      </c>
      <c r="D797" s="11" t="s">
        <v>260</v>
      </c>
      <c r="E797" s="19" t="s">
        <v>1797</v>
      </c>
      <c r="F797" s="10">
        <v>42036</v>
      </c>
      <c r="G797" s="10">
        <v>44228</v>
      </c>
      <c r="H797" s="11">
        <v>7</v>
      </c>
      <c r="I797" s="20" t="s">
        <v>259</v>
      </c>
      <c r="J797" s="11" t="s">
        <v>261</v>
      </c>
      <c r="K797" s="11" t="s">
        <v>2877</v>
      </c>
      <c r="L797" s="11">
        <v>2</v>
      </c>
    </row>
    <row r="798" spans="1:12">
      <c r="A798" s="11" t="s">
        <v>1548</v>
      </c>
      <c r="D798" s="11" t="s">
        <v>260</v>
      </c>
      <c r="E798" s="19" t="s">
        <v>1798</v>
      </c>
      <c r="F798" s="10">
        <v>42036</v>
      </c>
      <c r="G798" s="10">
        <v>44228</v>
      </c>
      <c r="H798" s="11">
        <v>7</v>
      </c>
      <c r="I798" s="20" t="s">
        <v>259</v>
      </c>
      <c r="J798" s="11" t="s">
        <v>261</v>
      </c>
      <c r="K798" s="11" t="s">
        <v>2877</v>
      </c>
      <c r="L798" s="11">
        <v>2</v>
      </c>
    </row>
    <row r="799" spans="1:12">
      <c r="A799" s="11" t="s">
        <v>1549</v>
      </c>
      <c r="D799" s="11" t="s">
        <v>260</v>
      </c>
      <c r="E799" s="19" t="s">
        <v>1799</v>
      </c>
      <c r="F799" s="10">
        <v>42036</v>
      </c>
      <c r="G799" s="10">
        <v>44228</v>
      </c>
      <c r="H799" s="11">
        <v>7</v>
      </c>
      <c r="I799" s="20" t="s">
        <v>259</v>
      </c>
      <c r="J799" s="11" t="s">
        <v>261</v>
      </c>
      <c r="K799" s="11" t="s">
        <v>2877</v>
      </c>
      <c r="L799" s="11">
        <v>2</v>
      </c>
    </row>
    <row r="800" spans="1:12">
      <c r="A800" s="11" t="s">
        <v>1550</v>
      </c>
      <c r="D800" s="11" t="s">
        <v>260</v>
      </c>
      <c r="E800" s="19" t="s">
        <v>1800</v>
      </c>
      <c r="F800" s="10">
        <v>42036</v>
      </c>
      <c r="G800" s="10">
        <v>44228</v>
      </c>
      <c r="H800" s="11">
        <v>7</v>
      </c>
      <c r="I800" s="20" t="s">
        <v>259</v>
      </c>
      <c r="J800" s="11" t="s">
        <v>261</v>
      </c>
      <c r="K800" s="11" t="s">
        <v>2877</v>
      </c>
      <c r="L800" s="11">
        <v>2</v>
      </c>
    </row>
    <row r="801" spans="1:12">
      <c r="A801" s="11" t="s">
        <v>1551</v>
      </c>
      <c r="D801" s="11" t="s">
        <v>260</v>
      </c>
      <c r="E801" s="19" t="s">
        <v>1801</v>
      </c>
      <c r="F801" s="10">
        <v>42036</v>
      </c>
      <c r="G801" s="10">
        <v>44228</v>
      </c>
      <c r="H801" s="11">
        <v>7</v>
      </c>
      <c r="I801" s="20" t="s">
        <v>259</v>
      </c>
      <c r="J801" s="11" t="s">
        <v>261</v>
      </c>
      <c r="K801" s="11" t="s">
        <v>2877</v>
      </c>
      <c r="L801" s="11">
        <v>2</v>
      </c>
    </row>
    <row r="802" spans="1:12">
      <c r="A802" s="11" t="s">
        <v>1552</v>
      </c>
      <c r="D802" s="11" t="s">
        <v>260</v>
      </c>
      <c r="E802" s="19" t="s">
        <v>1802</v>
      </c>
      <c r="F802" s="10">
        <v>42036</v>
      </c>
      <c r="G802" s="10">
        <v>44228</v>
      </c>
      <c r="H802" s="11">
        <v>7</v>
      </c>
      <c r="I802" s="20" t="s">
        <v>259</v>
      </c>
      <c r="J802" s="11" t="s">
        <v>261</v>
      </c>
      <c r="K802" s="11" t="s">
        <v>2877</v>
      </c>
      <c r="L802" s="11">
        <v>2</v>
      </c>
    </row>
    <row r="803" spans="1:12">
      <c r="A803" s="11" t="s">
        <v>1553</v>
      </c>
      <c r="D803" s="11" t="s">
        <v>260</v>
      </c>
      <c r="E803" s="19" t="s">
        <v>1803</v>
      </c>
      <c r="F803" s="10">
        <v>42036</v>
      </c>
      <c r="G803" s="10">
        <v>44228</v>
      </c>
      <c r="H803" s="11">
        <v>7</v>
      </c>
      <c r="I803" s="20" t="s">
        <v>259</v>
      </c>
      <c r="J803" s="11" t="s">
        <v>261</v>
      </c>
      <c r="K803" s="11" t="s">
        <v>2877</v>
      </c>
      <c r="L803" s="11">
        <v>2</v>
      </c>
    </row>
    <row r="804" spans="1:12">
      <c r="A804" s="11" t="s">
        <v>1554</v>
      </c>
      <c r="D804" s="11" t="s">
        <v>260</v>
      </c>
      <c r="E804" s="19" t="s">
        <v>1804</v>
      </c>
      <c r="F804" s="10">
        <v>42036</v>
      </c>
      <c r="G804" s="10">
        <v>44228</v>
      </c>
      <c r="H804" s="11">
        <v>7</v>
      </c>
      <c r="I804" s="20" t="s">
        <v>259</v>
      </c>
      <c r="J804" s="11" t="s">
        <v>261</v>
      </c>
      <c r="K804" s="11" t="s">
        <v>2877</v>
      </c>
      <c r="L804" s="11">
        <v>2</v>
      </c>
    </row>
    <row r="805" spans="1:12">
      <c r="A805" s="11" t="s">
        <v>1555</v>
      </c>
      <c r="D805" s="11" t="s">
        <v>260</v>
      </c>
      <c r="E805" s="19" t="s">
        <v>1805</v>
      </c>
      <c r="F805" s="10">
        <v>42036</v>
      </c>
      <c r="G805" s="10">
        <v>44228</v>
      </c>
      <c r="H805" s="11">
        <v>7</v>
      </c>
      <c r="I805" s="20" t="s">
        <v>259</v>
      </c>
      <c r="J805" s="11" t="s">
        <v>261</v>
      </c>
      <c r="K805" s="11" t="s">
        <v>2877</v>
      </c>
      <c r="L805" s="11">
        <v>2</v>
      </c>
    </row>
    <row r="806" spans="1:12">
      <c r="A806" s="11" t="s">
        <v>1556</v>
      </c>
      <c r="D806" s="11" t="s">
        <v>260</v>
      </c>
      <c r="E806" s="19" t="s">
        <v>1806</v>
      </c>
      <c r="F806" s="10">
        <v>42036</v>
      </c>
      <c r="G806" s="10">
        <v>44228</v>
      </c>
      <c r="H806" s="11">
        <v>7</v>
      </c>
      <c r="I806" s="20" t="s">
        <v>259</v>
      </c>
      <c r="J806" s="11" t="s">
        <v>261</v>
      </c>
      <c r="K806" s="11" t="s">
        <v>2877</v>
      </c>
      <c r="L806" s="11">
        <v>2</v>
      </c>
    </row>
    <row r="807" spans="1:12">
      <c r="A807" s="11" t="s">
        <v>1557</v>
      </c>
      <c r="D807" s="11" t="s">
        <v>260</v>
      </c>
      <c r="E807" s="19" t="s">
        <v>1807</v>
      </c>
      <c r="F807" s="10">
        <v>42036</v>
      </c>
      <c r="G807" s="10">
        <v>44228</v>
      </c>
      <c r="H807" s="11">
        <v>7</v>
      </c>
      <c r="I807" s="20" t="s">
        <v>259</v>
      </c>
      <c r="J807" s="11" t="s">
        <v>261</v>
      </c>
      <c r="K807" s="11" t="s">
        <v>2877</v>
      </c>
      <c r="L807" s="11">
        <v>2</v>
      </c>
    </row>
    <row r="808" spans="1:12">
      <c r="A808" s="11" t="s">
        <v>1558</v>
      </c>
      <c r="D808" s="11" t="s">
        <v>260</v>
      </c>
      <c r="E808" s="19" t="s">
        <v>1808</v>
      </c>
      <c r="F808" s="10">
        <v>42036</v>
      </c>
      <c r="G808" s="10">
        <v>44228</v>
      </c>
      <c r="H808" s="11">
        <v>7</v>
      </c>
      <c r="I808" s="20" t="s">
        <v>259</v>
      </c>
      <c r="J808" s="11" t="s">
        <v>261</v>
      </c>
      <c r="K808" s="11" t="s">
        <v>2877</v>
      </c>
      <c r="L808" s="11">
        <v>2</v>
      </c>
    </row>
    <row r="809" spans="1:12">
      <c r="A809" s="11" t="s">
        <v>1559</v>
      </c>
      <c r="D809" s="11" t="s">
        <v>260</v>
      </c>
      <c r="E809" s="19" t="s">
        <v>1809</v>
      </c>
      <c r="F809" s="10">
        <v>42036</v>
      </c>
      <c r="G809" s="10">
        <v>44228</v>
      </c>
      <c r="H809" s="11">
        <v>7</v>
      </c>
      <c r="I809" s="20" t="s">
        <v>259</v>
      </c>
      <c r="J809" s="11" t="s">
        <v>261</v>
      </c>
      <c r="K809" s="11" t="s">
        <v>2877</v>
      </c>
      <c r="L809" s="11">
        <v>2</v>
      </c>
    </row>
    <row r="810" spans="1:12">
      <c r="A810" s="11" t="s">
        <v>1560</v>
      </c>
      <c r="D810" s="11" t="s">
        <v>260</v>
      </c>
      <c r="E810" s="19" t="s">
        <v>1810</v>
      </c>
      <c r="F810" s="10">
        <v>42036</v>
      </c>
      <c r="G810" s="10">
        <v>44228</v>
      </c>
      <c r="H810" s="11">
        <v>7</v>
      </c>
      <c r="I810" s="20" t="s">
        <v>259</v>
      </c>
      <c r="J810" s="11" t="s">
        <v>261</v>
      </c>
      <c r="K810" s="11" t="s">
        <v>2877</v>
      </c>
      <c r="L810" s="11">
        <v>2</v>
      </c>
    </row>
    <row r="811" spans="1:12">
      <c r="A811" s="11" t="s">
        <v>1561</v>
      </c>
      <c r="D811" s="11" t="s">
        <v>260</v>
      </c>
      <c r="E811" s="19" t="s">
        <v>1811</v>
      </c>
      <c r="F811" s="10">
        <v>42036</v>
      </c>
      <c r="G811" s="10">
        <v>44228</v>
      </c>
      <c r="H811" s="11">
        <v>7</v>
      </c>
      <c r="I811" s="20" t="s">
        <v>259</v>
      </c>
      <c r="J811" s="11" t="s">
        <v>261</v>
      </c>
      <c r="K811" s="11" t="s">
        <v>2877</v>
      </c>
      <c r="L811" s="11">
        <v>2</v>
      </c>
    </row>
    <row r="812" spans="1:12">
      <c r="A812" s="11" t="s">
        <v>1562</v>
      </c>
      <c r="D812" s="11" t="s">
        <v>260</v>
      </c>
      <c r="E812" s="19" t="s">
        <v>1812</v>
      </c>
      <c r="F812" s="10">
        <v>42036</v>
      </c>
      <c r="G812" s="10">
        <v>44228</v>
      </c>
      <c r="H812" s="11">
        <v>7</v>
      </c>
      <c r="I812" s="20" t="s">
        <v>259</v>
      </c>
      <c r="J812" s="11" t="s">
        <v>261</v>
      </c>
      <c r="K812" s="11" t="s">
        <v>2877</v>
      </c>
      <c r="L812" s="11">
        <v>2</v>
      </c>
    </row>
    <row r="813" spans="1:12">
      <c r="A813" s="11" t="s">
        <v>1563</v>
      </c>
      <c r="D813" s="11" t="s">
        <v>260</v>
      </c>
      <c r="E813" s="19" t="s">
        <v>1813</v>
      </c>
      <c r="F813" s="10">
        <v>42036</v>
      </c>
      <c r="G813" s="10">
        <v>44228</v>
      </c>
      <c r="H813" s="11">
        <v>7</v>
      </c>
      <c r="I813" s="20" t="s">
        <v>259</v>
      </c>
      <c r="J813" s="11" t="s">
        <v>261</v>
      </c>
      <c r="K813" s="11" t="s">
        <v>2877</v>
      </c>
      <c r="L813" s="11">
        <v>2</v>
      </c>
    </row>
    <row r="814" spans="1:12">
      <c r="A814" s="11" t="s">
        <v>1564</v>
      </c>
      <c r="D814" s="11" t="s">
        <v>260</v>
      </c>
      <c r="E814" s="19" t="s">
        <v>1814</v>
      </c>
      <c r="F814" s="10">
        <v>42036</v>
      </c>
      <c r="G814" s="10">
        <v>44228</v>
      </c>
      <c r="H814" s="11">
        <v>7</v>
      </c>
      <c r="I814" s="20" t="s">
        <v>259</v>
      </c>
      <c r="J814" s="11" t="s">
        <v>261</v>
      </c>
      <c r="K814" s="11" t="s">
        <v>2877</v>
      </c>
      <c r="L814" s="11">
        <v>2</v>
      </c>
    </row>
    <row r="815" spans="1:12">
      <c r="A815" s="11" t="s">
        <v>1565</v>
      </c>
      <c r="D815" s="11" t="s">
        <v>260</v>
      </c>
      <c r="E815" s="19" t="s">
        <v>1815</v>
      </c>
      <c r="F815" s="10">
        <v>42036</v>
      </c>
      <c r="G815" s="10">
        <v>44228</v>
      </c>
      <c r="H815" s="11">
        <v>7</v>
      </c>
      <c r="I815" s="20" t="s">
        <v>259</v>
      </c>
      <c r="J815" s="11" t="s">
        <v>261</v>
      </c>
      <c r="K815" s="11" t="s">
        <v>2877</v>
      </c>
      <c r="L815" s="11">
        <v>2</v>
      </c>
    </row>
    <row r="816" spans="1:12">
      <c r="A816" s="11" t="s">
        <v>1566</v>
      </c>
      <c r="D816" s="11" t="s">
        <v>260</v>
      </c>
      <c r="E816" s="19" t="s">
        <v>1816</v>
      </c>
      <c r="F816" s="10">
        <v>42036</v>
      </c>
      <c r="G816" s="10">
        <v>44228</v>
      </c>
      <c r="H816" s="11">
        <v>7</v>
      </c>
      <c r="I816" s="20" t="s">
        <v>259</v>
      </c>
      <c r="J816" s="11" t="s">
        <v>261</v>
      </c>
      <c r="K816" s="11" t="s">
        <v>2877</v>
      </c>
      <c r="L816" s="11">
        <v>2</v>
      </c>
    </row>
    <row r="817" spans="1:12">
      <c r="A817" s="11" t="s">
        <v>1567</v>
      </c>
      <c r="D817" s="11" t="s">
        <v>260</v>
      </c>
      <c r="E817" s="19" t="s">
        <v>1817</v>
      </c>
      <c r="F817" s="10">
        <v>42036</v>
      </c>
      <c r="G817" s="10">
        <v>44228</v>
      </c>
      <c r="H817" s="11">
        <v>7</v>
      </c>
      <c r="I817" s="20" t="s">
        <v>259</v>
      </c>
      <c r="J817" s="11" t="s">
        <v>261</v>
      </c>
      <c r="K817" s="11" t="s">
        <v>2877</v>
      </c>
      <c r="L817" s="11">
        <v>2</v>
      </c>
    </row>
    <row r="818" spans="1:12">
      <c r="A818" s="11" t="s">
        <v>1568</v>
      </c>
      <c r="D818" s="11" t="s">
        <v>260</v>
      </c>
      <c r="E818" s="19" t="s">
        <v>1818</v>
      </c>
      <c r="F818" s="10">
        <v>42036</v>
      </c>
      <c r="G818" s="10">
        <v>44228</v>
      </c>
      <c r="H818" s="11">
        <v>7</v>
      </c>
      <c r="I818" s="20" t="s">
        <v>259</v>
      </c>
      <c r="J818" s="11" t="s">
        <v>261</v>
      </c>
      <c r="K818" s="11" t="s">
        <v>2877</v>
      </c>
      <c r="L818" s="11">
        <v>2</v>
      </c>
    </row>
    <row r="819" spans="1:12">
      <c r="A819" s="11" t="s">
        <v>1569</v>
      </c>
      <c r="D819" s="11" t="s">
        <v>260</v>
      </c>
      <c r="E819" s="19" t="s">
        <v>1819</v>
      </c>
      <c r="F819" s="10">
        <v>42036</v>
      </c>
      <c r="G819" s="10">
        <v>44228</v>
      </c>
      <c r="H819" s="11">
        <v>7</v>
      </c>
      <c r="I819" s="20" t="s">
        <v>259</v>
      </c>
      <c r="J819" s="11" t="s">
        <v>261</v>
      </c>
      <c r="K819" s="11" t="s">
        <v>2877</v>
      </c>
      <c r="L819" s="11">
        <v>2</v>
      </c>
    </row>
    <row r="820" spans="1:12">
      <c r="A820" s="11" t="s">
        <v>1570</v>
      </c>
      <c r="D820" s="11" t="s">
        <v>260</v>
      </c>
      <c r="E820" s="19" t="s">
        <v>1820</v>
      </c>
      <c r="F820" s="10">
        <v>42036</v>
      </c>
      <c r="G820" s="10">
        <v>44228</v>
      </c>
      <c r="H820" s="11">
        <v>7</v>
      </c>
      <c r="I820" s="20" t="s">
        <v>259</v>
      </c>
      <c r="J820" s="11" t="s">
        <v>261</v>
      </c>
      <c r="K820" s="11" t="s">
        <v>2877</v>
      </c>
      <c r="L820" s="11">
        <v>2</v>
      </c>
    </row>
    <row r="821" spans="1:12">
      <c r="A821" s="11" t="s">
        <v>1571</v>
      </c>
      <c r="D821" s="11" t="s">
        <v>260</v>
      </c>
      <c r="E821" s="19" t="s">
        <v>1821</v>
      </c>
      <c r="F821" s="10">
        <v>42036</v>
      </c>
      <c r="G821" s="10">
        <v>44228</v>
      </c>
      <c r="H821" s="11">
        <v>7</v>
      </c>
      <c r="I821" s="20" t="s">
        <v>259</v>
      </c>
      <c r="J821" s="11" t="s">
        <v>261</v>
      </c>
      <c r="K821" s="11" t="s">
        <v>2877</v>
      </c>
      <c r="L821" s="11">
        <v>2</v>
      </c>
    </row>
    <row r="822" spans="1:12">
      <c r="A822" s="11" t="s">
        <v>1572</v>
      </c>
      <c r="D822" s="11" t="s">
        <v>260</v>
      </c>
      <c r="E822" s="19" t="s">
        <v>1822</v>
      </c>
      <c r="F822" s="10">
        <v>42036</v>
      </c>
      <c r="G822" s="10">
        <v>44228</v>
      </c>
      <c r="H822" s="11">
        <v>7</v>
      </c>
      <c r="I822" s="20" t="s">
        <v>259</v>
      </c>
      <c r="J822" s="11" t="s">
        <v>261</v>
      </c>
      <c r="K822" s="11" t="s">
        <v>2877</v>
      </c>
      <c r="L822" s="11">
        <v>2</v>
      </c>
    </row>
    <row r="823" spans="1:12">
      <c r="A823" s="11" t="s">
        <v>1573</v>
      </c>
      <c r="D823" s="11" t="s">
        <v>260</v>
      </c>
      <c r="E823" s="19" t="s">
        <v>1823</v>
      </c>
      <c r="F823" s="10">
        <v>42036</v>
      </c>
      <c r="G823" s="10">
        <v>44228</v>
      </c>
      <c r="H823" s="11">
        <v>7</v>
      </c>
      <c r="I823" s="20" t="s">
        <v>259</v>
      </c>
      <c r="J823" s="11" t="s">
        <v>261</v>
      </c>
      <c r="K823" s="11" t="s">
        <v>2877</v>
      </c>
      <c r="L823" s="11">
        <v>2</v>
      </c>
    </row>
    <row r="824" spans="1:12">
      <c r="A824" s="11" t="s">
        <v>1574</v>
      </c>
      <c r="D824" s="11" t="s">
        <v>260</v>
      </c>
      <c r="E824" s="19" t="s">
        <v>1824</v>
      </c>
      <c r="F824" s="10">
        <v>42036</v>
      </c>
      <c r="G824" s="10">
        <v>44228</v>
      </c>
      <c r="H824" s="11">
        <v>7</v>
      </c>
      <c r="I824" s="20" t="s">
        <v>259</v>
      </c>
      <c r="J824" s="11" t="s">
        <v>261</v>
      </c>
      <c r="K824" s="11" t="s">
        <v>2877</v>
      </c>
      <c r="L824" s="11">
        <v>2</v>
      </c>
    </row>
    <row r="825" spans="1:12">
      <c r="A825" s="11" t="s">
        <v>1575</v>
      </c>
      <c r="D825" s="11" t="s">
        <v>260</v>
      </c>
      <c r="E825" s="19" t="s">
        <v>1825</v>
      </c>
      <c r="F825" s="10">
        <v>42036</v>
      </c>
      <c r="G825" s="10">
        <v>44228</v>
      </c>
      <c r="H825" s="11">
        <v>7</v>
      </c>
      <c r="I825" s="20" t="s">
        <v>259</v>
      </c>
      <c r="J825" s="11" t="s">
        <v>261</v>
      </c>
      <c r="K825" s="11" t="s">
        <v>2877</v>
      </c>
      <c r="L825" s="11">
        <v>2</v>
      </c>
    </row>
    <row r="826" spans="1:12">
      <c r="A826" s="11" t="s">
        <v>1576</v>
      </c>
      <c r="D826" s="11" t="s">
        <v>260</v>
      </c>
      <c r="E826" s="19" t="s">
        <v>1826</v>
      </c>
      <c r="F826" s="10">
        <v>42036</v>
      </c>
      <c r="G826" s="10">
        <v>44228</v>
      </c>
      <c r="H826" s="11">
        <v>7</v>
      </c>
      <c r="I826" s="20" t="s">
        <v>259</v>
      </c>
      <c r="J826" s="11" t="s">
        <v>261</v>
      </c>
      <c r="K826" s="11" t="s">
        <v>2877</v>
      </c>
      <c r="L826" s="11">
        <v>2</v>
      </c>
    </row>
    <row r="827" spans="1:12">
      <c r="A827" s="11" t="s">
        <v>1577</v>
      </c>
      <c r="D827" s="11" t="s">
        <v>260</v>
      </c>
      <c r="E827" s="19" t="s">
        <v>1827</v>
      </c>
      <c r="F827" s="10">
        <v>42036</v>
      </c>
      <c r="G827" s="10">
        <v>44228</v>
      </c>
      <c r="H827" s="11">
        <v>7</v>
      </c>
      <c r="I827" s="20" t="s">
        <v>259</v>
      </c>
      <c r="J827" s="11" t="s">
        <v>261</v>
      </c>
      <c r="K827" s="11" t="s">
        <v>2877</v>
      </c>
      <c r="L827" s="11">
        <v>2</v>
      </c>
    </row>
    <row r="828" spans="1:12">
      <c r="A828" s="11" t="s">
        <v>1578</v>
      </c>
      <c r="D828" s="11" t="s">
        <v>260</v>
      </c>
      <c r="E828" s="19" t="s">
        <v>1828</v>
      </c>
      <c r="F828" s="10">
        <v>42036</v>
      </c>
      <c r="G828" s="10">
        <v>44228</v>
      </c>
      <c r="H828" s="11">
        <v>7</v>
      </c>
      <c r="I828" s="20" t="s">
        <v>259</v>
      </c>
      <c r="J828" s="11" t="s">
        <v>261</v>
      </c>
      <c r="K828" s="11" t="s">
        <v>2877</v>
      </c>
      <c r="L828" s="11">
        <v>2</v>
      </c>
    </row>
    <row r="829" spans="1:12">
      <c r="A829" s="11" t="s">
        <v>1579</v>
      </c>
      <c r="D829" s="11" t="s">
        <v>260</v>
      </c>
      <c r="E829" s="19" t="s">
        <v>1829</v>
      </c>
      <c r="F829" s="10">
        <v>42036</v>
      </c>
      <c r="G829" s="10">
        <v>44228</v>
      </c>
      <c r="H829" s="11">
        <v>7</v>
      </c>
      <c r="I829" s="20" t="s">
        <v>259</v>
      </c>
      <c r="J829" s="11" t="s">
        <v>261</v>
      </c>
      <c r="K829" s="11" t="s">
        <v>2877</v>
      </c>
      <c r="L829" s="11">
        <v>2</v>
      </c>
    </row>
    <row r="830" spans="1:12">
      <c r="A830" s="11" t="s">
        <v>1580</v>
      </c>
      <c r="D830" s="11" t="s">
        <v>260</v>
      </c>
      <c r="E830" s="19" t="s">
        <v>1830</v>
      </c>
      <c r="F830" s="10">
        <v>42036</v>
      </c>
      <c r="G830" s="10">
        <v>44228</v>
      </c>
      <c r="H830" s="11">
        <v>7</v>
      </c>
      <c r="I830" s="20" t="s">
        <v>259</v>
      </c>
      <c r="J830" s="11" t="s">
        <v>261</v>
      </c>
      <c r="K830" s="11" t="s">
        <v>2877</v>
      </c>
      <c r="L830" s="11">
        <v>2</v>
      </c>
    </row>
    <row r="831" spans="1:12">
      <c r="A831" s="11" t="s">
        <v>1581</v>
      </c>
      <c r="D831" s="11" t="s">
        <v>260</v>
      </c>
      <c r="E831" s="19" t="s">
        <v>1831</v>
      </c>
      <c r="F831" s="10">
        <v>42036</v>
      </c>
      <c r="G831" s="10">
        <v>44228</v>
      </c>
      <c r="H831" s="11">
        <v>7</v>
      </c>
      <c r="I831" s="20" t="s">
        <v>259</v>
      </c>
      <c r="J831" s="11" t="s">
        <v>261</v>
      </c>
      <c r="K831" s="11" t="s">
        <v>2877</v>
      </c>
      <c r="L831" s="11">
        <v>2</v>
      </c>
    </row>
    <row r="832" spans="1:12">
      <c r="A832" s="11" t="s">
        <v>1582</v>
      </c>
      <c r="D832" s="11" t="s">
        <v>260</v>
      </c>
      <c r="E832" s="19" t="s">
        <v>1832</v>
      </c>
      <c r="F832" s="10">
        <v>42036</v>
      </c>
      <c r="G832" s="10">
        <v>44228</v>
      </c>
      <c r="H832" s="11">
        <v>7</v>
      </c>
      <c r="I832" s="20" t="s">
        <v>259</v>
      </c>
      <c r="J832" s="11" t="s">
        <v>261</v>
      </c>
      <c r="K832" s="11" t="s">
        <v>2877</v>
      </c>
      <c r="L832" s="11">
        <v>2</v>
      </c>
    </row>
    <row r="833" spans="1:12">
      <c r="A833" s="11" t="s">
        <v>1583</v>
      </c>
      <c r="D833" s="11" t="s">
        <v>260</v>
      </c>
      <c r="E833" s="19" t="s">
        <v>1833</v>
      </c>
      <c r="F833" s="10">
        <v>42036</v>
      </c>
      <c r="G833" s="10">
        <v>44228</v>
      </c>
      <c r="H833" s="11">
        <v>7</v>
      </c>
      <c r="I833" s="20" t="s">
        <v>259</v>
      </c>
      <c r="J833" s="11" t="s">
        <v>261</v>
      </c>
      <c r="K833" s="11" t="s">
        <v>2877</v>
      </c>
      <c r="L833" s="11">
        <v>2</v>
      </c>
    </row>
    <row r="834" spans="1:12">
      <c r="A834" s="11" t="s">
        <v>1584</v>
      </c>
      <c r="D834" s="11" t="s">
        <v>260</v>
      </c>
      <c r="E834" s="19" t="s">
        <v>1834</v>
      </c>
      <c r="F834" s="10">
        <v>42036</v>
      </c>
      <c r="G834" s="10">
        <v>44228</v>
      </c>
      <c r="H834" s="11">
        <v>7</v>
      </c>
      <c r="I834" s="20" t="s">
        <v>259</v>
      </c>
      <c r="J834" s="11" t="s">
        <v>261</v>
      </c>
      <c r="K834" s="11" t="s">
        <v>2877</v>
      </c>
      <c r="L834" s="11">
        <v>2</v>
      </c>
    </row>
    <row r="835" spans="1:12">
      <c r="A835" s="11" t="s">
        <v>1585</v>
      </c>
      <c r="D835" s="11" t="s">
        <v>260</v>
      </c>
      <c r="E835" s="19" t="s">
        <v>1835</v>
      </c>
      <c r="F835" s="10">
        <v>42036</v>
      </c>
      <c r="G835" s="10">
        <v>44228</v>
      </c>
      <c r="H835" s="11">
        <v>7</v>
      </c>
      <c r="I835" s="20" t="s">
        <v>259</v>
      </c>
      <c r="J835" s="11" t="s">
        <v>261</v>
      </c>
      <c r="K835" s="11" t="s">
        <v>2877</v>
      </c>
      <c r="L835" s="11">
        <v>2</v>
      </c>
    </row>
    <row r="836" spans="1:12">
      <c r="A836" s="11" t="s">
        <v>1586</v>
      </c>
      <c r="D836" s="11" t="s">
        <v>260</v>
      </c>
      <c r="E836" s="19" t="s">
        <v>1836</v>
      </c>
      <c r="F836" s="10">
        <v>42036</v>
      </c>
      <c r="G836" s="10">
        <v>44228</v>
      </c>
      <c r="H836" s="11">
        <v>7</v>
      </c>
      <c r="I836" s="20" t="s">
        <v>259</v>
      </c>
      <c r="J836" s="11" t="s">
        <v>261</v>
      </c>
      <c r="K836" s="11" t="s">
        <v>2877</v>
      </c>
      <c r="L836" s="11">
        <v>2</v>
      </c>
    </row>
    <row r="837" spans="1:12">
      <c r="A837" s="11" t="s">
        <v>1587</v>
      </c>
      <c r="D837" s="11" t="s">
        <v>260</v>
      </c>
      <c r="E837" s="19" t="s">
        <v>1837</v>
      </c>
      <c r="F837" s="10">
        <v>42036</v>
      </c>
      <c r="G837" s="10">
        <v>44228</v>
      </c>
      <c r="H837" s="11">
        <v>7</v>
      </c>
      <c r="I837" s="20" t="s">
        <v>259</v>
      </c>
      <c r="J837" s="11" t="s">
        <v>261</v>
      </c>
      <c r="K837" s="11" t="s">
        <v>2877</v>
      </c>
      <c r="L837" s="11">
        <v>2</v>
      </c>
    </row>
    <row r="838" spans="1:12">
      <c r="A838" s="11" t="s">
        <v>1588</v>
      </c>
      <c r="D838" s="11" t="s">
        <v>260</v>
      </c>
      <c r="E838" s="19" t="s">
        <v>1838</v>
      </c>
      <c r="F838" s="10">
        <v>42036</v>
      </c>
      <c r="G838" s="10">
        <v>44228</v>
      </c>
      <c r="H838" s="11">
        <v>7</v>
      </c>
      <c r="I838" s="20" t="s">
        <v>259</v>
      </c>
      <c r="J838" s="11" t="s">
        <v>261</v>
      </c>
      <c r="K838" s="11" t="s">
        <v>2877</v>
      </c>
      <c r="L838" s="11">
        <v>2</v>
      </c>
    </row>
    <row r="839" spans="1:12">
      <c r="A839" s="11" t="s">
        <v>1589</v>
      </c>
      <c r="D839" s="11" t="s">
        <v>260</v>
      </c>
      <c r="E839" s="19" t="s">
        <v>1839</v>
      </c>
      <c r="F839" s="10">
        <v>42036</v>
      </c>
      <c r="G839" s="10">
        <v>44228</v>
      </c>
      <c r="H839" s="11">
        <v>7</v>
      </c>
      <c r="I839" s="20" t="s">
        <v>259</v>
      </c>
      <c r="J839" s="11" t="s">
        <v>261</v>
      </c>
      <c r="K839" s="11" t="s">
        <v>2877</v>
      </c>
      <c r="L839" s="11">
        <v>2</v>
      </c>
    </row>
    <row r="840" spans="1:12">
      <c r="A840" s="11" t="s">
        <v>1590</v>
      </c>
      <c r="D840" s="11" t="s">
        <v>260</v>
      </c>
      <c r="E840" s="19" t="s">
        <v>1840</v>
      </c>
      <c r="F840" s="10">
        <v>42036</v>
      </c>
      <c r="G840" s="10">
        <v>44228</v>
      </c>
      <c r="H840" s="11">
        <v>7</v>
      </c>
      <c r="I840" s="20" t="s">
        <v>259</v>
      </c>
      <c r="J840" s="11" t="s">
        <v>261</v>
      </c>
      <c r="K840" s="11" t="s">
        <v>2877</v>
      </c>
      <c r="L840" s="11">
        <v>2</v>
      </c>
    </row>
    <row r="841" spans="1:12">
      <c r="A841" s="11" t="s">
        <v>1591</v>
      </c>
      <c r="D841" s="11" t="s">
        <v>260</v>
      </c>
      <c r="E841" s="19" t="s">
        <v>1841</v>
      </c>
      <c r="F841" s="10">
        <v>42036</v>
      </c>
      <c r="G841" s="10">
        <v>44228</v>
      </c>
      <c r="H841" s="11">
        <v>7</v>
      </c>
      <c r="I841" s="20" t="s">
        <v>259</v>
      </c>
      <c r="J841" s="11" t="s">
        <v>261</v>
      </c>
      <c r="K841" s="11" t="s">
        <v>2877</v>
      </c>
      <c r="L841" s="11">
        <v>2</v>
      </c>
    </row>
    <row r="842" spans="1:12">
      <c r="A842" s="11" t="s">
        <v>1592</v>
      </c>
      <c r="D842" s="11" t="s">
        <v>260</v>
      </c>
      <c r="E842" s="19" t="s">
        <v>1842</v>
      </c>
      <c r="F842" s="10">
        <v>42036</v>
      </c>
      <c r="G842" s="10">
        <v>44228</v>
      </c>
      <c r="H842" s="11">
        <v>7</v>
      </c>
      <c r="I842" s="20" t="s">
        <v>259</v>
      </c>
      <c r="J842" s="11" t="s">
        <v>261</v>
      </c>
      <c r="K842" s="11" t="s">
        <v>2877</v>
      </c>
      <c r="L842" s="11">
        <v>2</v>
      </c>
    </row>
    <row r="843" spans="1:12">
      <c r="A843" s="11" t="s">
        <v>1593</v>
      </c>
      <c r="D843" s="11" t="s">
        <v>260</v>
      </c>
      <c r="E843" s="19" t="s">
        <v>1843</v>
      </c>
      <c r="F843" s="10">
        <v>42036</v>
      </c>
      <c r="G843" s="10">
        <v>44228</v>
      </c>
      <c r="H843" s="11">
        <v>7</v>
      </c>
      <c r="I843" s="20" t="s">
        <v>259</v>
      </c>
      <c r="J843" s="11" t="s">
        <v>261</v>
      </c>
      <c r="K843" s="11" t="s">
        <v>2877</v>
      </c>
      <c r="L843" s="11">
        <v>2</v>
      </c>
    </row>
    <row r="844" spans="1:12">
      <c r="A844" s="11" t="s">
        <v>1594</v>
      </c>
      <c r="D844" s="11" t="s">
        <v>260</v>
      </c>
      <c r="E844" s="19" t="s">
        <v>1844</v>
      </c>
      <c r="F844" s="10">
        <v>42036</v>
      </c>
      <c r="G844" s="10">
        <v>44228</v>
      </c>
      <c r="H844" s="11">
        <v>7</v>
      </c>
      <c r="I844" s="20" t="s">
        <v>259</v>
      </c>
      <c r="J844" s="11" t="s">
        <v>261</v>
      </c>
      <c r="K844" s="11" t="s">
        <v>2877</v>
      </c>
      <c r="L844" s="11">
        <v>2</v>
      </c>
    </row>
    <row r="845" spans="1:12">
      <c r="A845" s="11" t="s">
        <v>1595</v>
      </c>
      <c r="D845" s="11" t="s">
        <v>260</v>
      </c>
      <c r="E845" s="19" t="s">
        <v>1845</v>
      </c>
      <c r="F845" s="10">
        <v>42036</v>
      </c>
      <c r="G845" s="10">
        <v>44228</v>
      </c>
      <c r="H845" s="11">
        <v>7</v>
      </c>
      <c r="I845" s="20" t="s">
        <v>259</v>
      </c>
      <c r="J845" s="11" t="s">
        <v>261</v>
      </c>
      <c r="K845" s="11" t="s">
        <v>2877</v>
      </c>
      <c r="L845" s="11">
        <v>2</v>
      </c>
    </row>
    <row r="846" spans="1:12">
      <c r="A846" s="11" t="s">
        <v>1596</v>
      </c>
      <c r="D846" s="11" t="s">
        <v>260</v>
      </c>
      <c r="E846" s="19" t="s">
        <v>1846</v>
      </c>
      <c r="F846" s="10">
        <v>42036</v>
      </c>
      <c r="G846" s="10">
        <v>44228</v>
      </c>
      <c r="H846" s="11">
        <v>7</v>
      </c>
      <c r="I846" s="20" t="s">
        <v>259</v>
      </c>
      <c r="J846" s="11" t="s">
        <v>261</v>
      </c>
      <c r="K846" s="11" t="s">
        <v>2877</v>
      </c>
      <c r="L846" s="11">
        <v>2</v>
      </c>
    </row>
    <row r="847" spans="1:12">
      <c r="A847" s="11" t="s">
        <v>1597</v>
      </c>
      <c r="D847" s="11" t="s">
        <v>260</v>
      </c>
      <c r="E847" s="19" t="s">
        <v>1847</v>
      </c>
      <c r="F847" s="10">
        <v>42036</v>
      </c>
      <c r="G847" s="10">
        <v>44228</v>
      </c>
      <c r="H847" s="11">
        <v>7</v>
      </c>
      <c r="I847" s="20" t="s">
        <v>259</v>
      </c>
      <c r="J847" s="11" t="s">
        <v>261</v>
      </c>
      <c r="K847" s="11" t="s">
        <v>2877</v>
      </c>
      <c r="L847" s="11">
        <v>2</v>
      </c>
    </row>
    <row r="848" spans="1:12">
      <c r="A848" s="11" t="s">
        <v>1598</v>
      </c>
      <c r="D848" s="11" t="s">
        <v>260</v>
      </c>
      <c r="E848" s="19" t="s">
        <v>1848</v>
      </c>
      <c r="F848" s="10">
        <v>42036</v>
      </c>
      <c r="G848" s="10">
        <v>44228</v>
      </c>
      <c r="H848" s="11">
        <v>7</v>
      </c>
      <c r="I848" s="20" t="s">
        <v>259</v>
      </c>
      <c r="J848" s="11" t="s">
        <v>261</v>
      </c>
      <c r="K848" s="11" t="s">
        <v>2877</v>
      </c>
      <c r="L848" s="11">
        <v>2</v>
      </c>
    </row>
    <row r="849" spans="1:12">
      <c r="A849" s="11" t="s">
        <v>1599</v>
      </c>
      <c r="D849" s="11" t="s">
        <v>260</v>
      </c>
      <c r="E849" s="19" t="s">
        <v>1849</v>
      </c>
      <c r="F849" s="10">
        <v>42036</v>
      </c>
      <c r="G849" s="10">
        <v>44228</v>
      </c>
      <c r="H849" s="11">
        <v>7</v>
      </c>
      <c r="I849" s="20" t="s">
        <v>259</v>
      </c>
      <c r="J849" s="11" t="s">
        <v>261</v>
      </c>
      <c r="K849" s="11" t="s">
        <v>2877</v>
      </c>
      <c r="L849" s="11">
        <v>2</v>
      </c>
    </row>
    <row r="850" spans="1:12">
      <c r="A850" s="11" t="s">
        <v>1600</v>
      </c>
      <c r="D850" s="11" t="s">
        <v>260</v>
      </c>
      <c r="E850" s="19" t="s">
        <v>1850</v>
      </c>
      <c r="F850" s="10">
        <v>42036</v>
      </c>
      <c r="G850" s="10">
        <v>44228</v>
      </c>
      <c r="H850" s="11">
        <v>7</v>
      </c>
      <c r="I850" s="20" t="s">
        <v>259</v>
      </c>
      <c r="J850" s="11" t="s">
        <v>261</v>
      </c>
      <c r="K850" s="11" t="s">
        <v>2877</v>
      </c>
      <c r="L850" s="11">
        <v>2</v>
      </c>
    </row>
    <row r="851" spans="1:12">
      <c r="A851" s="11" t="s">
        <v>1601</v>
      </c>
      <c r="D851" s="11" t="s">
        <v>260</v>
      </c>
      <c r="E851" s="19" t="s">
        <v>1851</v>
      </c>
      <c r="F851" s="10">
        <v>42036</v>
      </c>
      <c r="G851" s="10">
        <v>44228</v>
      </c>
      <c r="H851" s="11">
        <v>7</v>
      </c>
      <c r="I851" s="20" t="s">
        <v>259</v>
      </c>
      <c r="J851" s="11" t="s">
        <v>261</v>
      </c>
      <c r="K851" s="11" t="s">
        <v>2877</v>
      </c>
      <c r="L851" s="11">
        <v>2</v>
      </c>
    </row>
    <row r="852" spans="1:12">
      <c r="A852" s="11" t="s">
        <v>1602</v>
      </c>
      <c r="D852" s="11" t="s">
        <v>260</v>
      </c>
      <c r="E852" s="19" t="s">
        <v>1852</v>
      </c>
      <c r="F852" s="10">
        <v>42036</v>
      </c>
      <c r="G852" s="10">
        <v>44228</v>
      </c>
      <c r="H852" s="11">
        <v>7</v>
      </c>
      <c r="I852" s="20" t="s">
        <v>259</v>
      </c>
      <c r="J852" s="11" t="s">
        <v>261</v>
      </c>
      <c r="K852" s="11" t="s">
        <v>2877</v>
      </c>
      <c r="L852" s="11">
        <v>2</v>
      </c>
    </row>
    <row r="853" spans="1:12">
      <c r="A853" s="11" t="s">
        <v>1603</v>
      </c>
      <c r="D853" s="11" t="s">
        <v>260</v>
      </c>
      <c r="E853" s="19" t="s">
        <v>1853</v>
      </c>
      <c r="F853" s="10">
        <v>42036</v>
      </c>
      <c r="G853" s="10">
        <v>44228</v>
      </c>
      <c r="H853" s="11">
        <v>7</v>
      </c>
      <c r="I853" s="20" t="s">
        <v>259</v>
      </c>
      <c r="J853" s="11" t="s">
        <v>261</v>
      </c>
      <c r="K853" s="11" t="s">
        <v>2877</v>
      </c>
      <c r="L853" s="11">
        <v>2</v>
      </c>
    </row>
    <row r="854" spans="1:12">
      <c r="A854" s="11" t="s">
        <v>1604</v>
      </c>
      <c r="D854" s="11" t="s">
        <v>260</v>
      </c>
      <c r="E854" s="19" t="s">
        <v>1854</v>
      </c>
      <c r="F854" s="10">
        <v>42036</v>
      </c>
      <c r="G854" s="10">
        <v>44228</v>
      </c>
      <c r="H854" s="11">
        <v>7</v>
      </c>
      <c r="I854" s="20" t="s">
        <v>259</v>
      </c>
      <c r="J854" s="11" t="s">
        <v>261</v>
      </c>
      <c r="K854" s="11" t="s">
        <v>2877</v>
      </c>
      <c r="L854" s="11">
        <v>2</v>
      </c>
    </row>
    <row r="855" spans="1:12">
      <c r="A855" s="11" t="s">
        <v>1605</v>
      </c>
      <c r="D855" s="11" t="s">
        <v>260</v>
      </c>
      <c r="E855" s="19" t="s">
        <v>1855</v>
      </c>
      <c r="F855" s="10">
        <v>42036</v>
      </c>
      <c r="G855" s="10">
        <v>44228</v>
      </c>
      <c r="H855" s="11">
        <v>7</v>
      </c>
      <c r="I855" s="20" t="s">
        <v>259</v>
      </c>
      <c r="J855" s="11" t="s">
        <v>261</v>
      </c>
      <c r="K855" s="11" t="s">
        <v>2877</v>
      </c>
      <c r="L855" s="11">
        <v>2</v>
      </c>
    </row>
    <row r="856" spans="1:12">
      <c r="A856" s="11" t="s">
        <v>1606</v>
      </c>
      <c r="D856" s="11" t="s">
        <v>260</v>
      </c>
      <c r="E856" s="19" t="s">
        <v>1856</v>
      </c>
      <c r="F856" s="10">
        <v>42036</v>
      </c>
      <c r="G856" s="10">
        <v>44228</v>
      </c>
      <c r="H856" s="11">
        <v>7</v>
      </c>
      <c r="I856" s="20" t="s">
        <v>259</v>
      </c>
      <c r="J856" s="11" t="s">
        <v>261</v>
      </c>
      <c r="K856" s="11" t="s">
        <v>2877</v>
      </c>
      <c r="L856" s="11">
        <v>2</v>
      </c>
    </row>
    <row r="857" spans="1:12">
      <c r="A857" s="11" t="s">
        <v>1607</v>
      </c>
      <c r="D857" s="11" t="s">
        <v>260</v>
      </c>
      <c r="E857" s="19" t="s">
        <v>1857</v>
      </c>
      <c r="F857" s="10">
        <v>42036</v>
      </c>
      <c r="G857" s="10">
        <v>44228</v>
      </c>
      <c r="H857" s="11">
        <v>7</v>
      </c>
      <c r="I857" s="20" t="s">
        <v>259</v>
      </c>
      <c r="J857" s="11" t="s">
        <v>261</v>
      </c>
      <c r="K857" s="11" t="s">
        <v>2877</v>
      </c>
      <c r="L857" s="11">
        <v>2</v>
      </c>
    </row>
    <row r="858" spans="1:12">
      <c r="A858" s="11" t="s">
        <v>1608</v>
      </c>
      <c r="D858" s="11" t="s">
        <v>260</v>
      </c>
      <c r="E858" s="19" t="s">
        <v>1858</v>
      </c>
      <c r="F858" s="10">
        <v>42036</v>
      </c>
      <c r="G858" s="10">
        <v>44228</v>
      </c>
      <c r="H858" s="11">
        <v>7</v>
      </c>
      <c r="I858" s="20" t="s">
        <v>259</v>
      </c>
      <c r="J858" s="11" t="s">
        <v>261</v>
      </c>
      <c r="K858" s="11" t="s">
        <v>2877</v>
      </c>
      <c r="L858" s="11">
        <v>2</v>
      </c>
    </row>
    <row r="859" spans="1:12">
      <c r="A859" s="11" t="s">
        <v>1609</v>
      </c>
      <c r="D859" s="11" t="s">
        <v>260</v>
      </c>
      <c r="E859" s="19" t="s">
        <v>1859</v>
      </c>
      <c r="F859" s="10">
        <v>42036</v>
      </c>
      <c r="G859" s="10">
        <v>44228</v>
      </c>
      <c r="H859" s="11">
        <v>7</v>
      </c>
      <c r="I859" s="20" t="s">
        <v>259</v>
      </c>
      <c r="J859" s="11" t="s">
        <v>261</v>
      </c>
      <c r="K859" s="11" t="s">
        <v>2877</v>
      </c>
      <c r="L859" s="11">
        <v>2</v>
      </c>
    </row>
    <row r="860" spans="1:12">
      <c r="A860" s="11" t="s">
        <v>1610</v>
      </c>
      <c r="D860" s="11" t="s">
        <v>260</v>
      </c>
      <c r="E860" s="19" t="s">
        <v>1860</v>
      </c>
      <c r="F860" s="10">
        <v>42036</v>
      </c>
      <c r="G860" s="10">
        <v>44228</v>
      </c>
      <c r="H860" s="11">
        <v>7</v>
      </c>
      <c r="I860" s="20" t="s">
        <v>259</v>
      </c>
      <c r="J860" s="11" t="s">
        <v>261</v>
      </c>
      <c r="K860" s="11" t="s">
        <v>2877</v>
      </c>
      <c r="L860" s="11">
        <v>2</v>
      </c>
    </row>
    <row r="861" spans="1:12">
      <c r="A861" s="11" t="s">
        <v>1611</v>
      </c>
      <c r="D861" s="11" t="s">
        <v>260</v>
      </c>
      <c r="E861" s="19" t="s">
        <v>1861</v>
      </c>
      <c r="F861" s="10">
        <v>42036</v>
      </c>
      <c r="G861" s="10">
        <v>44228</v>
      </c>
      <c r="H861" s="11">
        <v>7</v>
      </c>
      <c r="I861" s="20" t="s">
        <v>259</v>
      </c>
      <c r="J861" s="11" t="s">
        <v>261</v>
      </c>
      <c r="K861" s="11" t="s">
        <v>2877</v>
      </c>
      <c r="L861" s="11">
        <v>2</v>
      </c>
    </row>
    <row r="862" spans="1:12">
      <c r="A862" s="11" t="s">
        <v>1612</v>
      </c>
      <c r="D862" s="11" t="s">
        <v>260</v>
      </c>
      <c r="E862" s="19" t="s">
        <v>1862</v>
      </c>
      <c r="F862" s="10">
        <v>42036</v>
      </c>
      <c r="G862" s="10">
        <v>44228</v>
      </c>
      <c r="H862" s="11">
        <v>7</v>
      </c>
      <c r="I862" s="20" t="s">
        <v>259</v>
      </c>
      <c r="J862" s="11" t="s">
        <v>261</v>
      </c>
      <c r="K862" s="11" t="s">
        <v>2877</v>
      </c>
      <c r="L862" s="11">
        <v>2</v>
      </c>
    </row>
    <row r="863" spans="1:12">
      <c r="A863" s="11" t="s">
        <v>1613</v>
      </c>
      <c r="D863" s="11" t="s">
        <v>260</v>
      </c>
      <c r="E863" s="19" t="s">
        <v>1863</v>
      </c>
      <c r="F863" s="10">
        <v>42036</v>
      </c>
      <c r="G863" s="10">
        <v>44228</v>
      </c>
      <c r="H863" s="11">
        <v>7</v>
      </c>
      <c r="I863" s="20" t="s">
        <v>259</v>
      </c>
      <c r="J863" s="11" t="s">
        <v>261</v>
      </c>
      <c r="K863" s="11" t="s">
        <v>2877</v>
      </c>
      <c r="L863" s="11">
        <v>2</v>
      </c>
    </row>
    <row r="864" spans="1:12">
      <c r="A864" s="11" t="s">
        <v>1614</v>
      </c>
      <c r="D864" s="11" t="s">
        <v>260</v>
      </c>
      <c r="E864" s="19" t="s">
        <v>1864</v>
      </c>
      <c r="F864" s="10">
        <v>42036</v>
      </c>
      <c r="G864" s="10">
        <v>44228</v>
      </c>
      <c r="H864" s="11">
        <v>7</v>
      </c>
      <c r="I864" s="20" t="s">
        <v>259</v>
      </c>
      <c r="J864" s="11" t="s">
        <v>261</v>
      </c>
      <c r="K864" s="11" t="s">
        <v>2877</v>
      </c>
      <c r="L864" s="11">
        <v>2</v>
      </c>
    </row>
    <row r="865" spans="1:12">
      <c r="A865" s="11" t="s">
        <v>1615</v>
      </c>
      <c r="D865" s="11" t="s">
        <v>260</v>
      </c>
      <c r="E865" s="19" t="s">
        <v>1865</v>
      </c>
      <c r="F865" s="10">
        <v>42036</v>
      </c>
      <c r="G865" s="10">
        <v>44228</v>
      </c>
      <c r="H865" s="11">
        <v>7</v>
      </c>
      <c r="I865" s="20" t="s">
        <v>259</v>
      </c>
      <c r="J865" s="11" t="s">
        <v>261</v>
      </c>
      <c r="K865" s="11" t="s">
        <v>2877</v>
      </c>
      <c r="L865" s="11">
        <v>2</v>
      </c>
    </row>
    <row r="866" spans="1:12">
      <c r="A866" s="11" t="s">
        <v>1616</v>
      </c>
      <c r="D866" s="11" t="s">
        <v>260</v>
      </c>
      <c r="E866" s="19" t="s">
        <v>1866</v>
      </c>
      <c r="F866" s="10">
        <v>42036</v>
      </c>
      <c r="G866" s="10">
        <v>44228</v>
      </c>
      <c r="H866" s="11">
        <v>7</v>
      </c>
      <c r="I866" s="20" t="s">
        <v>259</v>
      </c>
      <c r="J866" s="11" t="s">
        <v>261</v>
      </c>
      <c r="K866" s="11" t="s">
        <v>2877</v>
      </c>
      <c r="L866" s="11">
        <v>2</v>
      </c>
    </row>
    <row r="867" spans="1:12">
      <c r="A867" s="11" t="s">
        <v>1617</v>
      </c>
      <c r="D867" s="11" t="s">
        <v>260</v>
      </c>
      <c r="E867" s="19" t="s">
        <v>1867</v>
      </c>
      <c r="F867" s="10">
        <v>42036</v>
      </c>
      <c r="G867" s="10">
        <v>44228</v>
      </c>
      <c r="H867" s="11">
        <v>7</v>
      </c>
      <c r="I867" s="20" t="s">
        <v>259</v>
      </c>
      <c r="J867" s="11" t="s">
        <v>261</v>
      </c>
      <c r="K867" s="11" t="s">
        <v>2877</v>
      </c>
      <c r="L867" s="11">
        <v>2</v>
      </c>
    </row>
    <row r="868" spans="1:12">
      <c r="A868" s="11" t="s">
        <v>1618</v>
      </c>
      <c r="D868" s="11" t="s">
        <v>260</v>
      </c>
      <c r="E868" s="19" t="s">
        <v>1868</v>
      </c>
      <c r="F868" s="10">
        <v>42036</v>
      </c>
      <c r="G868" s="10">
        <v>44228</v>
      </c>
      <c r="H868" s="11">
        <v>7</v>
      </c>
      <c r="I868" s="20" t="s">
        <v>259</v>
      </c>
      <c r="J868" s="11" t="s">
        <v>261</v>
      </c>
      <c r="K868" s="11" t="s">
        <v>2877</v>
      </c>
      <c r="L868" s="11">
        <v>2</v>
      </c>
    </row>
    <row r="869" spans="1:12">
      <c r="A869" s="11" t="s">
        <v>1619</v>
      </c>
      <c r="D869" s="11" t="s">
        <v>260</v>
      </c>
      <c r="E869" s="19" t="s">
        <v>1869</v>
      </c>
      <c r="F869" s="10">
        <v>42036</v>
      </c>
      <c r="G869" s="10">
        <v>44228</v>
      </c>
      <c r="H869" s="11">
        <v>7</v>
      </c>
      <c r="I869" s="20" t="s">
        <v>259</v>
      </c>
      <c r="J869" s="11" t="s">
        <v>261</v>
      </c>
      <c r="K869" s="11" t="s">
        <v>2877</v>
      </c>
      <c r="L869" s="11">
        <v>2</v>
      </c>
    </row>
    <row r="870" spans="1:12">
      <c r="A870" s="11" t="s">
        <v>1620</v>
      </c>
      <c r="D870" s="11" t="s">
        <v>260</v>
      </c>
      <c r="E870" s="19" t="s">
        <v>1870</v>
      </c>
      <c r="F870" s="10">
        <v>42036</v>
      </c>
      <c r="G870" s="10">
        <v>44228</v>
      </c>
      <c r="H870" s="11">
        <v>7</v>
      </c>
      <c r="I870" s="20" t="s">
        <v>259</v>
      </c>
      <c r="J870" s="11" t="s">
        <v>261</v>
      </c>
      <c r="K870" s="11" t="s">
        <v>2877</v>
      </c>
      <c r="L870" s="11">
        <v>2</v>
      </c>
    </row>
    <row r="871" spans="1:12">
      <c r="A871" s="11" t="s">
        <v>1621</v>
      </c>
      <c r="D871" s="11" t="s">
        <v>260</v>
      </c>
      <c r="E871" s="19" t="s">
        <v>1871</v>
      </c>
      <c r="F871" s="10">
        <v>42036</v>
      </c>
      <c r="G871" s="10">
        <v>44228</v>
      </c>
      <c r="H871" s="11">
        <v>7</v>
      </c>
      <c r="I871" s="20" t="s">
        <v>259</v>
      </c>
      <c r="J871" s="11" t="s">
        <v>261</v>
      </c>
      <c r="K871" s="11" t="s">
        <v>2877</v>
      </c>
      <c r="L871" s="11">
        <v>2</v>
      </c>
    </row>
    <row r="872" spans="1:12">
      <c r="A872" s="11" t="s">
        <v>1622</v>
      </c>
      <c r="D872" s="11" t="s">
        <v>260</v>
      </c>
      <c r="E872" s="19" t="s">
        <v>1872</v>
      </c>
      <c r="F872" s="10">
        <v>42036</v>
      </c>
      <c r="G872" s="10">
        <v>44228</v>
      </c>
      <c r="H872" s="11">
        <v>7</v>
      </c>
      <c r="I872" s="20" t="s">
        <v>259</v>
      </c>
      <c r="J872" s="11" t="s">
        <v>261</v>
      </c>
      <c r="K872" s="11" t="s">
        <v>2877</v>
      </c>
      <c r="L872" s="11">
        <v>2</v>
      </c>
    </row>
    <row r="873" spans="1:12">
      <c r="A873" s="11" t="s">
        <v>1623</v>
      </c>
      <c r="D873" s="11" t="s">
        <v>260</v>
      </c>
      <c r="E873" s="19" t="s">
        <v>1873</v>
      </c>
      <c r="F873" s="10">
        <v>42036</v>
      </c>
      <c r="G873" s="10">
        <v>44228</v>
      </c>
      <c r="H873" s="11">
        <v>7</v>
      </c>
      <c r="I873" s="20" t="s">
        <v>259</v>
      </c>
      <c r="J873" s="11" t="s">
        <v>261</v>
      </c>
      <c r="K873" s="11" t="s">
        <v>2877</v>
      </c>
      <c r="L873" s="11">
        <v>2</v>
      </c>
    </row>
    <row r="874" spans="1:12">
      <c r="A874" s="11" t="s">
        <v>1624</v>
      </c>
      <c r="D874" s="11" t="s">
        <v>260</v>
      </c>
      <c r="E874" s="19" t="s">
        <v>1874</v>
      </c>
      <c r="F874" s="10">
        <v>42036</v>
      </c>
      <c r="G874" s="10">
        <v>44228</v>
      </c>
      <c r="H874" s="11">
        <v>7</v>
      </c>
      <c r="I874" s="20" t="s">
        <v>259</v>
      </c>
      <c r="J874" s="11" t="s">
        <v>261</v>
      </c>
      <c r="K874" s="11" t="s">
        <v>2877</v>
      </c>
      <c r="L874" s="11">
        <v>2</v>
      </c>
    </row>
    <row r="875" spans="1:12">
      <c r="A875" s="11" t="s">
        <v>1625</v>
      </c>
      <c r="D875" s="11" t="s">
        <v>260</v>
      </c>
      <c r="E875" s="19" t="s">
        <v>1875</v>
      </c>
      <c r="F875" s="10">
        <v>42036</v>
      </c>
      <c r="G875" s="10">
        <v>44228</v>
      </c>
      <c r="H875" s="11">
        <v>7</v>
      </c>
      <c r="I875" s="20" t="s">
        <v>259</v>
      </c>
      <c r="J875" s="11" t="s">
        <v>261</v>
      </c>
      <c r="K875" s="11" t="s">
        <v>2877</v>
      </c>
      <c r="L875" s="11">
        <v>2</v>
      </c>
    </row>
    <row r="876" spans="1:12">
      <c r="A876" s="11" t="s">
        <v>1626</v>
      </c>
      <c r="D876" s="11" t="s">
        <v>260</v>
      </c>
      <c r="E876" s="19" t="s">
        <v>1876</v>
      </c>
      <c r="F876" s="10">
        <v>42036</v>
      </c>
      <c r="G876" s="10">
        <v>44228</v>
      </c>
      <c r="H876" s="11">
        <v>7</v>
      </c>
      <c r="I876" s="20" t="s">
        <v>259</v>
      </c>
      <c r="J876" s="11" t="s">
        <v>261</v>
      </c>
      <c r="K876" s="11" t="s">
        <v>2877</v>
      </c>
      <c r="L876" s="11">
        <v>2</v>
      </c>
    </row>
    <row r="877" spans="1:12">
      <c r="A877" s="11" t="s">
        <v>1627</v>
      </c>
      <c r="D877" s="11" t="s">
        <v>260</v>
      </c>
      <c r="E877" s="19" t="s">
        <v>1877</v>
      </c>
      <c r="F877" s="10">
        <v>42036</v>
      </c>
      <c r="G877" s="10">
        <v>44228</v>
      </c>
      <c r="H877" s="11">
        <v>7</v>
      </c>
      <c r="I877" s="20" t="s">
        <v>259</v>
      </c>
      <c r="J877" s="11" t="s">
        <v>261</v>
      </c>
      <c r="K877" s="11" t="s">
        <v>2877</v>
      </c>
      <c r="L877" s="11">
        <v>2</v>
      </c>
    </row>
    <row r="878" spans="1:12">
      <c r="A878" s="11" t="s">
        <v>1628</v>
      </c>
      <c r="D878" s="11" t="s">
        <v>260</v>
      </c>
      <c r="E878" s="19" t="s">
        <v>1878</v>
      </c>
      <c r="F878" s="10">
        <v>42036</v>
      </c>
      <c r="G878" s="10">
        <v>44228</v>
      </c>
      <c r="H878" s="11">
        <v>7</v>
      </c>
      <c r="I878" s="20" t="s">
        <v>259</v>
      </c>
      <c r="J878" s="11" t="s">
        <v>261</v>
      </c>
      <c r="K878" s="11" t="s">
        <v>2877</v>
      </c>
      <c r="L878" s="11">
        <v>2</v>
      </c>
    </row>
    <row r="879" spans="1:12">
      <c r="A879" s="11" t="s">
        <v>1629</v>
      </c>
      <c r="D879" s="11" t="s">
        <v>260</v>
      </c>
      <c r="E879" s="19" t="s">
        <v>1879</v>
      </c>
      <c r="F879" s="10">
        <v>42036</v>
      </c>
      <c r="G879" s="10">
        <v>44228</v>
      </c>
      <c r="H879" s="11">
        <v>7</v>
      </c>
      <c r="I879" s="20" t="s">
        <v>259</v>
      </c>
      <c r="J879" s="11" t="s">
        <v>261</v>
      </c>
      <c r="K879" s="11" t="s">
        <v>2877</v>
      </c>
      <c r="L879" s="11">
        <v>2</v>
      </c>
    </row>
    <row r="880" spans="1:12">
      <c r="A880" s="11" t="s">
        <v>1630</v>
      </c>
      <c r="D880" s="11" t="s">
        <v>260</v>
      </c>
      <c r="E880" s="19" t="s">
        <v>1880</v>
      </c>
      <c r="F880" s="10">
        <v>42036</v>
      </c>
      <c r="G880" s="10">
        <v>44228</v>
      </c>
      <c r="H880" s="11">
        <v>7</v>
      </c>
      <c r="I880" s="20" t="s">
        <v>259</v>
      </c>
      <c r="J880" s="11" t="s">
        <v>261</v>
      </c>
      <c r="K880" s="11" t="s">
        <v>2877</v>
      </c>
      <c r="L880" s="11">
        <v>2</v>
      </c>
    </row>
    <row r="881" spans="1:12">
      <c r="A881" s="11" t="s">
        <v>1631</v>
      </c>
      <c r="D881" s="11" t="s">
        <v>260</v>
      </c>
      <c r="E881" s="19" t="s">
        <v>1881</v>
      </c>
      <c r="F881" s="10">
        <v>42036</v>
      </c>
      <c r="G881" s="10">
        <v>44228</v>
      </c>
      <c r="H881" s="11">
        <v>7</v>
      </c>
      <c r="I881" s="20" t="s">
        <v>259</v>
      </c>
      <c r="J881" s="11" t="s">
        <v>261</v>
      </c>
      <c r="K881" s="11" t="s">
        <v>2877</v>
      </c>
      <c r="L881" s="11">
        <v>2</v>
      </c>
    </row>
    <row r="882" spans="1:12">
      <c r="A882" s="11" t="s">
        <v>1632</v>
      </c>
      <c r="D882" s="11" t="s">
        <v>260</v>
      </c>
      <c r="E882" s="19" t="s">
        <v>1882</v>
      </c>
      <c r="F882" s="10">
        <v>42036</v>
      </c>
      <c r="G882" s="10">
        <v>44228</v>
      </c>
      <c r="H882" s="11">
        <v>7</v>
      </c>
      <c r="I882" s="20" t="s">
        <v>259</v>
      </c>
      <c r="J882" s="11" t="s">
        <v>261</v>
      </c>
      <c r="K882" s="11" t="s">
        <v>2877</v>
      </c>
      <c r="L882" s="11">
        <v>2</v>
      </c>
    </row>
    <row r="883" spans="1:12">
      <c r="A883" s="11" t="s">
        <v>1633</v>
      </c>
      <c r="D883" s="11" t="s">
        <v>260</v>
      </c>
      <c r="E883" s="19" t="s">
        <v>1883</v>
      </c>
      <c r="F883" s="10">
        <v>42036</v>
      </c>
      <c r="G883" s="10">
        <v>44228</v>
      </c>
      <c r="H883" s="11">
        <v>7</v>
      </c>
      <c r="I883" s="20" t="s">
        <v>259</v>
      </c>
      <c r="J883" s="11" t="s">
        <v>261</v>
      </c>
      <c r="K883" s="11" t="s">
        <v>2877</v>
      </c>
      <c r="L883" s="11">
        <v>2</v>
      </c>
    </row>
    <row r="884" spans="1:12">
      <c r="A884" s="11" t="s">
        <v>1634</v>
      </c>
      <c r="D884" s="11" t="s">
        <v>260</v>
      </c>
      <c r="E884" s="19" t="s">
        <v>1884</v>
      </c>
      <c r="F884" s="10">
        <v>42036</v>
      </c>
      <c r="G884" s="10">
        <v>44228</v>
      </c>
      <c r="H884" s="11">
        <v>7</v>
      </c>
      <c r="I884" s="20" t="s">
        <v>259</v>
      </c>
      <c r="J884" s="11" t="s">
        <v>261</v>
      </c>
      <c r="K884" s="11" t="s">
        <v>2877</v>
      </c>
      <c r="L884" s="11">
        <v>2</v>
      </c>
    </row>
    <row r="885" spans="1:12">
      <c r="A885" s="11" t="s">
        <v>1635</v>
      </c>
      <c r="D885" s="11" t="s">
        <v>260</v>
      </c>
      <c r="E885" s="19" t="s">
        <v>1885</v>
      </c>
      <c r="F885" s="10">
        <v>42036</v>
      </c>
      <c r="G885" s="10">
        <v>44228</v>
      </c>
      <c r="H885" s="11">
        <v>7</v>
      </c>
      <c r="I885" s="20" t="s">
        <v>259</v>
      </c>
      <c r="J885" s="11" t="s">
        <v>261</v>
      </c>
      <c r="K885" s="11" t="s">
        <v>2877</v>
      </c>
      <c r="L885" s="11">
        <v>2</v>
      </c>
    </row>
    <row r="886" spans="1:12">
      <c r="A886" s="11" t="s">
        <v>1636</v>
      </c>
      <c r="D886" s="11" t="s">
        <v>260</v>
      </c>
      <c r="E886" s="19" t="s">
        <v>1886</v>
      </c>
      <c r="F886" s="10">
        <v>42036</v>
      </c>
      <c r="G886" s="10">
        <v>44228</v>
      </c>
      <c r="H886" s="11">
        <v>7</v>
      </c>
      <c r="I886" s="20" t="s">
        <v>259</v>
      </c>
      <c r="J886" s="11" t="s">
        <v>261</v>
      </c>
      <c r="K886" s="11" t="s">
        <v>2877</v>
      </c>
      <c r="L886" s="11">
        <v>2</v>
      </c>
    </row>
    <row r="887" spans="1:12">
      <c r="A887" s="11" t="s">
        <v>1637</v>
      </c>
      <c r="D887" s="11" t="s">
        <v>260</v>
      </c>
      <c r="E887" s="19" t="s">
        <v>1887</v>
      </c>
      <c r="F887" s="10">
        <v>42036</v>
      </c>
      <c r="G887" s="10">
        <v>44228</v>
      </c>
      <c r="H887" s="11">
        <v>7</v>
      </c>
      <c r="I887" s="20" t="s">
        <v>259</v>
      </c>
      <c r="J887" s="11" t="s">
        <v>261</v>
      </c>
      <c r="K887" s="11" t="s">
        <v>2877</v>
      </c>
      <c r="L887" s="11">
        <v>2</v>
      </c>
    </row>
    <row r="888" spans="1:12">
      <c r="A888" s="11" t="s">
        <v>1638</v>
      </c>
      <c r="D888" s="11" t="s">
        <v>260</v>
      </c>
      <c r="E888" s="19" t="s">
        <v>1888</v>
      </c>
      <c r="F888" s="10">
        <v>42036</v>
      </c>
      <c r="G888" s="10">
        <v>44228</v>
      </c>
      <c r="H888" s="11">
        <v>7</v>
      </c>
      <c r="I888" s="20" t="s">
        <v>259</v>
      </c>
      <c r="J888" s="11" t="s">
        <v>261</v>
      </c>
      <c r="K888" s="11" t="s">
        <v>2877</v>
      </c>
      <c r="L888" s="11">
        <v>2</v>
      </c>
    </row>
    <row r="889" spans="1:12">
      <c r="A889" s="11" t="s">
        <v>1639</v>
      </c>
      <c r="D889" s="11" t="s">
        <v>260</v>
      </c>
      <c r="E889" s="19" t="s">
        <v>1889</v>
      </c>
      <c r="F889" s="10">
        <v>42036</v>
      </c>
      <c r="G889" s="10">
        <v>44228</v>
      </c>
      <c r="H889" s="11">
        <v>7</v>
      </c>
      <c r="I889" s="20" t="s">
        <v>259</v>
      </c>
      <c r="J889" s="11" t="s">
        <v>261</v>
      </c>
      <c r="K889" s="11" t="s">
        <v>2877</v>
      </c>
      <c r="L889" s="11">
        <v>2</v>
      </c>
    </row>
    <row r="890" spans="1:12">
      <c r="A890" s="11" t="s">
        <v>1640</v>
      </c>
      <c r="D890" s="11" t="s">
        <v>260</v>
      </c>
      <c r="E890" s="19" t="s">
        <v>1890</v>
      </c>
      <c r="F890" s="10">
        <v>42036</v>
      </c>
      <c r="G890" s="10">
        <v>44228</v>
      </c>
      <c r="H890" s="11">
        <v>7</v>
      </c>
      <c r="I890" s="20" t="s">
        <v>259</v>
      </c>
      <c r="J890" s="11" t="s">
        <v>261</v>
      </c>
      <c r="K890" s="11" t="s">
        <v>2877</v>
      </c>
      <c r="L890" s="11">
        <v>2</v>
      </c>
    </row>
    <row r="891" spans="1:12">
      <c r="A891" s="11" t="s">
        <v>1641</v>
      </c>
      <c r="D891" s="11" t="s">
        <v>260</v>
      </c>
      <c r="E891" s="19" t="s">
        <v>1891</v>
      </c>
      <c r="F891" s="10">
        <v>42036</v>
      </c>
      <c r="G891" s="10">
        <v>44228</v>
      </c>
      <c r="H891" s="11">
        <v>7</v>
      </c>
      <c r="I891" s="20" t="s">
        <v>259</v>
      </c>
      <c r="J891" s="11" t="s">
        <v>261</v>
      </c>
      <c r="K891" s="11" t="s">
        <v>2877</v>
      </c>
      <c r="L891" s="11">
        <v>2</v>
      </c>
    </row>
    <row r="892" spans="1:12">
      <c r="A892" s="11" t="s">
        <v>1642</v>
      </c>
      <c r="D892" s="11" t="s">
        <v>260</v>
      </c>
      <c r="E892" s="19" t="s">
        <v>1892</v>
      </c>
      <c r="F892" s="10">
        <v>42036</v>
      </c>
      <c r="G892" s="10">
        <v>44228</v>
      </c>
      <c r="H892" s="11">
        <v>7</v>
      </c>
      <c r="I892" s="20" t="s">
        <v>259</v>
      </c>
      <c r="J892" s="11" t="s">
        <v>261</v>
      </c>
      <c r="K892" s="11" t="s">
        <v>2877</v>
      </c>
      <c r="L892" s="11">
        <v>2</v>
      </c>
    </row>
    <row r="893" spans="1:12">
      <c r="A893" s="11" t="s">
        <v>1643</v>
      </c>
      <c r="D893" s="11" t="s">
        <v>260</v>
      </c>
      <c r="E893" s="19" t="s">
        <v>1893</v>
      </c>
      <c r="F893" s="10">
        <v>42036</v>
      </c>
      <c r="G893" s="10">
        <v>44228</v>
      </c>
      <c r="H893" s="11">
        <v>7</v>
      </c>
      <c r="I893" s="20" t="s">
        <v>259</v>
      </c>
      <c r="J893" s="11" t="s">
        <v>261</v>
      </c>
      <c r="K893" s="11" t="s">
        <v>2877</v>
      </c>
      <c r="L893" s="11">
        <v>2</v>
      </c>
    </row>
    <row r="894" spans="1:12">
      <c r="A894" s="11" t="s">
        <v>1644</v>
      </c>
      <c r="D894" s="11" t="s">
        <v>260</v>
      </c>
      <c r="E894" s="19" t="s">
        <v>1894</v>
      </c>
      <c r="F894" s="10">
        <v>42036</v>
      </c>
      <c r="G894" s="10">
        <v>44228</v>
      </c>
      <c r="H894" s="11">
        <v>7</v>
      </c>
      <c r="I894" s="20" t="s">
        <v>259</v>
      </c>
      <c r="J894" s="11" t="s">
        <v>261</v>
      </c>
      <c r="K894" s="11" t="s">
        <v>2877</v>
      </c>
      <c r="L894" s="11">
        <v>2</v>
      </c>
    </row>
    <row r="895" spans="1:12">
      <c r="A895" s="11" t="s">
        <v>1645</v>
      </c>
      <c r="D895" s="11" t="s">
        <v>260</v>
      </c>
      <c r="E895" s="19" t="s">
        <v>1895</v>
      </c>
      <c r="F895" s="10">
        <v>42036</v>
      </c>
      <c r="G895" s="10">
        <v>44228</v>
      </c>
      <c r="H895" s="11">
        <v>7</v>
      </c>
      <c r="I895" s="20" t="s">
        <v>259</v>
      </c>
      <c r="J895" s="11" t="s">
        <v>261</v>
      </c>
      <c r="K895" s="11" t="s">
        <v>2877</v>
      </c>
      <c r="L895" s="11">
        <v>2</v>
      </c>
    </row>
    <row r="896" spans="1:12">
      <c r="A896" s="11" t="s">
        <v>1646</v>
      </c>
      <c r="D896" s="11" t="s">
        <v>260</v>
      </c>
      <c r="E896" s="19" t="s">
        <v>1896</v>
      </c>
      <c r="F896" s="10">
        <v>42036</v>
      </c>
      <c r="G896" s="10">
        <v>44228</v>
      </c>
      <c r="H896" s="11">
        <v>7</v>
      </c>
      <c r="I896" s="20" t="s">
        <v>259</v>
      </c>
      <c r="J896" s="11" t="s">
        <v>261</v>
      </c>
      <c r="K896" s="11" t="s">
        <v>2877</v>
      </c>
      <c r="L896" s="11">
        <v>2</v>
      </c>
    </row>
    <row r="897" spans="1:12">
      <c r="A897" s="11" t="s">
        <v>1647</v>
      </c>
      <c r="D897" s="11" t="s">
        <v>260</v>
      </c>
      <c r="E897" s="19" t="s">
        <v>1897</v>
      </c>
      <c r="F897" s="10">
        <v>42036</v>
      </c>
      <c r="G897" s="10">
        <v>44228</v>
      </c>
      <c r="H897" s="11">
        <v>7</v>
      </c>
      <c r="I897" s="20" t="s">
        <v>259</v>
      </c>
      <c r="J897" s="11" t="s">
        <v>261</v>
      </c>
      <c r="K897" s="11" t="s">
        <v>2877</v>
      </c>
      <c r="L897" s="11">
        <v>2</v>
      </c>
    </row>
    <row r="898" spans="1:12">
      <c r="A898" s="11" t="s">
        <v>1648</v>
      </c>
      <c r="D898" s="11" t="s">
        <v>260</v>
      </c>
      <c r="E898" s="19" t="s">
        <v>1898</v>
      </c>
      <c r="F898" s="10">
        <v>42036</v>
      </c>
      <c r="G898" s="10">
        <v>44228</v>
      </c>
      <c r="H898" s="11">
        <v>7</v>
      </c>
      <c r="I898" s="20" t="s">
        <v>259</v>
      </c>
      <c r="J898" s="11" t="s">
        <v>261</v>
      </c>
      <c r="K898" s="11" t="s">
        <v>2877</v>
      </c>
      <c r="L898" s="11">
        <v>2</v>
      </c>
    </row>
    <row r="899" spans="1:12">
      <c r="A899" s="11" t="s">
        <v>1649</v>
      </c>
      <c r="D899" s="11" t="s">
        <v>260</v>
      </c>
      <c r="E899" s="19" t="s">
        <v>1899</v>
      </c>
      <c r="F899" s="10">
        <v>42036</v>
      </c>
      <c r="G899" s="10">
        <v>44228</v>
      </c>
      <c r="H899" s="11">
        <v>7</v>
      </c>
      <c r="I899" s="20" t="s">
        <v>259</v>
      </c>
      <c r="J899" s="11" t="s">
        <v>261</v>
      </c>
      <c r="K899" s="11" t="s">
        <v>2877</v>
      </c>
      <c r="L899" s="11">
        <v>2</v>
      </c>
    </row>
    <row r="900" spans="1:12">
      <c r="A900" s="11" t="s">
        <v>1650</v>
      </c>
      <c r="D900" s="11" t="s">
        <v>260</v>
      </c>
      <c r="E900" s="19" t="s">
        <v>1900</v>
      </c>
      <c r="F900" s="10">
        <v>42036</v>
      </c>
      <c r="G900" s="10">
        <v>44228</v>
      </c>
      <c r="H900" s="11">
        <v>7</v>
      </c>
      <c r="I900" s="20" t="s">
        <v>259</v>
      </c>
      <c r="J900" s="11" t="s">
        <v>261</v>
      </c>
      <c r="K900" s="11" t="s">
        <v>2877</v>
      </c>
      <c r="L900" s="11">
        <v>2</v>
      </c>
    </row>
    <row r="901" spans="1:12">
      <c r="A901" s="11" t="s">
        <v>1651</v>
      </c>
      <c r="D901" s="11" t="s">
        <v>260</v>
      </c>
      <c r="E901" s="19" t="s">
        <v>1901</v>
      </c>
      <c r="F901" s="10">
        <v>42036</v>
      </c>
      <c r="G901" s="10">
        <v>44228</v>
      </c>
      <c r="H901" s="11">
        <v>7</v>
      </c>
      <c r="I901" s="20" t="s">
        <v>259</v>
      </c>
      <c r="J901" s="11" t="s">
        <v>261</v>
      </c>
      <c r="K901" s="11" t="s">
        <v>2877</v>
      </c>
      <c r="L901" s="11">
        <v>2</v>
      </c>
    </row>
    <row r="902" spans="1:12">
      <c r="A902" s="11" t="s">
        <v>1652</v>
      </c>
      <c r="D902" s="11" t="s">
        <v>260</v>
      </c>
      <c r="E902" s="19" t="s">
        <v>1902</v>
      </c>
      <c r="F902" s="10">
        <v>42036</v>
      </c>
      <c r="G902" s="10">
        <v>44228</v>
      </c>
      <c r="H902" s="11">
        <v>7</v>
      </c>
      <c r="I902" s="20" t="s">
        <v>259</v>
      </c>
      <c r="J902" s="11" t="s">
        <v>261</v>
      </c>
      <c r="K902" s="11" t="s">
        <v>2877</v>
      </c>
      <c r="L902" s="11">
        <v>2</v>
      </c>
    </row>
    <row r="903" spans="1:12">
      <c r="A903" s="11" t="s">
        <v>1653</v>
      </c>
      <c r="D903" s="11" t="s">
        <v>260</v>
      </c>
      <c r="E903" s="19" t="s">
        <v>1903</v>
      </c>
      <c r="F903" s="10">
        <v>42036</v>
      </c>
      <c r="G903" s="10">
        <v>44228</v>
      </c>
      <c r="H903" s="11">
        <v>7</v>
      </c>
      <c r="I903" s="20" t="s">
        <v>259</v>
      </c>
      <c r="J903" s="11" t="s">
        <v>261</v>
      </c>
      <c r="K903" s="11" t="s">
        <v>2877</v>
      </c>
      <c r="L903" s="11">
        <v>2</v>
      </c>
    </row>
    <row r="904" spans="1:12">
      <c r="A904" s="11" t="s">
        <v>1654</v>
      </c>
      <c r="D904" s="11" t="s">
        <v>260</v>
      </c>
      <c r="E904" s="19" t="s">
        <v>1904</v>
      </c>
      <c r="F904" s="10">
        <v>42036</v>
      </c>
      <c r="G904" s="10">
        <v>44228</v>
      </c>
      <c r="H904" s="11">
        <v>7</v>
      </c>
      <c r="I904" s="20" t="s">
        <v>259</v>
      </c>
      <c r="J904" s="11" t="s">
        <v>261</v>
      </c>
      <c r="K904" s="11" t="s">
        <v>2877</v>
      </c>
      <c r="L904" s="11">
        <v>2</v>
      </c>
    </row>
    <row r="905" spans="1:12">
      <c r="A905" s="11" t="s">
        <v>1655</v>
      </c>
      <c r="D905" s="11" t="s">
        <v>260</v>
      </c>
      <c r="E905" s="19" t="s">
        <v>1905</v>
      </c>
      <c r="F905" s="10">
        <v>42036</v>
      </c>
      <c r="G905" s="10">
        <v>44228</v>
      </c>
      <c r="H905" s="11">
        <v>7</v>
      </c>
      <c r="I905" s="20" t="s">
        <v>259</v>
      </c>
      <c r="J905" s="11" t="s">
        <v>261</v>
      </c>
      <c r="K905" s="11" t="s">
        <v>2877</v>
      </c>
      <c r="L905" s="11">
        <v>2</v>
      </c>
    </row>
    <row r="906" spans="1:12">
      <c r="A906" s="11" t="s">
        <v>1656</v>
      </c>
      <c r="D906" s="11" t="s">
        <v>260</v>
      </c>
      <c r="E906" s="19" t="s">
        <v>1906</v>
      </c>
      <c r="F906" s="10">
        <v>42036</v>
      </c>
      <c r="G906" s="10">
        <v>44228</v>
      </c>
      <c r="H906" s="11">
        <v>7</v>
      </c>
      <c r="I906" s="20" t="s">
        <v>259</v>
      </c>
      <c r="J906" s="11" t="s">
        <v>261</v>
      </c>
      <c r="K906" s="11" t="s">
        <v>2877</v>
      </c>
      <c r="L906" s="11">
        <v>2</v>
      </c>
    </row>
    <row r="907" spans="1:12">
      <c r="A907" s="11" t="s">
        <v>1657</v>
      </c>
      <c r="D907" s="11" t="s">
        <v>260</v>
      </c>
      <c r="E907" s="19" t="s">
        <v>1907</v>
      </c>
      <c r="F907" s="10">
        <v>42036</v>
      </c>
      <c r="G907" s="10">
        <v>44228</v>
      </c>
      <c r="H907" s="11">
        <v>7</v>
      </c>
      <c r="I907" s="20" t="s">
        <v>259</v>
      </c>
      <c r="J907" s="11" t="s">
        <v>261</v>
      </c>
      <c r="K907" s="11" t="s">
        <v>2877</v>
      </c>
      <c r="L907" s="11">
        <v>2</v>
      </c>
    </row>
    <row r="908" spans="1:12">
      <c r="A908" s="11" t="s">
        <v>1658</v>
      </c>
      <c r="D908" s="11" t="s">
        <v>260</v>
      </c>
      <c r="E908" s="19" t="s">
        <v>1908</v>
      </c>
      <c r="F908" s="10">
        <v>42036</v>
      </c>
      <c r="G908" s="10">
        <v>44228</v>
      </c>
      <c r="H908" s="11">
        <v>7</v>
      </c>
      <c r="I908" s="20" t="s">
        <v>259</v>
      </c>
      <c r="J908" s="11" t="s">
        <v>261</v>
      </c>
      <c r="K908" s="11" t="s">
        <v>2877</v>
      </c>
      <c r="L908" s="11">
        <v>2</v>
      </c>
    </row>
    <row r="909" spans="1:12">
      <c r="A909" s="11" t="s">
        <v>1659</v>
      </c>
      <c r="D909" s="11" t="s">
        <v>260</v>
      </c>
      <c r="E909" s="19" t="s">
        <v>1909</v>
      </c>
      <c r="F909" s="10">
        <v>42036</v>
      </c>
      <c r="G909" s="10">
        <v>44228</v>
      </c>
      <c r="H909" s="11">
        <v>7</v>
      </c>
      <c r="I909" s="20" t="s">
        <v>259</v>
      </c>
      <c r="J909" s="11" t="s">
        <v>261</v>
      </c>
      <c r="K909" s="11" t="s">
        <v>2877</v>
      </c>
      <c r="L909" s="11">
        <v>2</v>
      </c>
    </row>
    <row r="910" spans="1:12">
      <c r="A910" s="11" t="s">
        <v>1660</v>
      </c>
      <c r="D910" s="11" t="s">
        <v>260</v>
      </c>
      <c r="E910" s="19" t="s">
        <v>1910</v>
      </c>
      <c r="F910" s="10">
        <v>42036</v>
      </c>
      <c r="G910" s="10">
        <v>44228</v>
      </c>
      <c r="H910" s="11">
        <v>7</v>
      </c>
      <c r="I910" s="20" t="s">
        <v>259</v>
      </c>
      <c r="J910" s="11" t="s">
        <v>261</v>
      </c>
      <c r="K910" s="11" t="s">
        <v>2877</v>
      </c>
      <c r="L910" s="11">
        <v>2</v>
      </c>
    </row>
    <row r="911" spans="1:12">
      <c r="A911" s="11" t="s">
        <v>1661</v>
      </c>
      <c r="D911" s="11" t="s">
        <v>260</v>
      </c>
      <c r="E911" s="19" t="s">
        <v>1911</v>
      </c>
      <c r="F911" s="10">
        <v>42036</v>
      </c>
      <c r="G911" s="10">
        <v>44228</v>
      </c>
      <c r="H911" s="11">
        <v>7</v>
      </c>
      <c r="I911" s="20" t="s">
        <v>259</v>
      </c>
      <c r="J911" s="11" t="s">
        <v>261</v>
      </c>
      <c r="K911" s="11" t="s">
        <v>2877</v>
      </c>
      <c r="L911" s="11">
        <v>2</v>
      </c>
    </row>
    <row r="912" spans="1:12">
      <c r="A912" s="11" t="s">
        <v>1662</v>
      </c>
      <c r="D912" s="11" t="s">
        <v>260</v>
      </c>
      <c r="E912" s="19" t="s">
        <v>1912</v>
      </c>
      <c r="F912" s="10">
        <v>42036</v>
      </c>
      <c r="G912" s="10">
        <v>44228</v>
      </c>
      <c r="H912" s="11">
        <v>7</v>
      </c>
      <c r="I912" s="20" t="s">
        <v>259</v>
      </c>
      <c r="J912" s="11" t="s">
        <v>261</v>
      </c>
      <c r="K912" s="11" t="s">
        <v>2877</v>
      </c>
      <c r="L912" s="11">
        <v>2</v>
      </c>
    </row>
    <row r="913" spans="1:12">
      <c r="A913" s="11" t="s">
        <v>1663</v>
      </c>
      <c r="D913" s="11" t="s">
        <v>260</v>
      </c>
      <c r="E913" s="19" t="s">
        <v>1913</v>
      </c>
      <c r="F913" s="10">
        <v>42036</v>
      </c>
      <c r="G913" s="10">
        <v>44228</v>
      </c>
      <c r="H913" s="11">
        <v>7</v>
      </c>
      <c r="I913" s="20" t="s">
        <v>259</v>
      </c>
      <c r="J913" s="11" t="s">
        <v>261</v>
      </c>
      <c r="K913" s="11" t="s">
        <v>2877</v>
      </c>
      <c r="L913" s="11">
        <v>2</v>
      </c>
    </row>
    <row r="914" spans="1:12">
      <c r="A914" s="11" t="s">
        <v>1664</v>
      </c>
      <c r="D914" s="11" t="s">
        <v>260</v>
      </c>
      <c r="E914" s="19" t="s">
        <v>1914</v>
      </c>
      <c r="F914" s="10">
        <v>42036</v>
      </c>
      <c r="G914" s="10">
        <v>44228</v>
      </c>
      <c r="H914" s="11">
        <v>7</v>
      </c>
      <c r="I914" s="20" t="s">
        <v>259</v>
      </c>
      <c r="J914" s="11" t="s">
        <v>261</v>
      </c>
      <c r="K914" s="11" t="s">
        <v>2877</v>
      </c>
      <c r="L914" s="11">
        <v>2</v>
      </c>
    </row>
    <row r="915" spans="1:12">
      <c r="A915" s="11" t="s">
        <v>1665</v>
      </c>
      <c r="D915" s="11" t="s">
        <v>260</v>
      </c>
      <c r="E915" s="19" t="s">
        <v>1915</v>
      </c>
      <c r="F915" s="10">
        <v>42036</v>
      </c>
      <c r="G915" s="10">
        <v>44228</v>
      </c>
      <c r="H915" s="11">
        <v>7</v>
      </c>
      <c r="I915" s="20" t="s">
        <v>259</v>
      </c>
      <c r="J915" s="11" t="s">
        <v>261</v>
      </c>
      <c r="K915" s="11" t="s">
        <v>2877</v>
      </c>
      <c r="L915" s="11">
        <v>2</v>
      </c>
    </row>
    <row r="916" spans="1:12">
      <c r="A916" s="11" t="s">
        <v>1666</v>
      </c>
      <c r="D916" s="11" t="s">
        <v>260</v>
      </c>
      <c r="E916" s="19" t="s">
        <v>1916</v>
      </c>
      <c r="F916" s="10">
        <v>42036</v>
      </c>
      <c r="G916" s="10">
        <v>44228</v>
      </c>
      <c r="H916" s="11">
        <v>7</v>
      </c>
      <c r="I916" s="20" t="s">
        <v>259</v>
      </c>
      <c r="J916" s="11" t="s">
        <v>261</v>
      </c>
      <c r="K916" s="11" t="s">
        <v>2877</v>
      </c>
      <c r="L916" s="11">
        <v>2</v>
      </c>
    </row>
    <row r="917" spans="1:12">
      <c r="A917" s="11" t="s">
        <v>1667</v>
      </c>
      <c r="D917" s="11" t="s">
        <v>260</v>
      </c>
      <c r="E917" s="19" t="s">
        <v>1917</v>
      </c>
      <c r="F917" s="10">
        <v>42036</v>
      </c>
      <c r="G917" s="10">
        <v>44228</v>
      </c>
      <c r="H917" s="11">
        <v>7</v>
      </c>
      <c r="I917" s="20" t="s">
        <v>259</v>
      </c>
      <c r="J917" s="11" t="s">
        <v>261</v>
      </c>
      <c r="K917" s="11" t="s">
        <v>2877</v>
      </c>
      <c r="L917" s="11">
        <v>2</v>
      </c>
    </row>
    <row r="918" spans="1:12">
      <c r="A918" s="11" t="s">
        <v>1668</v>
      </c>
      <c r="D918" s="11" t="s">
        <v>260</v>
      </c>
      <c r="E918" s="19" t="s">
        <v>1918</v>
      </c>
      <c r="F918" s="10">
        <v>42036</v>
      </c>
      <c r="G918" s="10">
        <v>44228</v>
      </c>
      <c r="H918" s="11">
        <v>7</v>
      </c>
      <c r="I918" s="20" t="s">
        <v>259</v>
      </c>
      <c r="J918" s="11" t="s">
        <v>261</v>
      </c>
      <c r="K918" s="11" t="s">
        <v>2877</v>
      </c>
      <c r="L918" s="11">
        <v>2</v>
      </c>
    </row>
    <row r="919" spans="1:12">
      <c r="A919" s="11" t="s">
        <v>1669</v>
      </c>
      <c r="D919" s="11" t="s">
        <v>260</v>
      </c>
      <c r="E919" s="19" t="s">
        <v>1919</v>
      </c>
      <c r="F919" s="10">
        <v>42036</v>
      </c>
      <c r="G919" s="10">
        <v>44228</v>
      </c>
      <c r="H919" s="11">
        <v>7</v>
      </c>
      <c r="I919" s="20" t="s">
        <v>259</v>
      </c>
      <c r="J919" s="11" t="s">
        <v>261</v>
      </c>
      <c r="K919" s="11" t="s">
        <v>2877</v>
      </c>
      <c r="L919" s="11">
        <v>2</v>
      </c>
    </row>
    <row r="920" spans="1:12">
      <c r="A920" s="11" t="s">
        <v>1670</v>
      </c>
      <c r="D920" s="11" t="s">
        <v>260</v>
      </c>
      <c r="E920" s="19" t="s">
        <v>1920</v>
      </c>
      <c r="F920" s="10">
        <v>42036</v>
      </c>
      <c r="G920" s="10">
        <v>44228</v>
      </c>
      <c r="H920" s="11">
        <v>7</v>
      </c>
      <c r="I920" s="20" t="s">
        <v>259</v>
      </c>
      <c r="J920" s="11" t="s">
        <v>261</v>
      </c>
      <c r="K920" s="11" t="s">
        <v>2877</v>
      </c>
      <c r="L920" s="11">
        <v>2</v>
      </c>
    </row>
    <row r="921" spans="1:12">
      <c r="A921" s="11" t="s">
        <v>1671</v>
      </c>
      <c r="D921" s="11" t="s">
        <v>260</v>
      </c>
      <c r="E921" s="19" t="s">
        <v>1921</v>
      </c>
      <c r="F921" s="10">
        <v>42036</v>
      </c>
      <c r="G921" s="10">
        <v>44228</v>
      </c>
      <c r="H921" s="11">
        <v>7</v>
      </c>
      <c r="I921" s="20" t="s">
        <v>259</v>
      </c>
      <c r="J921" s="11" t="s">
        <v>261</v>
      </c>
      <c r="K921" s="11" t="s">
        <v>2877</v>
      </c>
      <c r="L921" s="11">
        <v>2</v>
      </c>
    </row>
    <row r="922" spans="1:12">
      <c r="A922" s="11" t="s">
        <v>1672</v>
      </c>
      <c r="D922" s="11" t="s">
        <v>260</v>
      </c>
      <c r="E922" s="19" t="s">
        <v>1922</v>
      </c>
      <c r="F922" s="10">
        <v>42036</v>
      </c>
      <c r="G922" s="10">
        <v>44228</v>
      </c>
      <c r="H922" s="11">
        <v>7</v>
      </c>
      <c r="I922" s="20" t="s">
        <v>259</v>
      </c>
      <c r="J922" s="11" t="s">
        <v>261</v>
      </c>
      <c r="K922" s="11" t="s">
        <v>2877</v>
      </c>
      <c r="L922" s="11">
        <v>2</v>
      </c>
    </row>
    <row r="923" spans="1:12">
      <c r="A923" s="11" t="s">
        <v>1673</v>
      </c>
      <c r="D923" s="11" t="s">
        <v>260</v>
      </c>
      <c r="E923" s="19" t="s">
        <v>1923</v>
      </c>
      <c r="F923" s="10">
        <v>42036</v>
      </c>
      <c r="G923" s="10">
        <v>44228</v>
      </c>
      <c r="H923" s="11">
        <v>7</v>
      </c>
      <c r="I923" s="20" t="s">
        <v>259</v>
      </c>
      <c r="J923" s="11" t="s">
        <v>261</v>
      </c>
      <c r="K923" s="11" t="s">
        <v>2877</v>
      </c>
      <c r="L923" s="11">
        <v>2</v>
      </c>
    </row>
    <row r="924" spans="1:12">
      <c r="A924" s="11" t="s">
        <v>1674</v>
      </c>
      <c r="D924" s="11" t="s">
        <v>260</v>
      </c>
      <c r="E924" s="19" t="s">
        <v>1924</v>
      </c>
      <c r="F924" s="10">
        <v>42036</v>
      </c>
      <c r="G924" s="10">
        <v>44228</v>
      </c>
      <c r="H924" s="11">
        <v>7</v>
      </c>
      <c r="I924" s="20" t="s">
        <v>259</v>
      </c>
      <c r="J924" s="11" t="s">
        <v>261</v>
      </c>
      <c r="K924" s="11" t="s">
        <v>2877</v>
      </c>
      <c r="L924" s="11">
        <v>2</v>
      </c>
    </row>
    <row r="925" spans="1:12">
      <c r="A925" s="11" t="s">
        <v>1675</v>
      </c>
      <c r="D925" s="11" t="s">
        <v>260</v>
      </c>
      <c r="E925" s="19" t="s">
        <v>1925</v>
      </c>
      <c r="F925" s="10">
        <v>42036</v>
      </c>
      <c r="G925" s="10">
        <v>44228</v>
      </c>
      <c r="H925" s="11">
        <v>7</v>
      </c>
      <c r="I925" s="20" t="s">
        <v>259</v>
      </c>
      <c r="J925" s="11" t="s">
        <v>261</v>
      </c>
      <c r="K925" s="11" t="s">
        <v>2877</v>
      </c>
      <c r="L925" s="11">
        <v>2</v>
      </c>
    </row>
    <row r="926" spans="1:12">
      <c r="A926" s="11" t="s">
        <v>1676</v>
      </c>
      <c r="D926" s="11" t="s">
        <v>260</v>
      </c>
      <c r="E926" s="19" t="s">
        <v>1926</v>
      </c>
      <c r="F926" s="10">
        <v>42036</v>
      </c>
      <c r="G926" s="10">
        <v>44228</v>
      </c>
      <c r="H926" s="11">
        <v>7</v>
      </c>
      <c r="I926" s="20" t="s">
        <v>259</v>
      </c>
      <c r="J926" s="11" t="s">
        <v>261</v>
      </c>
      <c r="K926" s="11" t="s">
        <v>2877</v>
      </c>
      <c r="L926" s="11">
        <v>2</v>
      </c>
    </row>
    <row r="927" spans="1:12">
      <c r="A927" s="11" t="s">
        <v>1677</v>
      </c>
      <c r="D927" s="11" t="s">
        <v>260</v>
      </c>
      <c r="E927" s="19" t="s">
        <v>1927</v>
      </c>
      <c r="F927" s="10">
        <v>42036</v>
      </c>
      <c r="G927" s="10">
        <v>44228</v>
      </c>
      <c r="H927" s="11">
        <v>7</v>
      </c>
      <c r="I927" s="20" t="s">
        <v>259</v>
      </c>
      <c r="J927" s="11" t="s">
        <v>261</v>
      </c>
      <c r="K927" s="11" t="s">
        <v>2877</v>
      </c>
      <c r="L927" s="11">
        <v>2</v>
      </c>
    </row>
    <row r="928" spans="1:12">
      <c r="A928" s="11" t="s">
        <v>1678</v>
      </c>
      <c r="D928" s="11" t="s">
        <v>260</v>
      </c>
      <c r="E928" s="19" t="s">
        <v>1928</v>
      </c>
      <c r="F928" s="10">
        <v>42036</v>
      </c>
      <c r="G928" s="10">
        <v>44228</v>
      </c>
      <c r="H928" s="11">
        <v>7</v>
      </c>
      <c r="I928" s="20" t="s">
        <v>259</v>
      </c>
      <c r="J928" s="11" t="s">
        <v>261</v>
      </c>
      <c r="K928" s="11" t="s">
        <v>2877</v>
      </c>
      <c r="L928" s="11">
        <v>2</v>
      </c>
    </row>
    <row r="929" spans="1:12">
      <c r="A929" s="11" t="s">
        <v>1679</v>
      </c>
      <c r="D929" s="11" t="s">
        <v>260</v>
      </c>
      <c r="E929" s="19" t="s">
        <v>1929</v>
      </c>
      <c r="F929" s="10">
        <v>42036</v>
      </c>
      <c r="G929" s="10">
        <v>44228</v>
      </c>
      <c r="H929" s="11">
        <v>7</v>
      </c>
      <c r="I929" s="20" t="s">
        <v>259</v>
      </c>
      <c r="J929" s="11" t="s">
        <v>261</v>
      </c>
      <c r="K929" s="11" t="s">
        <v>2877</v>
      </c>
      <c r="L929" s="11">
        <v>2</v>
      </c>
    </row>
    <row r="930" spans="1:12">
      <c r="A930" s="11" t="s">
        <v>1680</v>
      </c>
      <c r="D930" s="11" t="s">
        <v>260</v>
      </c>
      <c r="E930" s="19" t="s">
        <v>1930</v>
      </c>
      <c r="F930" s="10">
        <v>42036</v>
      </c>
      <c r="G930" s="10">
        <v>44228</v>
      </c>
      <c r="H930" s="11">
        <v>7</v>
      </c>
      <c r="I930" s="20" t="s">
        <v>259</v>
      </c>
      <c r="J930" s="11" t="s">
        <v>261</v>
      </c>
      <c r="K930" s="11" t="s">
        <v>2877</v>
      </c>
      <c r="L930" s="11">
        <v>2</v>
      </c>
    </row>
    <row r="931" spans="1:12">
      <c r="A931" s="11" t="s">
        <v>1681</v>
      </c>
      <c r="D931" s="11" t="s">
        <v>260</v>
      </c>
      <c r="E931" s="19" t="s">
        <v>1931</v>
      </c>
      <c r="F931" s="10">
        <v>42036</v>
      </c>
      <c r="G931" s="10">
        <v>44228</v>
      </c>
      <c r="H931" s="11">
        <v>7</v>
      </c>
      <c r="I931" s="20" t="s">
        <v>259</v>
      </c>
      <c r="J931" s="11" t="s">
        <v>261</v>
      </c>
      <c r="K931" s="11" t="s">
        <v>2877</v>
      </c>
      <c r="L931" s="11">
        <v>2</v>
      </c>
    </row>
    <row r="932" spans="1:12">
      <c r="A932" s="11" t="s">
        <v>1682</v>
      </c>
      <c r="D932" s="11" t="s">
        <v>260</v>
      </c>
      <c r="E932" s="19" t="s">
        <v>1932</v>
      </c>
      <c r="F932" s="10">
        <v>42036</v>
      </c>
      <c r="G932" s="10">
        <v>44228</v>
      </c>
      <c r="H932" s="11">
        <v>7</v>
      </c>
      <c r="I932" s="20" t="s">
        <v>259</v>
      </c>
      <c r="J932" s="11" t="s">
        <v>261</v>
      </c>
      <c r="K932" s="11" t="s">
        <v>2877</v>
      </c>
      <c r="L932" s="11">
        <v>2</v>
      </c>
    </row>
    <row r="933" spans="1:12">
      <c r="A933" s="11" t="s">
        <v>1683</v>
      </c>
      <c r="D933" s="11" t="s">
        <v>260</v>
      </c>
      <c r="E933" s="19" t="s">
        <v>1933</v>
      </c>
      <c r="F933" s="10">
        <v>42036</v>
      </c>
      <c r="G933" s="10">
        <v>44228</v>
      </c>
      <c r="H933" s="11">
        <v>7</v>
      </c>
      <c r="I933" s="20" t="s">
        <v>259</v>
      </c>
      <c r="J933" s="11" t="s">
        <v>261</v>
      </c>
      <c r="K933" s="11" t="s">
        <v>2877</v>
      </c>
      <c r="L933" s="11">
        <v>2</v>
      </c>
    </row>
    <row r="934" spans="1:12">
      <c r="A934" s="11" t="s">
        <v>1684</v>
      </c>
      <c r="D934" s="11" t="s">
        <v>260</v>
      </c>
      <c r="E934" s="19" t="s">
        <v>1934</v>
      </c>
      <c r="F934" s="10">
        <v>42036</v>
      </c>
      <c r="G934" s="10">
        <v>44228</v>
      </c>
      <c r="H934" s="11">
        <v>7</v>
      </c>
      <c r="I934" s="20" t="s">
        <v>259</v>
      </c>
      <c r="J934" s="11" t="s">
        <v>261</v>
      </c>
      <c r="K934" s="11" t="s">
        <v>2877</v>
      </c>
      <c r="L934" s="11">
        <v>2</v>
      </c>
    </row>
    <row r="935" spans="1:12">
      <c r="A935" s="11" t="s">
        <v>1685</v>
      </c>
      <c r="D935" s="11" t="s">
        <v>260</v>
      </c>
      <c r="E935" s="19" t="s">
        <v>1935</v>
      </c>
      <c r="F935" s="10">
        <v>42036</v>
      </c>
      <c r="G935" s="10">
        <v>44228</v>
      </c>
      <c r="H935" s="11">
        <v>7</v>
      </c>
      <c r="I935" s="20" t="s">
        <v>259</v>
      </c>
      <c r="J935" s="11" t="s">
        <v>261</v>
      </c>
      <c r="K935" s="11" t="s">
        <v>2877</v>
      </c>
      <c r="L935" s="11">
        <v>2</v>
      </c>
    </row>
    <row r="936" spans="1:12">
      <c r="A936" s="11" t="s">
        <v>1686</v>
      </c>
      <c r="D936" s="11" t="s">
        <v>260</v>
      </c>
      <c r="E936" s="19" t="s">
        <v>1936</v>
      </c>
      <c r="F936" s="10">
        <v>42036</v>
      </c>
      <c r="G936" s="10">
        <v>44228</v>
      </c>
      <c r="H936" s="11">
        <v>7</v>
      </c>
      <c r="I936" s="20" t="s">
        <v>259</v>
      </c>
      <c r="J936" s="11" t="s">
        <v>261</v>
      </c>
      <c r="K936" s="11" t="s">
        <v>2877</v>
      </c>
      <c r="L936" s="11">
        <v>2</v>
      </c>
    </row>
    <row r="937" spans="1:12">
      <c r="A937" s="11" t="s">
        <v>1687</v>
      </c>
      <c r="D937" s="11" t="s">
        <v>260</v>
      </c>
      <c r="E937" s="19" t="s">
        <v>1937</v>
      </c>
      <c r="F937" s="10">
        <v>42036</v>
      </c>
      <c r="G937" s="10">
        <v>44228</v>
      </c>
      <c r="H937" s="11">
        <v>7</v>
      </c>
      <c r="I937" s="20" t="s">
        <v>259</v>
      </c>
      <c r="J937" s="11" t="s">
        <v>261</v>
      </c>
      <c r="K937" s="11" t="s">
        <v>2877</v>
      </c>
      <c r="L937" s="11">
        <v>2</v>
      </c>
    </row>
    <row r="938" spans="1:12">
      <c r="A938" s="11" t="s">
        <v>1688</v>
      </c>
      <c r="D938" s="11" t="s">
        <v>260</v>
      </c>
      <c r="E938" s="19" t="s">
        <v>1938</v>
      </c>
      <c r="F938" s="10">
        <v>42036</v>
      </c>
      <c r="G938" s="10">
        <v>44228</v>
      </c>
      <c r="H938" s="11">
        <v>7</v>
      </c>
      <c r="I938" s="20" t="s">
        <v>259</v>
      </c>
      <c r="J938" s="11" t="s">
        <v>261</v>
      </c>
      <c r="K938" s="11" t="s">
        <v>2877</v>
      </c>
      <c r="L938" s="11">
        <v>2</v>
      </c>
    </row>
    <row r="939" spans="1:12">
      <c r="A939" s="11" t="s">
        <v>1689</v>
      </c>
      <c r="D939" s="11" t="s">
        <v>260</v>
      </c>
      <c r="E939" s="19" t="s">
        <v>1939</v>
      </c>
      <c r="F939" s="10">
        <v>42036</v>
      </c>
      <c r="G939" s="10">
        <v>44228</v>
      </c>
      <c r="H939" s="11">
        <v>7</v>
      </c>
      <c r="I939" s="20" t="s">
        <v>259</v>
      </c>
      <c r="J939" s="11" t="s">
        <v>261</v>
      </c>
      <c r="K939" s="11" t="s">
        <v>2877</v>
      </c>
      <c r="L939" s="11">
        <v>2</v>
      </c>
    </row>
    <row r="940" spans="1:12">
      <c r="A940" s="11" t="s">
        <v>1690</v>
      </c>
      <c r="D940" s="11" t="s">
        <v>260</v>
      </c>
      <c r="E940" s="19" t="s">
        <v>1940</v>
      </c>
      <c r="F940" s="10">
        <v>42036</v>
      </c>
      <c r="G940" s="10">
        <v>44228</v>
      </c>
      <c r="H940" s="11">
        <v>7</v>
      </c>
      <c r="I940" s="20" t="s">
        <v>259</v>
      </c>
      <c r="J940" s="11" t="s">
        <v>261</v>
      </c>
      <c r="K940" s="11" t="s">
        <v>2877</v>
      </c>
      <c r="L940" s="11">
        <v>2</v>
      </c>
    </row>
    <row r="941" spans="1:12">
      <c r="A941" s="11" t="s">
        <v>1691</v>
      </c>
      <c r="D941" s="11" t="s">
        <v>260</v>
      </c>
      <c r="E941" s="19" t="s">
        <v>1941</v>
      </c>
      <c r="F941" s="10">
        <v>42036</v>
      </c>
      <c r="G941" s="10">
        <v>44228</v>
      </c>
      <c r="H941" s="11">
        <v>7</v>
      </c>
      <c r="I941" s="20" t="s">
        <v>259</v>
      </c>
      <c r="J941" s="11" t="s">
        <v>261</v>
      </c>
      <c r="K941" s="11" t="s">
        <v>2877</v>
      </c>
      <c r="L941" s="11">
        <v>2</v>
      </c>
    </row>
    <row r="942" spans="1:12">
      <c r="A942" s="11" t="s">
        <v>1692</v>
      </c>
      <c r="D942" s="11" t="s">
        <v>260</v>
      </c>
      <c r="E942" s="19" t="s">
        <v>1942</v>
      </c>
      <c r="F942" s="10">
        <v>42036</v>
      </c>
      <c r="G942" s="10">
        <v>44228</v>
      </c>
      <c r="H942" s="11">
        <v>7</v>
      </c>
      <c r="I942" s="20" t="s">
        <v>259</v>
      </c>
      <c r="J942" s="11" t="s">
        <v>261</v>
      </c>
      <c r="K942" s="11" t="s">
        <v>2877</v>
      </c>
      <c r="L942" s="11">
        <v>2</v>
      </c>
    </row>
    <row r="943" spans="1:12">
      <c r="A943" s="11" t="s">
        <v>1693</v>
      </c>
      <c r="D943" s="11" t="s">
        <v>260</v>
      </c>
      <c r="E943" s="19" t="s">
        <v>1943</v>
      </c>
      <c r="F943" s="10">
        <v>42036</v>
      </c>
      <c r="G943" s="10">
        <v>44228</v>
      </c>
      <c r="H943" s="11">
        <v>7</v>
      </c>
      <c r="I943" s="20" t="s">
        <v>259</v>
      </c>
      <c r="J943" s="11" t="s">
        <v>261</v>
      </c>
      <c r="K943" s="11" t="s">
        <v>2877</v>
      </c>
      <c r="L943" s="11">
        <v>2</v>
      </c>
    </row>
    <row r="944" spans="1:12">
      <c r="A944" s="11" t="s">
        <v>1694</v>
      </c>
      <c r="D944" s="11" t="s">
        <v>260</v>
      </c>
      <c r="E944" s="19" t="s">
        <v>1944</v>
      </c>
      <c r="F944" s="10">
        <v>42036</v>
      </c>
      <c r="G944" s="10">
        <v>44228</v>
      </c>
      <c r="H944" s="11">
        <v>7</v>
      </c>
      <c r="I944" s="20" t="s">
        <v>259</v>
      </c>
      <c r="J944" s="11" t="s">
        <v>261</v>
      </c>
      <c r="K944" s="11" t="s">
        <v>2877</v>
      </c>
      <c r="L944" s="11">
        <v>2</v>
      </c>
    </row>
    <row r="945" spans="1:12">
      <c r="A945" s="11" t="s">
        <v>1695</v>
      </c>
      <c r="D945" s="11" t="s">
        <v>260</v>
      </c>
      <c r="E945" s="19" t="s">
        <v>1945</v>
      </c>
      <c r="F945" s="10">
        <v>42036</v>
      </c>
      <c r="G945" s="10">
        <v>44228</v>
      </c>
      <c r="H945" s="11">
        <v>7</v>
      </c>
      <c r="I945" s="20" t="s">
        <v>259</v>
      </c>
      <c r="J945" s="11" t="s">
        <v>261</v>
      </c>
      <c r="K945" s="11" t="s">
        <v>2877</v>
      </c>
      <c r="L945" s="11">
        <v>2</v>
      </c>
    </row>
    <row r="946" spans="1:12">
      <c r="A946" s="11" t="s">
        <v>1696</v>
      </c>
      <c r="D946" s="11" t="s">
        <v>260</v>
      </c>
      <c r="E946" s="19" t="s">
        <v>1946</v>
      </c>
      <c r="F946" s="10">
        <v>42036</v>
      </c>
      <c r="G946" s="10">
        <v>44228</v>
      </c>
      <c r="H946" s="11">
        <v>7</v>
      </c>
      <c r="I946" s="20" t="s">
        <v>259</v>
      </c>
      <c r="J946" s="11" t="s">
        <v>261</v>
      </c>
      <c r="K946" s="11" t="s">
        <v>2877</v>
      </c>
      <c r="L946" s="11">
        <v>2</v>
      </c>
    </row>
    <row r="947" spans="1:12">
      <c r="A947" s="11" t="s">
        <v>1697</v>
      </c>
      <c r="D947" s="11" t="s">
        <v>260</v>
      </c>
      <c r="E947" s="19" t="s">
        <v>1947</v>
      </c>
      <c r="F947" s="10">
        <v>42036</v>
      </c>
      <c r="G947" s="10">
        <v>44228</v>
      </c>
      <c r="H947" s="11">
        <v>7</v>
      </c>
      <c r="I947" s="20" t="s">
        <v>259</v>
      </c>
      <c r="J947" s="11" t="s">
        <v>261</v>
      </c>
      <c r="K947" s="11" t="s">
        <v>2877</v>
      </c>
      <c r="L947" s="11">
        <v>2</v>
      </c>
    </row>
    <row r="948" spans="1:12">
      <c r="A948" s="11" t="s">
        <v>1698</v>
      </c>
      <c r="D948" s="11" t="s">
        <v>260</v>
      </c>
      <c r="E948" s="19" t="s">
        <v>1948</v>
      </c>
      <c r="F948" s="10">
        <v>42036</v>
      </c>
      <c r="G948" s="10">
        <v>44228</v>
      </c>
      <c r="H948" s="11">
        <v>7</v>
      </c>
      <c r="I948" s="20" t="s">
        <v>259</v>
      </c>
      <c r="J948" s="11" t="s">
        <v>261</v>
      </c>
      <c r="K948" s="11" t="s">
        <v>2877</v>
      </c>
      <c r="L948" s="11">
        <v>2</v>
      </c>
    </row>
    <row r="949" spans="1:12">
      <c r="A949" s="11" t="s">
        <v>1699</v>
      </c>
      <c r="D949" s="11" t="s">
        <v>260</v>
      </c>
      <c r="E949" s="19" t="s">
        <v>1949</v>
      </c>
      <c r="F949" s="10">
        <v>42036</v>
      </c>
      <c r="G949" s="10">
        <v>44228</v>
      </c>
      <c r="H949" s="11">
        <v>7</v>
      </c>
      <c r="I949" s="20" t="s">
        <v>259</v>
      </c>
      <c r="J949" s="11" t="s">
        <v>261</v>
      </c>
      <c r="K949" s="11" t="s">
        <v>2877</v>
      </c>
      <c r="L949" s="11">
        <v>2</v>
      </c>
    </row>
    <row r="950" spans="1:12">
      <c r="A950" s="11" t="s">
        <v>1700</v>
      </c>
      <c r="D950" s="11" t="s">
        <v>260</v>
      </c>
      <c r="E950" s="19" t="s">
        <v>1950</v>
      </c>
      <c r="F950" s="10">
        <v>42036</v>
      </c>
      <c r="G950" s="10">
        <v>44228</v>
      </c>
      <c r="H950" s="11">
        <v>7</v>
      </c>
      <c r="I950" s="20" t="s">
        <v>259</v>
      </c>
      <c r="J950" s="11" t="s">
        <v>261</v>
      </c>
      <c r="K950" s="11" t="s">
        <v>2877</v>
      </c>
      <c r="L950" s="11">
        <v>2</v>
      </c>
    </row>
    <row r="951" spans="1:12">
      <c r="A951" s="11" t="s">
        <v>1701</v>
      </c>
      <c r="D951" s="11" t="s">
        <v>260</v>
      </c>
      <c r="E951" s="19" t="s">
        <v>1951</v>
      </c>
      <c r="F951" s="10">
        <v>42036</v>
      </c>
      <c r="G951" s="10">
        <v>44228</v>
      </c>
      <c r="H951" s="11">
        <v>7</v>
      </c>
      <c r="I951" s="20" t="s">
        <v>259</v>
      </c>
      <c r="J951" s="11" t="s">
        <v>261</v>
      </c>
      <c r="K951" s="11" t="s">
        <v>2877</v>
      </c>
      <c r="L951" s="11">
        <v>2</v>
      </c>
    </row>
    <row r="952" spans="1:12">
      <c r="A952" s="11" t="s">
        <v>1702</v>
      </c>
      <c r="D952" s="11" t="s">
        <v>260</v>
      </c>
      <c r="E952" s="19" t="s">
        <v>1952</v>
      </c>
      <c r="F952" s="10">
        <v>42036</v>
      </c>
      <c r="G952" s="10">
        <v>44228</v>
      </c>
      <c r="H952" s="11">
        <v>7</v>
      </c>
      <c r="I952" s="20" t="s">
        <v>259</v>
      </c>
      <c r="J952" s="11" t="s">
        <v>261</v>
      </c>
      <c r="K952" s="11" t="s">
        <v>2877</v>
      </c>
      <c r="L952" s="11">
        <v>2</v>
      </c>
    </row>
    <row r="953" spans="1:12">
      <c r="A953" s="11" t="s">
        <v>1703</v>
      </c>
      <c r="D953" s="11" t="s">
        <v>260</v>
      </c>
      <c r="E953" s="19" t="s">
        <v>1953</v>
      </c>
      <c r="F953" s="10">
        <v>42036</v>
      </c>
      <c r="G953" s="10">
        <v>44228</v>
      </c>
      <c r="H953" s="11">
        <v>7</v>
      </c>
      <c r="I953" s="20" t="s">
        <v>259</v>
      </c>
      <c r="J953" s="11" t="s">
        <v>261</v>
      </c>
      <c r="K953" s="11" t="s">
        <v>2877</v>
      </c>
      <c r="L953" s="11">
        <v>2</v>
      </c>
    </row>
    <row r="954" spans="1:12">
      <c r="A954" s="11" t="s">
        <v>1704</v>
      </c>
      <c r="D954" s="11" t="s">
        <v>260</v>
      </c>
      <c r="E954" s="19" t="s">
        <v>1954</v>
      </c>
      <c r="F954" s="10">
        <v>42036</v>
      </c>
      <c r="G954" s="10">
        <v>44228</v>
      </c>
      <c r="H954" s="11">
        <v>7</v>
      </c>
      <c r="I954" s="20" t="s">
        <v>259</v>
      </c>
      <c r="J954" s="11" t="s">
        <v>261</v>
      </c>
      <c r="K954" s="11" t="s">
        <v>2877</v>
      </c>
      <c r="L954" s="11">
        <v>2</v>
      </c>
    </row>
    <row r="955" spans="1:12">
      <c r="A955" s="11" t="s">
        <v>1705</v>
      </c>
      <c r="D955" s="11" t="s">
        <v>260</v>
      </c>
      <c r="E955" s="19" t="s">
        <v>1955</v>
      </c>
      <c r="F955" s="10">
        <v>42036</v>
      </c>
      <c r="G955" s="10">
        <v>44228</v>
      </c>
      <c r="H955" s="11">
        <v>7</v>
      </c>
      <c r="I955" s="20" t="s">
        <v>259</v>
      </c>
      <c r="J955" s="11" t="s">
        <v>261</v>
      </c>
      <c r="K955" s="11" t="s">
        <v>2877</v>
      </c>
      <c r="L955" s="11">
        <v>2</v>
      </c>
    </row>
    <row r="956" spans="1:12">
      <c r="A956" s="11" t="s">
        <v>1706</v>
      </c>
      <c r="D956" s="11" t="s">
        <v>260</v>
      </c>
      <c r="E956" s="19" t="s">
        <v>1956</v>
      </c>
      <c r="F956" s="10">
        <v>42036</v>
      </c>
      <c r="G956" s="10">
        <v>44228</v>
      </c>
      <c r="H956" s="11">
        <v>7</v>
      </c>
      <c r="I956" s="20" t="s">
        <v>259</v>
      </c>
      <c r="J956" s="11" t="s">
        <v>261</v>
      </c>
      <c r="K956" s="11" t="s">
        <v>2877</v>
      </c>
      <c r="L956" s="11">
        <v>2</v>
      </c>
    </row>
    <row r="957" spans="1:12">
      <c r="A957" s="11" t="s">
        <v>1707</v>
      </c>
      <c r="D957" s="11" t="s">
        <v>260</v>
      </c>
      <c r="E957" s="19" t="s">
        <v>1957</v>
      </c>
      <c r="F957" s="10">
        <v>42036</v>
      </c>
      <c r="G957" s="10">
        <v>44228</v>
      </c>
      <c r="H957" s="11">
        <v>7</v>
      </c>
      <c r="I957" s="20" t="s">
        <v>259</v>
      </c>
      <c r="J957" s="11" t="s">
        <v>261</v>
      </c>
      <c r="K957" s="11" t="s">
        <v>2877</v>
      </c>
      <c r="L957" s="11">
        <v>2</v>
      </c>
    </row>
    <row r="958" spans="1:12">
      <c r="A958" s="11" t="s">
        <v>1708</v>
      </c>
      <c r="D958" s="11" t="s">
        <v>260</v>
      </c>
      <c r="E958" s="19" t="s">
        <v>1958</v>
      </c>
      <c r="F958" s="10">
        <v>42036</v>
      </c>
      <c r="G958" s="10">
        <v>44228</v>
      </c>
      <c r="H958" s="11">
        <v>7</v>
      </c>
      <c r="I958" s="20" t="s">
        <v>259</v>
      </c>
      <c r="J958" s="11" t="s">
        <v>261</v>
      </c>
      <c r="K958" s="11" t="s">
        <v>2877</v>
      </c>
      <c r="L958" s="11">
        <v>2</v>
      </c>
    </row>
    <row r="959" spans="1:12">
      <c r="A959" s="11" t="s">
        <v>1709</v>
      </c>
      <c r="D959" s="11" t="s">
        <v>260</v>
      </c>
      <c r="E959" s="19" t="s">
        <v>1959</v>
      </c>
      <c r="F959" s="10">
        <v>42036</v>
      </c>
      <c r="G959" s="10">
        <v>44228</v>
      </c>
      <c r="H959" s="11">
        <v>7</v>
      </c>
      <c r="I959" s="20" t="s">
        <v>259</v>
      </c>
      <c r="J959" s="11" t="s">
        <v>261</v>
      </c>
      <c r="K959" s="11" t="s">
        <v>2877</v>
      </c>
      <c r="L959" s="11">
        <v>2</v>
      </c>
    </row>
    <row r="960" spans="1:12">
      <c r="A960" s="11" t="s">
        <v>1710</v>
      </c>
      <c r="D960" s="11" t="s">
        <v>260</v>
      </c>
      <c r="E960" s="19" t="s">
        <v>1960</v>
      </c>
      <c r="F960" s="10">
        <v>42036</v>
      </c>
      <c r="G960" s="10">
        <v>44228</v>
      </c>
      <c r="H960" s="11">
        <v>7</v>
      </c>
      <c r="I960" s="20" t="s">
        <v>259</v>
      </c>
      <c r="J960" s="11" t="s">
        <v>261</v>
      </c>
      <c r="K960" s="11" t="s">
        <v>2877</v>
      </c>
      <c r="L960" s="11">
        <v>2</v>
      </c>
    </row>
    <row r="961" spans="1:12">
      <c r="A961" s="11" t="s">
        <v>1711</v>
      </c>
      <c r="D961" s="11" t="s">
        <v>260</v>
      </c>
      <c r="E961" s="19" t="s">
        <v>1961</v>
      </c>
      <c r="F961" s="10">
        <v>42036</v>
      </c>
      <c r="G961" s="10">
        <v>44228</v>
      </c>
      <c r="H961" s="11">
        <v>7</v>
      </c>
      <c r="I961" s="20" t="s">
        <v>259</v>
      </c>
      <c r="J961" s="11" t="s">
        <v>261</v>
      </c>
      <c r="K961" s="11" t="s">
        <v>2877</v>
      </c>
      <c r="L961" s="11">
        <v>2</v>
      </c>
    </row>
    <row r="962" spans="1:12">
      <c r="A962" s="11" t="s">
        <v>1712</v>
      </c>
      <c r="D962" s="11" t="s">
        <v>260</v>
      </c>
      <c r="E962" s="19" t="s">
        <v>1962</v>
      </c>
      <c r="F962" s="10">
        <v>42036</v>
      </c>
      <c r="G962" s="10">
        <v>44228</v>
      </c>
      <c r="H962" s="11">
        <v>7</v>
      </c>
      <c r="I962" s="20" t="s">
        <v>259</v>
      </c>
      <c r="J962" s="11" t="s">
        <v>261</v>
      </c>
      <c r="K962" s="11" t="s">
        <v>2877</v>
      </c>
      <c r="L962" s="11">
        <v>2</v>
      </c>
    </row>
    <row r="963" spans="1:12">
      <c r="A963" s="11" t="s">
        <v>1713</v>
      </c>
      <c r="D963" s="11" t="s">
        <v>260</v>
      </c>
      <c r="E963" s="19" t="s">
        <v>1963</v>
      </c>
      <c r="F963" s="10">
        <v>42036</v>
      </c>
      <c r="G963" s="10">
        <v>44228</v>
      </c>
      <c r="H963" s="11">
        <v>7</v>
      </c>
      <c r="I963" s="20" t="s">
        <v>259</v>
      </c>
      <c r="J963" s="11" t="s">
        <v>261</v>
      </c>
      <c r="K963" s="11" t="s">
        <v>2877</v>
      </c>
      <c r="L963" s="11">
        <v>2</v>
      </c>
    </row>
    <row r="964" spans="1:12">
      <c r="A964" s="11" t="s">
        <v>1714</v>
      </c>
      <c r="D964" s="11" t="s">
        <v>260</v>
      </c>
      <c r="E964" s="19" t="s">
        <v>1964</v>
      </c>
      <c r="F964" s="10">
        <v>42036</v>
      </c>
      <c r="G964" s="10">
        <v>44228</v>
      </c>
      <c r="H964" s="11">
        <v>7</v>
      </c>
      <c r="I964" s="20" t="s">
        <v>259</v>
      </c>
      <c r="J964" s="11" t="s">
        <v>261</v>
      </c>
      <c r="K964" s="11" t="s">
        <v>2877</v>
      </c>
      <c r="L964" s="11">
        <v>2</v>
      </c>
    </row>
    <row r="965" spans="1:12">
      <c r="A965" s="11" t="s">
        <v>1715</v>
      </c>
      <c r="D965" s="11" t="s">
        <v>260</v>
      </c>
      <c r="E965" s="19" t="s">
        <v>1965</v>
      </c>
      <c r="F965" s="10">
        <v>42036</v>
      </c>
      <c r="G965" s="10">
        <v>44228</v>
      </c>
      <c r="H965" s="11">
        <v>7</v>
      </c>
      <c r="I965" s="20" t="s">
        <v>259</v>
      </c>
      <c r="J965" s="11" t="s">
        <v>261</v>
      </c>
      <c r="K965" s="11" t="s">
        <v>2877</v>
      </c>
      <c r="L965" s="11">
        <v>2</v>
      </c>
    </row>
    <row r="966" spans="1:12">
      <c r="A966" s="11" t="s">
        <v>1716</v>
      </c>
      <c r="D966" s="11" t="s">
        <v>260</v>
      </c>
      <c r="E966" s="19" t="s">
        <v>1966</v>
      </c>
      <c r="F966" s="10">
        <v>42036</v>
      </c>
      <c r="G966" s="10">
        <v>44228</v>
      </c>
      <c r="H966" s="11">
        <v>7</v>
      </c>
      <c r="I966" s="20" t="s">
        <v>259</v>
      </c>
      <c r="J966" s="11" t="s">
        <v>261</v>
      </c>
      <c r="K966" s="11" t="s">
        <v>2877</v>
      </c>
      <c r="L966" s="11">
        <v>2</v>
      </c>
    </row>
    <row r="967" spans="1:12">
      <c r="A967" s="11" t="s">
        <v>1717</v>
      </c>
      <c r="D967" s="11" t="s">
        <v>260</v>
      </c>
      <c r="E967" s="19" t="s">
        <v>1967</v>
      </c>
      <c r="F967" s="10">
        <v>42036</v>
      </c>
      <c r="G967" s="10">
        <v>44228</v>
      </c>
      <c r="H967" s="11">
        <v>7</v>
      </c>
      <c r="I967" s="20" t="s">
        <v>259</v>
      </c>
      <c r="J967" s="11" t="s">
        <v>261</v>
      </c>
      <c r="K967" s="11" t="s">
        <v>2877</v>
      </c>
      <c r="L967" s="11">
        <v>2</v>
      </c>
    </row>
    <row r="968" spans="1:12">
      <c r="A968" s="11" t="s">
        <v>1718</v>
      </c>
      <c r="D968" s="11" t="s">
        <v>260</v>
      </c>
      <c r="E968" s="19" t="s">
        <v>1968</v>
      </c>
      <c r="F968" s="10">
        <v>42036</v>
      </c>
      <c r="G968" s="10">
        <v>44228</v>
      </c>
      <c r="H968" s="11">
        <v>7</v>
      </c>
      <c r="I968" s="20" t="s">
        <v>259</v>
      </c>
      <c r="J968" s="11" t="s">
        <v>261</v>
      </c>
      <c r="K968" s="11" t="s">
        <v>2877</v>
      </c>
      <c r="L968" s="11">
        <v>2</v>
      </c>
    </row>
    <row r="969" spans="1:12">
      <c r="A969" s="11" t="s">
        <v>1719</v>
      </c>
      <c r="D969" s="11" t="s">
        <v>260</v>
      </c>
      <c r="E969" s="19" t="s">
        <v>1969</v>
      </c>
      <c r="F969" s="10">
        <v>42036</v>
      </c>
      <c r="G969" s="10">
        <v>44228</v>
      </c>
      <c r="H969" s="11">
        <v>7</v>
      </c>
      <c r="I969" s="20" t="s">
        <v>259</v>
      </c>
      <c r="J969" s="11" t="s">
        <v>261</v>
      </c>
      <c r="K969" s="11" t="s">
        <v>2877</v>
      </c>
      <c r="L969" s="11">
        <v>2</v>
      </c>
    </row>
    <row r="970" spans="1:12">
      <c r="A970" s="11" t="s">
        <v>1720</v>
      </c>
      <c r="D970" s="11" t="s">
        <v>260</v>
      </c>
      <c r="E970" s="19" t="s">
        <v>1970</v>
      </c>
      <c r="F970" s="10">
        <v>42036</v>
      </c>
      <c r="G970" s="10">
        <v>44228</v>
      </c>
      <c r="H970" s="11">
        <v>7</v>
      </c>
      <c r="I970" s="20" t="s">
        <v>259</v>
      </c>
      <c r="J970" s="11" t="s">
        <v>261</v>
      </c>
      <c r="K970" s="11" t="s">
        <v>2877</v>
      </c>
      <c r="L970" s="11">
        <v>2</v>
      </c>
    </row>
    <row r="971" spans="1:12">
      <c r="A971" s="11" t="s">
        <v>1721</v>
      </c>
      <c r="D971" s="11" t="s">
        <v>260</v>
      </c>
      <c r="E971" s="19" t="s">
        <v>1971</v>
      </c>
      <c r="F971" s="10">
        <v>42036</v>
      </c>
      <c r="G971" s="10">
        <v>44228</v>
      </c>
      <c r="H971" s="11">
        <v>7</v>
      </c>
      <c r="I971" s="20" t="s">
        <v>259</v>
      </c>
      <c r="J971" s="11" t="s">
        <v>261</v>
      </c>
      <c r="K971" s="11" t="s">
        <v>2877</v>
      </c>
      <c r="L971" s="11">
        <v>2</v>
      </c>
    </row>
    <row r="972" spans="1:12">
      <c r="A972" s="11" t="s">
        <v>1722</v>
      </c>
      <c r="D972" s="11" t="s">
        <v>260</v>
      </c>
      <c r="E972" s="19" t="s">
        <v>1972</v>
      </c>
      <c r="F972" s="10">
        <v>42036</v>
      </c>
      <c r="G972" s="10">
        <v>44228</v>
      </c>
      <c r="H972" s="11">
        <v>7</v>
      </c>
      <c r="I972" s="20" t="s">
        <v>259</v>
      </c>
      <c r="J972" s="11" t="s">
        <v>261</v>
      </c>
      <c r="K972" s="11" t="s">
        <v>2877</v>
      </c>
      <c r="L972" s="11">
        <v>2</v>
      </c>
    </row>
    <row r="973" spans="1:12">
      <c r="A973" s="11" t="s">
        <v>1723</v>
      </c>
      <c r="D973" s="11" t="s">
        <v>260</v>
      </c>
      <c r="E973" s="19" t="s">
        <v>1973</v>
      </c>
      <c r="F973" s="10">
        <v>42036</v>
      </c>
      <c r="G973" s="10">
        <v>44228</v>
      </c>
      <c r="H973" s="11">
        <v>7</v>
      </c>
      <c r="I973" s="20" t="s">
        <v>259</v>
      </c>
      <c r="J973" s="11" t="s">
        <v>261</v>
      </c>
      <c r="K973" s="11" t="s">
        <v>2877</v>
      </c>
      <c r="L973" s="11">
        <v>2</v>
      </c>
    </row>
    <row r="974" spans="1:12">
      <c r="A974" s="11" t="s">
        <v>1724</v>
      </c>
      <c r="D974" s="11" t="s">
        <v>260</v>
      </c>
      <c r="E974" s="19" t="s">
        <v>1974</v>
      </c>
      <c r="F974" s="10">
        <v>42036</v>
      </c>
      <c r="G974" s="10">
        <v>44228</v>
      </c>
      <c r="H974" s="11">
        <v>7</v>
      </c>
      <c r="I974" s="20" t="s">
        <v>259</v>
      </c>
      <c r="J974" s="11" t="s">
        <v>261</v>
      </c>
      <c r="K974" s="11" t="s">
        <v>2877</v>
      </c>
      <c r="L974" s="11">
        <v>2</v>
      </c>
    </row>
    <row r="975" spans="1:12">
      <c r="A975" s="11" t="s">
        <v>1725</v>
      </c>
      <c r="D975" s="11" t="s">
        <v>260</v>
      </c>
      <c r="E975" s="19" t="s">
        <v>1975</v>
      </c>
      <c r="F975" s="10">
        <v>42036</v>
      </c>
      <c r="G975" s="10">
        <v>44228</v>
      </c>
      <c r="H975" s="11">
        <v>7</v>
      </c>
      <c r="I975" s="20" t="s">
        <v>259</v>
      </c>
      <c r="J975" s="11" t="s">
        <v>261</v>
      </c>
      <c r="K975" s="11" t="s">
        <v>2877</v>
      </c>
      <c r="L975" s="11">
        <v>2</v>
      </c>
    </row>
    <row r="976" spans="1:12">
      <c r="A976" s="11" t="s">
        <v>1726</v>
      </c>
      <c r="D976" s="11" t="s">
        <v>260</v>
      </c>
      <c r="E976" s="19" t="s">
        <v>1976</v>
      </c>
      <c r="F976" s="10">
        <v>42036</v>
      </c>
      <c r="G976" s="10">
        <v>44228</v>
      </c>
      <c r="H976" s="11">
        <v>7</v>
      </c>
      <c r="I976" s="20" t="s">
        <v>259</v>
      </c>
      <c r="J976" s="11" t="s">
        <v>261</v>
      </c>
      <c r="K976" s="11" t="s">
        <v>2877</v>
      </c>
      <c r="L976" s="11">
        <v>2</v>
      </c>
    </row>
    <row r="977" spans="1:12">
      <c r="A977" s="11" t="s">
        <v>1727</v>
      </c>
      <c r="D977" s="11" t="s">
        <v>260</v>
      </c>
      <c r="E977" s="19" t="s">
        <v>1977</v>
      </c>
      <c r="F977" s="10">
        <v>42036</v>
      </c>
      <c r="G977" s="10">
        <v>44228</v>
      </c>
      <c r="H977" s="11">
        <v>7</v>
      </c>
      <c r="I977" s="20" t="s">
        <v>259</v>
      </c>
      <c r="J977" s="11" t="s">
        <v>261</v>
      </c>
      <c r="K977" s="11" t="s">
        <v>2877</v>
      </c>
      <c r="L977" s="11">
        <v>2</v>
      </c>
    </row>
    <row r="978" spans="1:12">
      <c r="A978" s="11" t="s">
        <v>1728</v>
      </c>
      <c r="D978" s="11" t="s">
        <v>260</v>
      </c>
      <c r="E978" s="19" t="s">
        <v>1978</v>
      </c>
      <c r="F978" s="10">
        <v>42036</v>
      </c>
      <c r="G978" s="10">
        <v>44228</v>
      </c>
      <c r="H978" s="11">
        <v>7</v>
      </c>
      <c r="I978" s="20" t="s">
        <v>259</v>
      </c>
      <c r="J978" s="11" t="s">
        <v>261</v>
      </c>
      <c r="K978" s="11" t="s">
        <v>2877</v>
      </c>
      <c r="L978" s="11">
        <v>2</v>
      </c>
    </row>
    <row r="979" spans="1:12">
      <c r="A979" s="11" t="s">
        <v>1729</v>
      </c>
      <c r="D979" s="11" t="s">
        <v>260</v>
      </c>
      <c r="E979" s="19" t="s">
        <v>1979</v>
      </c>
      <c r="F979" s="10">
        <v>42036</v>
      </c>
      <c r="G979" s="10">
        <v>44228</v>
      </c>
      <c r="H979" s="11">
        <v>7</v>
      </c>
      <c r="I979" s="20" t="s">
        <v>259</v>
      </c>
      <c r="J979" s="11" t="s">
        <v>261</v>
      </c>
      <c r="K979" s="11" t="s">
        <v>2877</v>
      </c>
      <c r="L979" s="11">
        <v>2</v>
      </c>
    </row>
    <row r="980" spans="1:12">
      <c r="A980" s="11" t="s">
        <v>1730</v>
      </c>
      <c r="D980" s="11" t="s">
        <v>260</v>
      </c>
      <c r="E980" s="19" t="s">
        <v>1980</v>
      </c>
      <c r="F980" s="10">
        <v>42036</v>
      </c>
      <c r="G980" s="10">
        <v>44228</v>
      </c>
      <c r="H980" s="11">
        <v>7</v>
      </c>
      <c r="I980" s="20" t="s">
        <v>259</v>
      </c>
      <c r="J980" s="11" t="s">
        <v>261</v>
      </c>
      <c r="K980" s="11" t="s">
        <v>2877</v>
      </c>
      <c r="L980" s="11">
        <v>2</v>
      </c>
    </row>
    <row r="981" spans="1:12">
      <c r="A981" s="11" t="s">
        <v>1731</v>
      </c>
      <c r="D981" s="11" t="s">
        <v>260</v>
      </c>
      <c r="E981" s="19" t="s">
        <v>1981</v>
      </c>
      <c r="F981" s="10">
        <v>42036</v>
      </c>
      <c r="G981" s="10">
        <v>44228</v>
      </c>
      <c r="H981" s="11">
        <v>7</v>
      </c>
      <c r="I981" s="20" t="s">
        <v>259</v>
      </c>
      <c r="J981" s="11" t="s">
        <v>261</v>
      </c>
      <c r="K981" s="11" t="s">
        <v>2877</v>
      </c>
      <c r="L981" s="11">
        <v>2</v>
      </c>
    </row>
    <row r="982" spans="1:12">
      <c r="A982" s="11" t="s">
        <v>1732</v>
      </c>
      <c r="D982" s="11" t="s">
        <v>260</v>
      </c>
      <c r="E982" s="19" t="s">
        <v>1982</v>
      </c>
      <c r="F982" s="10">
        <v>42036</v>
      </c>
      <c r="G982" s="10">
        <v>44228</v>
      </c>
      <c r="H982" s="11">
        <v>7</v>
      </c>
      <c r="I982" s="20" t="s">
        <v>259</v>
      </c>
      <c r="J982" s="11" t="s">
        <v>261</v>
      </c>
      <c r="K982" s="11" t="s">
        <v>2877</v>
      </c>
      <c r="L982" s="11">
        <v>2</v>
      </c>
    </row>
    <row r="983" spans="1:12">
      <c r="A983" s="11" t="s">
        <v>1733</v>
      </c>
      <c r="D983" s="11" t="s">
        <v>260</v>
      </c>
      <c r="E983" s="19" t="s">
        <v>1983</v>
      </c>
      <c r="F983" s="10">
        <v>42036</v>
      </c>
      <c r="G983" s="10">
        <v>44228</v>
      </c>
      <c r="H983" s="11">
        <v>7</v>
      </c>
      <c r="I983" s="20" t="s">
        <v>259</v>
      </c>
      <c r="J983" s="11" t="s">
        <v>261</v>
      </c>
      <c r="K983" s="11" t="s">
        <v>2877</v>
      </c>
      <c r="L983" s="11">
        <v>2</v>
      </c>
    </row>
    <row r="984" spans="1:12">
      <c r="A984" s="11" t="s">
        <v>1734</v>
      </c>
      <c r="D984" s="11" t="s">
        <v>260</v>
      </c>
      <c r="E984" s="19" t="s">
        <v>1984</v>
      </c>
      <c r="F984" s="10">
        <v>42036</v>
      </c>
      <c r="G984" s="10">
        <v>44228</v>
      </c>
      <c r="H984" s="11">
        <v>7</v>
      </c>
      <c r="I984" s="20" t="s">
        <v>259</v>
      </c>
      <c r="J984" s="11" t="s">
        <v>261</v>
      </c>
      <c r="K984" s="11" t="s">
        <v>2877</v>
      </c>
      <c r="L984" s="11">
        <v>2</v>
      </c>
    </row>
    <row r="985" spans="1:12">
      <c r="A985" s="11" t="s">
        <v>1735</v>
      </c>
      <c r="D985" s="11" t="s">
        <v>260</v>
      </c>
      <c r="E985" s="19" t="s">
        <v>1985</v>
      </c>
      <c r="F985" s="10">
        <v>42036</v>
      </c>
      <c r="G985" s="10">
        <v>44228</v>
      </c>
      <c r="H985" s="11">
        <v>7</v>
      </c>
      <c r="I985" s="20" t="s">
        <v>259</v>
      </c>
      <c r="J985" s="11" t="s">
        <v>261</v>
      </c>
      <c r="K985" s="11" t="s">
        <v>2877</v>
      </c>
      <c r="L985" s="11">
        <v>2</v>
      </c>
    </row>
    <row r="986" spans="1:12">
      <c r="A986" s="11" t="s">
        <v>1736</v>
      </c>
      <c r="D986" s="11" t="s">
        <v>260</v>
      </c>
      <c r="E986" s="19" t="s">
        <v>1986</v>
      </c>
      <c r="F986" s="10">
        <v>42036</v>
      </c>
      <c r="G986" s="10">
        <v>44228</v>
      </c>
      <c r="H986" s="11">
        <v>7</v>
      </c>
      <c r="I986" s="20" t="s">
        <v>259</v>
      </c>
      <c r="J986" s="11" t="s">
        <v>261</v>
      </c>
      <c r="K986" s="11" t="s">
        <v>2877</v>
      </c>
      <c r="L986" s="11">
        <v>2</v>
      </c>
    </row>
    <row r="987" spans="1:12">
      <c r="A987" s="11" t="s">
        <v>1737</v>
      </c>
      <c r="D987" s="11" t="s">
        <v>260</v>
      </c>
      <c r="E987" s="19" t="s">
        <v>1987</v>
      </c>
      <c r="F987" s="10">
        <v>42036</v>
      </c>
      <c r="G987" s="10">
        <v>44228</v>
      </c>
      <c r="H987" s="11">
        <v>7</v>
      </c>
      <c r="I987" s="20" t="s">
        <v>259</v>
      </c>
      <c r="J987" s="11" t="s">
        <v>261</v>
      </c>
      <c r="K987" s="11" t="s">
        <v>2877</v>
      </c>
      <c r="L987" s="11">
        <v>2</v>
      </c>
    </row>
    <row r="988" spans="1:12">
      <c r="A988" s="11" t="s">
        <v>1738</v>
      </c>
      <c r="D988" s="11" t="s">
        <v>260</v>
      </c>
      <c r="E988" s="19" t="s">
        <v>1988</v>
      </c>
      <c r="F988" s="10">
        <v>42036</v>
      </c>
      <c r="G988" s="10">
        <v>44228</v>
      </c>
      <c r="H988" s="11">
        <v>7</v>
      </c>
      <c r="I988" s="20" t="s">
        <v>259</v>
      </c>
      <c r="J988" s="11" t="s">
        <v>261</v>
      </c>
      <c r="K988" s="11" t="s">
        <v>2877</v>
      </c>
      <c r="L988" s="11">
        <v>2</v>
      </c>
    </row>
    <row r="989" spans="1:12">
      <c r="A989" s="11" t="s">
        <v>1739</v>
      </c>
      <c r="D989" s="11" t="s">
        <v>260</v>
      </c>
      <c r="E989" s="19" t="s">
        <v>1989</v>
      </c>
      <c r="F989" s="10">
        <v>42036</v>
      </c>
      <c r="G989" s="10">
        <v>44228</v>
      </c>
      <c r="H989" s="11">
        <v>7</v>
      </c>
      <c r="I989" s="20" t="s">
        <v>259</v>
      </c>
      <c r="J989" s="11" t="s">
        <v>261</v>
      </c>
      <c r="K989" s="11" t="s">
        <v>2877</v>
      </c>
      <c r="L989" s="11">
        <v>2</v>
      </c>
    </row>
    <row r="990" spans="1:12">
      <c r="A990" s="11" t="s">
        <v>1740</v>
      </c>
      <c r="D990" s="11" t="s">
        <v>260</v>
      </c>
      <c r="E990" s="19" t="s">
        <v>1990</v>
      </c>
      <c r="F990" s="10">
        <v>42036</v>
      </c>
      <c r="G990" s="10">
        <v>44228</v>
      </c>
      <c r="H990" s="11">
        <v>7</v>
      </c>
      <c r="I990" s="20" t="s">
        <v>259</v>
      </c>
      <c r="J990" s="11" t="s">
        <v>261</v>
      </c>
      <c r="K990" s="11" t="s">
        <v>2877</v>
      </c>
      <c r="L990" s="11">
        <v>2</v>
      </c>
    </row>
    <row r="991" spans="1:12">
      <c r="A991" s="11" t="s">
        <v>1741</v>
      </c>
      <c r="D991" s="11" t="s">
        <v>260</v>
      </c>
      <c r="E991" s="19" t="s">
        <v>1991</v>
      </c>
      <c r="F991" s="10">
        <v>42036</v>
      </c>
      <c r="G991" s="10">
        <v>44228</v>
      </c>
      <c r="H991" s="11">
        <v>7</v>
      </c>
      <c r="I991" s="20" t="s">
        <v>259</v>
      </c>
      <c r="J991" s="11" t="s">
        <v>261</v>
      </c>
      <c r="K991" s="11" t="s">
        <v>2877</v>
      </c>
      <c r="L991" s="11">
        <v>2</v>
      </c>
    </row>
    <row r="992" spans="1:12">
      <c r="A992" s="11" t="s">
        <v>1742</v>
      </c>
      <c r="D992" s="11" t="s">
        <v>260</v>
      </c>
      <c r="E992" s="19" t="s">
        <v>1992</v>
      </c>
      <c r="F992" s="10">
        <v>42036</v>
      </c>
      <c r="G992" s="10">
        <v>44228</v>
      </c>
      <c r="H992" s="11">
        <v>7</v>
      </c>
      <c r="I992" s="20" t="s">
        <v>259</v>
      </c>
      <c r="J992" s="11" t="s">
        <v>261</v>
      </c>
      <c r="K992" s="11" t="s">
        <v>2877</v>
      </c>
      <c r="L992" s="11">
        <v>2</v>
      </c>
    </row>
    <row r="993" spans="1:12">
      <c r="A993" s="11" t="s">
        <v>1743</v>
      </c>
      <c r="D993" s="11" t="s">
        <v>260</v>
      </c>
      <c r="E993" s="19" t="s">
        <v>1993</v>
      </c>
      <c r="F993" s="10">
        <v>42036</v>
      </c>
      <c r="G993" s="10">
        <v>44228</v>
      </c>
      <c r="H993" s="11">
        <v>7</v>
      </c>
      <c r="I993" s="20" t="s">
        <v>259</v>
      </c>
      <c r="J993" s="11" t="s">
        <v>261</v>
      </c>
      <c r="K993" s="11" t="s">
        <v>2877</v>
      </c>
      <c r="L993" s="11">
        <v>2</v>
      </c>
    </row>
    <row r="994" spans="1:12">
      <c r="A994" s="11" t="s">
        <v>1744</v>
      </c>
      <c r="D994" s="11" t="s">
        <v>260</v>
      </c>
      <c r="E994" s="19" t="s">
        <v>1994</v>
      </c>
      <c r="F994" s="10">
        <v>42036</v>
      </c>
      <c r="G994" s="10">
        <v>44228</v>
      </c>
      <c r="H994" s="11">
        <v>7</v>
      </c>
      <c r="I994" s="20" t="s">
        <v>259</v>
      </c>
      <c r="J994" s="11" t="s">
        <v>261</v>
      </c>
      <c r="K994" s="11" t="s">
        <v>2877</v>
      </c>
      <c r="L994" s="11">
        <v>2</v>
      </c>
    </row>
    <row r="995" spans="1:12">
      <c r="A995" s="11" t="s">
        <v>1745</v>
      </c>
      <c r="D995" s="11" t="s">
        <v>260</v>
      </c>
      <c r="E995" s="19" t="s">
        <v>1995</v>
      </c>
      <c r="F995" s="10">
        <v>42036</v>
      </c>
      <c r="G995" s="10">
        <v>44228</v>
      </c>
      <c r="H995" s="11">
        <v>7</v>
      </c>
      <c r="I995" s="20" t="s">
        <v>259</v>
      </c>
      <c r="J995" s="11" t="s">
        <v>261</v>
      </c>
      <c r="K995" s="11" t="s">
        <v>2877</v>
      </c>
      <c r="L995" s="11">
        <v>2</v>
      </c>
    </row>
    <row r="996" spans="1:12">
      <c r="A996" s="11" t="s">
        <v>1746</v>
      </c>
      <c r="D996" s="11" t="s">
        <v>260</v>
      </c>
      <c r="E996" s="19" t="s">
        <v>1996</v>
      </c>
      <c r="F996" s="10">
        <v>42036</v>
      </c>
      <c r="G996" s="10">
        <v>44228</v>
      </c>
      <c r="H996" s="11">
        <v>7</v>
      </c>
      <c r="I996" s="20" t="s">
        <v>259</v>
      </c>
      <c r="J996" s="11" t="s">
        <v>261</v>
      </c>
      <c r="K996" s="11" t="s">
        <v>2877</v>
      </c>
      <c r="L996" s="11">
        <v>2</v>
      </c>
    </row>
    <row r="997" spans="1:12">
      <c r="A997" s="11" t="s">
        <v>1747</v>
      </c>
      <c r="D997" s="11" t="s">
        <v>260</v>
      </c>
      <c r="E997" s="19" t="s">
        <v>1997</v>
      </c>
      <c r="F997" s="10">
        <v>42036</v>
      </c>
      <c r="G997" s="10">
        <v>44228</v>
      </c>
      <c r="H997" s="11">
        <v>7</v>
      </c>
      <c r="I997" s="20" t="s">
        <v>259</v>
      </c>
      <c r="J997" s="11" t="s">
        <v>261</v>
      </c>
      <c r="K997" s="11" t="s">
        <v>2877</v>
      </c>
      <c r="L997" s="11">
        <v>2</v>
      </c>
    </row>
    <row r="998" spans="1:12">
      <c r="A998" s="11" t="s">
        <v>1748</v>
      </c>
      <c r="D998" s="11" t="s">
        <v>260</v>
      </c>
      <c r="E998" s="19" t="s">
        <v>1998</v>
      </c>
      <c r="F998" s="10">
        <v>42036</v>
      </c>
      <c r="G998" s="10">
        <v>44228</v>
      </c>
      <c r="H998" s="11">
        <v>7</v>
      </c>
      <c r="I998" s="20" t="s">
        <v>259</v>
      </c>
      <c r="J998" s="11" t="s">
        <v>261</v>
      </c>
      <c r="K998" s="11" t="s">
        <v>2877</v>
      </c>
      <c r="L998" s="11">
        <v>2</v>
      </c>
    </row>
    <row r="999" spans="1:12">
      <c r="A999" s="11" t="s">
        <v>1749</v>
      </c>
      <c r="D999" s="11" t="s">
        <v>260</v>
      </c>
      <c r="E999" s="19" t="s">
        <v>1999</v>
      </c>
      <c r="F999" s="10">
        <v>42036</v>
      </c>
      <c r="G999" s="10">
        <v>44228</v>
      </c>
      <c r="H999" s="11">
        <v>7</v>
      </c>
      <c r="I999" s="20" t="s">
        <v>259</v>
      </c>
      <c r="J999" s="11" t="s">
        <v>261</v>
      </c>
      <c r="K999" s="11" t="s">
        <v>2877</v>
      </c>
      <c r="L999" s="11">
        <v>2</v>
      </c>
    </row>
    <row r="1000" spans="1:12">
      <c r="A1000" s="11" t="s">
        <v>1750</v>
      </c>
      <c r="D1000" s="11" t="s">
        <v>260</v>
      </c>
      <c r="E1000" s="19" t="s">
        <v>2000</v>
      </c>
      <c r="F1000" s="10">
        <v>42036</v>
      </c>
      <c r="G1000" s="10">
        <v>44228</v>
      </c>
      <c r="H1000" s="11">
        <v>7</v>
      </c>
      <c r="I1000" s="20" t="s">
        <v>259</v>
      </c>
      <c r="J1000" s="11" t="s">
        <v>261</v>
      </c>
      <c r="K1000" s="11" t="s">
        <v>2877</v>
      </c>
      <c r="L1000" s="11">
        <v>2</v>
      </c>
    </row>
    <row r="1001" spans="1:12">
      <c r="A1001" s="11" t="s">
        <v>1751</v>
      </c>
      <c r="D1001" s="11" t="s">
        <v>260</v>
      </c>
      <c r="E1001" s="19" t="s">
        <v>2001</v>
      </c>
      <c r="F1001" s="10">
        <v>42036</v>
      </c>
      <c r="G1001" s="10">
        <v>44228</v>
      </c>
      <c r="H1001" s="11">
        <v>7</v>
      </c>
      <c r="I1001" s="20" t="s">
        <v>259</v>
      </c>
      <c r="J1001" s="11" t="s">
        <v>261</v>
      </c>
      <c r="K1001" s="11" t="s">
        <v>2877</v>
      </c>
      <c r="L1001" s="11">
        <v>2</v>
      </c>
    </row>
    <row r="1002" spans="1:12">
      <c r="A1002" s="11" t="s">
        <v>1752</v>
      </c>
      <c r="D1002" s="11" t="s">
        <v>260</v>
      </c>
      <c r="E1002" s="19" t="s">
        <v>2002</v>
      </c>
      <c r="F1002" s="10">
        <v>42036</v>
      </c>
      <c r="G1002" s="10">
        <v>44228</v>
      </c>
      <c r="H1002" s="11">
        <v>7</v>
      </c>
      <c r="I1002" s="20" t="s">
        <v>259</v>
      </c>
      <c r="J1002" s="11" t="s">
        <v>261</v>
      </c>
      <c r="K1002" s="11" t="s">
        <v>2877</v>
      </c>
      <c r="L1002" s="11">
        <v>2</v>
      </c>
    </row>
    <row r="1003" spans="1:12">
      <c r="A1003" s="11" t="s">
        <v>1753</v>
      </c>
      <c r="D1003" s="11" t="s">
        <v>260</v>
      </c>
      <c r="E1003" s="19" t="s">
        <v>2003</v>
      </c>
      <c r="F1003" s="10">
        <v>42036</v>
      </c>
      <c r="G1003" s="10">
        <v>44228</v>
      </c>
      <c r="H1003" s="11">
        <v>7</v>
      </c>
      <c r="I1003" s="20" t="s">
        <v>259</v>
      </c>
      <c r="J1003" s="11" t="s">
        <v>261</v>
      </c>
      <c r="K1003" s="11" t="s">
        <v>2877</v>
      </c>
      <c r="L1003" s="11">
        <v>2</v>
      </c>
    </row>
    <row r="1004" spans="1:12">
      <c r="A1004" s="11" t="s">
        <v>1754</v>
      </c>
      <c r="D1004" s="11" t="s">
        <v>260</v>
      </c>
      <c r="E1004" s="19" t="s">
        <v>2004</v>
      </c>
      <c r="F1004" s="10">
        <v>42036</v>
      </c>
      <c r="G1004" s="10">
        <v>44228</v>
      </c>
      <c r="H1004" s="11">
        <v>7</v>
      </c>
      <c r="I1004" s="20" t="s">
        <v>259</v>
      </c>
      <c r="J1004" s="11" t="s">
        <v>261</v>
      </c>
      <c r="K1004" s="11" t="s">
        <v>2877</v>
      </c>
      <c r="L1004" s="11">
        <v>2</v>
      </c>
    </row>
    <row r="1005" spans="1:12">
      <c r="A1005" s="11" t="s">
        <v>1755</v>
      </c>
      <c r="D1005" s="11" t="s">
        <v>260</v>
      </c>
      <c r="E1005" s="19" t="s">
        <v>2005</v>
      </c>
      <c r="F1005" s="10">
        <v>42036</v>
      </c>
      <c r="G1005" s="10">
        <v>44228</v>
      </c>
      <c r="H1005" s="11">
        <v>7</v>
      </c>
      <c r="I1005" s="20" t="s">
        <v>259</v>
      </c>
      <c r="J1005" s="11" t="s">
        <v>261</v>
      </c>
      <c r="K1005" s="11" t="s">
        <v>2877</v>
      </c>
      <c r="L1005" s="11">
        <v>2</v>
      </c>
    </row>
    <row r="1006" spans="1:12">
      <c r="A1006" s="11" t="s">
        <v>1756</v>
      </c>
      <c r="D1006" s="11" t="s">
        <v>260</v>
      </c>
      <c r="E1006" s="19" t="s">
        <v>2006</v>
      </c>
      <c r="F1006" s="10">
        <v>42036</v>
      </c>
      <c r="G1006" s="10">
        <v>44228</v>
      </c>
      <c r="H1006" s="11">
        <v>7</v>
      </c>
      <c r="I1006" s="20" t="s">
        <v>259</v>
      </c>
      <c r="J1006" s="11" t="s">
        <v>261</v>
      </c>
      <c r="K1006" s="11" t="s">
        <v>2877</v>
      </c>
      <c r="L1006" s="11">
        <v>2</v>
      </c>
    </row>
    <row r="1007" spans="1:12">
      <c r="A1007" s="11" t="s">
        <v>1757</v>
      </c>
      <c r="D1007" s="11" t="s">
        <v>260</v>
      </c>
      <c r="E1007" s="19" t="s">
        <v>2007</v>
      </c>
      <c r="F1007" s="10">
        <v>42036</v>
      </c>
      <c r="G1007" s="10">
        <v>44228</v>
      </c>
      <c r="H1007" s="11">
        <v>7</v>
      </c>
      <c r="I1007" s="20" t="s">
        <v>259</v>
      </c>
      <c r="J1007" s="11" t="s">
        <v>261</v>
      </c>
      <c r="K1007" s="11" t="s">
        <v>2877</v>
      </c>
      <c r="L1007" s="11">
        <v>2</v>
      </c>
    </row>
    <row r="1008" spans="1:12">
      <c r="A1008" s="11" t="s">
        <v>1758</v>
      </c>
      <c r="D1008" s="11" t="s">
        <v>260</v>
      </c>
      <c r="E1008" s="19" t="s">
        <v>2008</v>
      </c>
      <c r="F1008" s="10">
        <v>42036</v>
      </c>
      <c r="G1008" s="10">
        <v>44228</v>
      </c>
      <c r="H1008" s="11">
        <v>7</v>
      </c>
      <c r="I1008" s="20" t="s">
        <v>259</v>
      </c>
      <c r="J1008" s="11" t="s">
        <v>261</v>
      </c>
      <c r="K1008" s="11" t="s">
        <v>2877</v>
      </c>
      <c r="L1008" s="11">
        <v>2</v>
      </c>
    </row>
    <row r="1009" spans="1:12">
      <c r="A1009" s="11" t="s">
        <v>1759</v>
      </c>
      <c r="D1009" s="11" t="s">
        <v>260</v>
      </c>
      <c r="E1009" s="19" t="s">
        <v>2009</v>
      </c>
      <c r="F1009" s="10">
        <v>42036</v>
      </c>
      <c r="G1009" s="10">
        <v>44228</v>
      </c>
      <c r="H1009" s="11">
        <v>7</v>
      </c>
      <c r="I1009" s="20" t="s">
        <v>259</v>
      </c>
      <c r="J1009" s="11" t="s">
        <v>261</v>
      </c>
      <c r="K1009" s="11" t="s">
        <v>2877</v>
      </c>
      <c r="L1009" s="11">
        <v>2</v>
      </c>
    </row>
    <row r="1010" spans="1:12">
      <c r="A1010" s="11" t="s">
        <v>1760</v>
      </c>
      <c r="D1010" s="11" t="s">
        <v>260</v>
      </c>
      <c r="E1010" s="19" t="s">
        <v>2010</v>
      </c>
      <c r="F1010" s="10">
        <v>42036</v>
      </c>
      <c r="G1010" s="10">
        <v>44228</v>
      </c>
      <c r="H1010" s="11">
        <v>7</v>
      </c>
      <c r="I1010" s="20" t="s">
        <v>259</v>
      </c>
      <c r="J1010" s="11" t="s">
        <v>261</v>
      </c>
      <c r="K1010" s="11" t="s">
        <v>2877</v>
      </c>
      <c r="L1010" s="11">
        <v>2</v>
      </c>
    </row>
    <row r="1011" spans="1:12">
      <c r="A1011" s="11" t="s">
        <v>1761</v>
      </c>
      <c r="D1011" s="11" t="s">
        <v>260</v>
      </c>
      <c r="E1011" s="19" t="s">
        <v>2011</v>
      </c>
      <c r="F1011" s="10">
        <v>42036</v>
      </c>
      <c r="G1011" s="10">
        <v>44228</v>
      </c>
      <c r="H1011" s="11">
        <v>7</v>
      </c>
      <c r="I1011" s="20" t="s">
        <v>259</v>
      </c>
      <c r="J1011" s="11" t="s">
        <v>261</v>
      </c>
      <c r="K1011" s="11" t="s">
        <v>2877</v>
      </c>
      <c r="L1011" s="11">
        <v>2</v>
      </c>
    </row>
    <row r="1012" spans="1:12">
      <c r="A1012" s="11" t="s">
        <v>2012</v>
      </c>
      <c r="D1012" s="11" t="s">
        <v>260</v>
      </c>
      <c r="E1012" s="19" t="s">
        <v>2262</v>
      </c>
      <c r="F1012" s="10">
        <v>42036</v>
      </c>
      <c r="G1012" s="10">
        <v>44228</v>
      </c>
      <c r="H1012" s="11">
        <v>7</v>
      </c>
      <c r="I1012" s="20" t="s">
        <v>259</v>
      </c>
      <c r="J1012" s="11" t="s">
        <v>261</v>
      </c>
      <c r="K1012" s="11" t="s">
        <v>2877</v>
      </c>
      <c r="L1012" s="11">
        <v>2</v>
      </c>
    </row>
    <row r="1013" spans="1:12">
      <c r="A1013" s="11" t="s">
        <v>2013</v>
      </c>
      <c r="D1013" s="11" t="s">
        <v>260</v>
      </c>
      <c r="E1013" s="19" t="s">
        <v>2263</v>
      </c>
      <c r="F1013" s="10">
        <v>42036</v>
      </c>
      <c r="G1013" s="10">
        <v>44228</v>
      </c>
      <c r="H1013" s="11">
        <v>7</v>
      </c>
      <c r="I1013" s="20" t="s">
        <v>259</v>
      </c>
      <c r="J1013" s="11" t="s">
        <v>261</v>
      </c>
      <c r="K1013" s="11" t="s">
        <v>2877</v>
      </c>
      <c r="L1013" s="11">
        <v>2</v>
      </c>
    </row>
    <row r="1014" spans="1:12">
      <c r="A1014" s="11" t="s">
        <v>2014</v>
      </c>
      <c r="D1014" s="11" t="s">
        <v>260</v>
      </c>
      <c r="E1014" s="19" t="s">
        <v>2264</v>
      </c>
      <c r="F1014" s="10">
        <v>42036</v>
      </c>
      <c r="G1014" s="10">
        <v>44228</v>
      </c>
      <c r="H1014" s="11">
        <v>7</v>
      </c>
      <c r="I1014" s="20" t="s">
        <v>259</v>
      </c>
      <c r="J1014" s="11" t="s">
        <v>261</v>
      </c>
      <c r="K1014" s="11" t="s">
        <v>2877</v>
      </c>
      <c r="L1014" s="11">
        <v>2</v>
      </c>
    </row>
    <row r="1015" spans="1:12">
      <c r="A1015" s="11" t="s">
        <v>2015</v>
      </c>
      <c r="D1015" s="11" t="s">
        <v>260</v>
      </c>
      <c r="E1015" s="19" t="s">
        <v>2265</v>
      </c>
      <c r="F1015" s="10">
        <v>42036</v>
      </c>
      <c r="G1015" s="10">
        <v>44228</v>
      </c>
      <c r="H1015" s="11">
        <v>7</v>
      </c>
      <c r="I1015" s="20" t="s">
        <v>259</v>
      </c>
      <c r="J1015" s="11" t="s">
        <v>261</v>
      </c>
      <c r="K1015" s="11" t="s">
        <v>2877</v>
      </c>
      <c r="L1015" s="11">
        <v>2</v>
      </c>
    </row>
    <row r="1016" spans="1:12">
      <c r="A1016" s="11" t="s">
        <v>2016</v>
      </c>
      <c r="D1016" s="11" t="s">
        <v>260</v>
      </c>
      <c r="E1016" s="19" t="s">
        <v>2266</v>
      </c>
      <c r="F1016" s="10">
        <v>42036</v>
      </c>
      <c r="G1016" s="10">
        <v>44228</v>
      </c>
      <c r="H1016" s="11">
        <v>7</v>
      </c>
      <c r="I1016" s="20" t="s">
        <v>259</v>
      </c>
      <c r="J1016" s="11" t="s">
        <v>261</v>
      </c>
      <c r="K1016" s="11" t="s">
        <v>2877</v>
      </c>
      <c r="L1016" s="11">
        <v>2</v>
      </c>
    </row>
    <row r="1017" spans="1:12">
      <c r="A1017" s="11" t="s">
        <v>2017</v>
      </c>
      <c r="D1017" s="11" t="s">
        <v>260</v>
      </c>
      <c r="E1017" s="19" t="s">
        <v>2267</v>
      </c>
      <c r="F1017" s="10">
        <v>42036</v>
      </c>
      <c r="G1017" s="10">
        <v>44228</v>
      </c>
      <c r="H1017" s="11">
        <v>7</v>
      </c>
      <c r="I1017" s="20" t="s">
        <v>259</v>
      </c>
      <c r="J1017" s="11" t="s">
        <v>261</v>
      </c>
      <c r="K1017" s="11" t="s">
        <v>2877</v>
      </c>
      <c r="L1017" s="11">
        <v>2</v>
      </c>
    </row>
    <row r="1018" spans="1:12">
      <c r="A1018" s="11" t="s">
        <v>2018</v>
      </c>
      <c r="D1018" s="11" t="s">
        <v>260</v>
      </c>
      <c r="E1018" s="19" t="s">
        <v>2268</v>
      </c>
      <c r="F1018" s="10">
        <v>42036</v>
      </c>
      <c r="G1018" s="10">
        <v>44228</v>
      </c>
      <c r="H1018" s="11">
        <v>7</v>
      </c>
      <c r="I1018" s="20" t="s">
        <v>259</v>
      </c>
      <c r="J1018" s="11" t="s">
        <v>261</v>
      </c>
      <c r="K1018" s="11" t="s">
        <v>2877</v>
      </c>
      <c r="L1018" s="11">
        <v>2</v>
      </c>
    </row>
    <row r="1019" spans="1:12">
      <c r="A1019" s="11" t="s">
        <v>2019</v>
      </c>
      <c r="D1019" s="11" t="s">
        <v>260</v>
      </c>
      <c r="E1019" s="19" t="s">
        <v>2269</v>
      </c>
      <c r="F1019" s="10">
        <v>42036</v>
      </c>
      <c r="G1019" s="10">
        <v>44228</v>
      </c>
      <c r="H1019" s="11">
        <v>7</v>
      </c>
      <c r="I1019" s="20" t="s">
        <v>259</v>
      </c>
      <c r="J1019" s="11" t="s">
        <v>261</v>
      </c>
      <c r="K1019" s="11" t="s">
        <v>2877</v>
      </c>
      <c r="L1019" s="11">
        <v>2</v>
      </c>
    </row>
    <row r="1020" spans="1:12">
      <c r="A1020" s="11" t="s">
        <v>2020</v>
      </c>
      <c r="D1020" s="11" t="s">
        <v>260</v>
      </c>
      <c r="E1020" s="19" t="s">
        <v>2270</v>
      </c>
      <c r="F1020" s="10">
        <v>42036</v>
      </c>
      <c r="G1020" s="10">
        <v>44228</v>
      </c>
      <c r="H1020" s="11">
        <v>7</v>
      </c>
      <c r="I1020" s="20" t="s">
        <v>259</v>
      </c>
      <c r="J1020" s="11" t="s">
        <v>261</v>
      </c>
      <c r="K1020" s="11" t="s">
        <v>2877</v>
      </c>
      <c r="L1020" s="11">
        <v>2</v>
      </c>
    </row>
    <row r="1021" spans="1:12">
      <c r="A1021" s="11" t="s">
        <v>2021</v>
      </c>
      <c r="D1021" s="11" t="s">
        <v>260</v>
      </c>
      <c r="E1021" s="19" t="s">
        <v>2271</v>
      </c>
      <c r="F1021" s="10">
        <v>42036</v>
      </c>
      <c r="G1021" s="10">
        <v>44228</v>
      </c>
      <c r="H1021" s="11">
        <v>7</v>
      </c>
      <c r="I1021" s="20" t="s">
        <v>259</v>
      </c>
      <c r="J1021" s="11" t="s">
        <v>261</v>
      </c>
      <c r="K1021" s="11" t="s">
        <v>2877</v>
      </c>
      <c r="L1021" s="11">
        <v>2</v>
      </c>
    </row>
    <row r="1022" spans="1:12">
      <c r="A1022" s="11" t="s">
        <v>2022</v>
      </c>
      <c r="D1022" s="11" t="s">
        <v>260</v>
      </c>
      <c r="E1022" s="19" t="s">
        <v>2272</v>
      </c>
      <c r="F1022" s="10">
        <v>42036</v>
      </c>
      <c r="G1022" s="10">
        <v>44228</v>
      </c>
      <c r="H1022" s="11">
        <v>7</v>
      </c>
      <c r="I1022" s="20" t="s">
        <v>259</v>
      </c>
      <c r="J1022" s="11" t="s">
        <v>261</v>
      </c>
      <c r="K1022" s="11" t="s">
        <v>2877</v>
      </c>
      <c r="L1022" s="11">
        <v>2</v>
      </c>
    </row>
    <row r="1023" spans="1:12">
      <c r="A1023" s="11" t="s">
        <v>2023</v>
      </c>
      <c r="D1023" s="11" t="s">
        <v>260</v>
      </c>
      <c r="E1023" s="19" t="s">
        <v>2273</v>
      </c>
      <c r="F1023" s="10">
        <v>42036</v>
      </c>
      <c r="G1023" s="10">
        <v>44228</v>
      </c>
      <c r="H1023" s="11">
        <v>7</v>
      </c>
      <c r="I1023" s="20" t="s">
        <v>259</v>
      </c>
      <c r="J1023" s="11" t="s">
        <v>261</v>
      </c>
      <c r="K1023" s="11" t="s">
        <v>2877</v>
      </c>
      <c r="L1023" s="11">
        <v>2</v>
      </c>
    </row>
    <row r="1024" spans="1:12">
      <c r="A1024" s="11" t="s">
        <v>2024</v>
      </c>
      <c r="D1024" s="11" t="s">
        <v>260</v>
      </c>
      <c r="E1024" s="19" t="s">
        <v>2274</v>
      </c>
      <c r="F1024" s="10">
        <v>42036</v>
      </c>
      <c r="G1024" s="10">
        <v>44228</v>
      </c>
      <c r="H1024" s="11">
        <v>7</v>
      </c>
      <c r="I1024" s="20" t="s">
        <v>259</v>
      </c>
      <c r="J1024" s="11" t="s">
        <v>261</v>
      </c>
      <c r="K1024" s="11" t="s">
        <v>2877</v>
      </c>
      <c r="L1024" s="11">
        <v>2</v>
      </c>
    </row>
    <row r="1025" spans="1:12">
      <c r="A1025" s="11" t="s">
        <v>2025</v>
      </c>
      <c r="D1025" s="11" t="s">
        <v>260</v>
      </c>
      <c r="E1025" s="19" t="s">
        <v>2275</v>
      </c>
      <c r="F1025" s="10">
        <v>42036</v>
      </c>
      <c r="G1025" s="10">
        <v>44228</v>
      </c>
      <c r="H1025" s="11">
        <v>7</v>
      </c>
      <c r="I1025" s="20" t="s">
        <v>259</v>
      </c>
      <c r="J1025" s="11" t="s">
        <v>261</v>
      </c>
      <c r="K1025" s="11" t="s">
        <v>2877</v>
      </c>
      <c r="L1025" s="11">
        <v>2</v>
      </c>
    </row>
    <row r="1026" spans="1:12">
      <c r="A1026" s="11" t="s">
        <v>2026</v>
      </c>
      <c r="D1026" s="11" t="s">
        <v>260</v>
      </c>
      <c r="E1026" s="19" t="s">
        <v>2276</v>
      </c>
      <c r="F1026" s="10">
        <v>42036</v>
      </c>
      <c r="G1026" s="10">
        <v>44228</v>
      </c>
      <c r="H1026" s="11">
        <v>7</v>
      </c>
      <c r="I1026" s="20" t="s">
        <v>259</v>
      </c>
      <c r="J1026" s="11" t="s">
        <v>261</v>
      </c>
      <c r="K1026" s="11" t="s">
        <v>2877</v>
      </c>
      <c r="L1026" s="11">
        <v>2</v>
      </c>
    </row>
    <row r="1027" spans="1:12">
      <c r="A1027" s="11" t="s">
        <v>2027</v>
      </c>
      <c r="D1027" s="11" t="s">
        <v>260</v>
      </c>
      <c r="E1027" s="19" t="s">
        <v>2277</v>
      </c>
      <c r="F1027" s="10">
        <v>42036</v>
      </c>
      <c r="G1027" s="10">
        <v>44228</v>
      </c>
      <c r="H1027" s="11">
        <v>7</v>
      </c>
      <c r="I1027" s="20" t="s">
        <v>259</v>
      </c>
      <c r="J1027" s="11" t="s">
        <v>261</v>
      </c>
      <c r="K1027" s="11" t="s">
        <v>2877</v>
      </c>
      <c r="L1027" s="11">
        <v>2</v>
      </c>
    </row>
    <row r="1028" spans="1:12">
      <c r="A1028" s="11" t="s">
        <v>2028</v>
      </c>
      <c r="D1028" s="11" t="s">
        <v>260</v>
      </c>
      <c r="E1028" s="19" t="s">
        <v>2278</v>
      </c>
      <c r="F1028" s="10">
        <v>42036</v>
      </c>
      <c r="G1028" s="10">
        <v>44228</v>
      </c>
      <c r="H1028" s="11">
        <v>7</v>
      </c>
      <c r="I1028" s="20" t="s">
        <v>259</v>
      </c>
      <c r="J1028" s="11" t="s">
        <v>261</v>
      </c>
      <c r="K1028" s="11" t="s">
        <v>2877</v>
      </c>
      <c r="L1028" s="11">
        <v>2</v>
      </c>
    </row>
    <row r="1029" spans="1:12">
      <c r="A1029" s="11" t="s">
        <v>2029</v>
      </c>
      <c r="D1029" s="11" t="s">
        <v>260</v>
      </c>
      <c r="E1029" s="19" t="s">
        <v>2279</v>
      </c>
      <c r="F1029" s="10">
        <v>42036</v>
      </c>
      <c r="G1029" s="10">
        <v>44228</v>
      </c>
      <c r="H1029" s="11">
        <v>7</v>
      </c>
      <c r="I1029" s="20" t="s">
        <v>259</v>
      </c>
      <c r="J1029" s="11" t="s">
        <v>261</v>
      </c>
      <c r="K1029" s="11" t="s">
        <v>2877</v>
      </c>
      <c r="L1029" s="11">
        <v>2</v>
      </c>
    </row>
    <row r="1030" spans="1:12">
      <c r="A1030" s="11" t="s">
        <v>2030</v>
      </c>
      <c r="D1030" s="11" t="s">
        <v>260</v>
      </c>
      <c r="E1030" s="19" t="s">
        <v>2280</v>
      </c>
      <c r="F1030" s="10">
        <v>42036</v>
      </c>
      <c r="G1030" s="10">
        <v>44228</v>
      </c>
      <c r="H1030" s="11">
        <v>7</v>
      </c>
      <c r="I1030" s="20" t="s">
        <v>259</v>
      </c>
      <c r="J1030" s="11" t="s">
        <v>261</v>
      </c>
      <c r="K1030" s="11" t="s">
        <v>2877</v>
      </c>
      <c r="L1030" s="11">
        <v>2</v>
      </c>
    </row>
    <row r="1031" spans="1:12">
      <c r="A1031" s="11" t="s">
        <v>2031</v>
      </c>
      <c r="D1031" s="11" t="s">
        <v>260</v>
      </c>
      <c r="E1031" s="19" t="s">
        <v>2281</v>
      </c>
      <c r="F1031" s="10">
        <v>42036</v>
      </c>
      <c r="G1031" s="10">
        <v>44228</v>
      </c>
      <c r="H1031" s="11">
        <v>7</v>
      </c>
      <c r="I1031" s="20" t="s">
        <v>259</v>
      </c>
      <c r="J1031" s="11" t="s">
        <v>261</v>
      </c>
      <c r="K1031" s="11" t="s">
        <v>2877</v>
      </c>
      <c r="L1031" s="11">
        <v>2</v>
      </c>
    </row>
    <row r="1032" spans="1:12">
      <c r="A1032" s="11" t="s">
        <v>2032</v>
      </c>
      <c r="D1032" s="11" t="s">
        <v>260</v>
      </c>
      <c r="E1032" s="19" t="s">
        <v>2282</v>
      </c>
      <c r="F1032" s="10">
        <v>42036</v>
      </c>
      <c r="G1032" s="10">
        <v>44228</v>
      </c>
      <c r="H1032" s="11">
        <v>7</v>
      </c>
      <c r="I1032" s="20" t="s">
        <v>259</v>
      </c>
      <c r="J1032" s="11" t="s">
        <v>261</v>
      </c>
      <c r="K1032" s="11" t="s">
        <v>2877</v>
      </c>
      <c r="L1032" s="11">
        <v>2</v>
      </c>
    </row>
    <row r="1033" spans="1:12">
      <c r="A1033" s="11" t="s">
        <v>2033</v>
      </c>
      <c r="D1033" s="11" t="s">
        <v>260</v>
      </c>
      <c r="E1033" s="19" t="s">
        <v>2283</v>
      </c>
      <c r="F1033" s="10">
        <v>42036</v>
      </c>
      <c r="G1033" s="10">
        <v>44228</v>
      </c>
      <c r="H1033" s="11">
        <v>7</v>
      </c>
      <c r="I1033" s="20" t="s">
        <v>259</v>
      </c>
      <c r="J1033" s="11" t="s">
        <v>261</v>
      </c>
      <c r="K1033" s="11" t="s">
        <v>2877</v>
      </c>
      <c r="L1033" s="11">
        <v>2</v>
      </c>
    </row>
    <row r="1034" spans="1:12">
      <c r="A1034" s="11" t="s">
        <v>2034</v>
      </c>
      <c r="D1034" s="11" t="s">
        <v>260</v>
      </c>
      <c r="E1034" s="19" t="s">
        <v>2284</v>
      </c>
      <c r="F1034" s="10">
        <v>42036</v>
      </c>
      <c r="G1034" s="10">
        <v>44228</v>
      </c>
      <c r="H1034" s="11">
        <v>7</v>
      </c>
      <c r="I1034" s="20" t="s">
        <v>259</v>
      </c>
      <c r="J1034" s="11" t="s">
        <v>261</v>
      </c>
      <c r="K1034" s="11" t="s">
        <v>2877</v>
      </c>
      <c r="L1034" s="11">
        <v>2</v>
      </c>
    </row>
    <row r="1035" spans="1:12">
      <c r="A1035" s="11" t="s">
        <v>2035</v>
      </c>
      <c r="D1035" s="11" t="s">
        <v>260</v>
      </c>
      <c r="E1035" s="19" t="s">
        <v>2285</v>
      </c>
      <c r="F1035" s="10">
        <v>42036</v>
      </c>
      <c r="G1035" s="10">
        <v>44228</v>
      </c>
      <c r="H1035" s="11">
        <v>7</v>
      </c>
      <c r="I1035" s="20" t="s">
        <v>259</v>
      </c>
      <c r="J1035" s="11" t="s">
        <v>261</v>
      </c>
      <c r="K1035" s="11" t="s">
        <v>2877</v>
      </c>
      <c r="L1035" s="11">
        <v>2</v>
      </c>
    </row>
    <row r="1036" spans="1:12">
      <c r="A1036" s="11" t="s">
        <v>2036</v>
      </c>
      <c r="D1036" s="11" t="s">
        <v>260</v>
      </c>
      <c r="E1036" s="19" t="s">
        <v>2286</v>
      </c>
      <c r="F1036" s="10">
        <v>42036</v>
      </c>
      <c r="G1036" s="10">
        <v>44228</v>
      </c>
      <c r="H1036" s="11">
        <v>7</v>
      </c>
      <c r="I1036" s="20" t="s">
        <v>259</v>
      </c>
      <c r="J1036" s="11" t="s">
        <v>261</v>
      </c>
      <c r="K1036" s="11" t="s">
        <v>2877</v>
      </c>
      <c r="L1036" s="11">
        <v>2</v>
      </c>
    </row>
    <row r="1037" spans="1:12">
      <c r="A1037" s="11" t="s">
        <v>2037</v>
      </c>
      <c r="D1037" s="11" t="s">
        <v>260</v>
      </c>
      <c r="E1037" s="19" t="s">
        <v>2287</v>
      </c>
      <c r="F1037" s="10">
        <v>42036</v>
      </c>
      <c r="G1037" s="10">
        <v>44228</v>
      </c>
      <c r="H1037" s="11">
        <v>7</v>
      </c>
      <c r="I1037" s="20" t="s">
        <v>259</v>
      </c>
      <c r="J1037" s="11" t="s">
        <v>261</v>
      </c>
      <c r="K1037" s="11" t="s">
        <v>2877</v>
      </c>
      <c r="L1037" s="11">
        <v>2</v>
      </c>
    </row>
    <row r="1038" spans="1:12">
      <c r="A1038" s="11" t="s">
        <v>2038</v>
      </c>
      <c r="D1038" s="11" t="s">
        <v>260</v>
      </c>
      <c r="E1038" s="19" t="s">
        <v>2288</v>
      </c>
      <c r="F1038" s="10">
        <v>42036</v>
      </c>
      <c r="G1038" s="10">
        <v>44228</v>
      </c>
      <c r="H1038" s="11">
        <v>7</v>
      </c>
      <c r="I1038" s="20" t="s">
        <v>259</v>
      </c>
      <c r="J1038" s="11" t="s">
        <v>261</v>
      </c>
      <c r="K1038" s="11" t="s">
        <v>2877</v>
      </c>
      <c r="L1038" s="11">
        <v>2</v>
      </c>
    </row>
    <row r="1039" spans="1:12">
      <c r="A1039" s="11" t="s">
        <v>2039</v>
      </c>
      <c r="D1039" s="11" t="s">
        <v>260</v>
      </c>
      <c r="E1039" s="19" t="s">
        <v>2289</v>
      </c>
      <c r="F1039" s="10">
        <v>42036</v>
      </c>
      <c r="G1039" s="10">
        <v>44228</v>
      </c>
      <c r="H1039" s="11">
        <v>7</v>
      </c>
      <c r="I1039" s="20" t="s">
        <v>259</v>
      </c>
      <c r="J1039" s="11" t="s">
        <v>261</v>
      </c>
      <c r="K1039" s="11" t="s">
        <v>2877</v>
      </c>
      <c r="L1039" s="11">
        <v>2</v>
      </c>
    </row>
    <row r="1040" spans="1:12">
      <c r="A1040" s="11" t="s">
        <v>2040</v>
      </c>
      <c r="D1040" s="11" t="s">
        <v>260</v>
      </c>
      <c r="E1040" s="19" t="s">
        <v>2290</v>
      </c>
      <c r="F1040" s="10">
        <v>42036</v>
      </c>
      <c r="G1040" s="10">
        <v>44228</v>
      </c>
      <c r="H1040" s="11">
        <v>7</v>
      </c>
      <c r="I1040" s="20" t="s">
        <v>259</v>
      </c>
      <c r="J1040" s="11" t="s">
        <v>261</v>
      </c>
      <c r="K1040" s="11" t="s">
        <v>2877</v>
      </c>
      <c r="L1040" s="11">
        <v>2</v>
      </c>
    </row>
    <row r="1041" spans="1:12">
      <c r="A1041" s="11" t="s">
        <v>2041</v>
      </c>
      <c r="D1041" s="11" t="s">
        <v>260</v>
      </c>
      <c r="E1041" s="19" t="s">
        <v>2291</v>
      </c>
      <c r="F1041" s="10">
        <v>42036</v>
      </c>
      <c r="G1041" s="10">
        <v>44228</v>
      </c>
      <c r="H1041" s="11">
        <v>7</v>
      </c>
      <c r="I1041" s="20" t="s">
        <v>259</v>
      </c>
      <c r="J1041" s="11" t="s">
        <v>261</v>
      </c>
      <c r="K1041" s="11" t="s">
        <v>2877</v>
      </c>
      <c r="L1041" s="11">
        <v>2</v>
      </c>
    </row>
    <row r="1042" spans="1:12">
      <c r="A1042" s="11" t="s">
        <v>2042</v>
      </c>
      <c r="D1042" s="11" t="s">
        <v>260</v>
      </c>
      <c r="E1042" s="19" t="s">
        <v>2292</v>
      </c>
      <c r="F1042" s="10">
        <v>42036</v>
      </c>
      <c r="G1042" s="10">
        <v>44228</v>
      </c>
      <c r="H1042" s="11">
        <v>7</v>
      </c>
      <c r="I1042" s="20" t="s">
        <v>259</v>
      </c>
      <c r="J1042" s="11" t="s">
        <v>261</v>
      </c>
      <c r="K1042" s="11" t="s">
        <v>2877</v>
      </c>
      <c r="L1042" s="11">
        <v>2</v>
      </c>
    </row>
    <row r="1043" spans="1:12">
      <c r="A1043" s="11" t="s">
        <v>2043</v>
      </c>
      <c r="D1043" s="11" t="s">
        <v>260</v>
      </c>
      <c r="E1043" s="19" t="s">
        <v>2293</v>
      </c>
      <c r="F1043" s="10">
        <v>42036</v>
      </c>
      <c r="G1043" s="10">
        <v>44228</v>
      </c>
      <c r="H1043" s="11">
        <v>7</v>
      </c>
      <c r="I1043" s="20" t="s">
        <v>259</v>
      </c>
      <c r="J1043" s="11" t="s">
        <v>261</v>
      </c>
      <c r="K1043" s="11" t="s">
        <v>2877</v>
      </c>
      <c r="L1043" s="11">
        <v>2</v>
      </c>
    </row>
    <row r="1044" spans="1:12">
      <c r="A1044" s="11" t="s">
        <v>2044</v>
      </c>
      <c r="D1044" s="11" t="s">
        <v>260</v>
      </c>
      <c r="E1044" s="19" t="s">
        <v>2294</v>
      </c>
      <c r="F1044" s="10">
        <v>42036</v>
      </c>
      <c r="G1044" s="10">
        <v>44228</v>
      </c>
      <c r="H1044" s="11">
        <v>7</v>
      </c>
      <c r="I1044" s="20" t="s">
        <v>259</v>
      </c>
      <c r="J1044" s="11" t="s">
        <v>261</v>
      </c>
      <c r="K1044" s="11" t="s">
        <v>2877</v>
      </c>
      <c r="L1044" s="11">
        <v>2</v>
      </c>
    </row>
    <row r="1045" spans="1:12">
      <c r="A1045" s="11" t="s">
        <v>2045</v>
      </c>
      <c r="D1045" s="11" t="s">
        <v>260</v>
      </c>
      <c r="E1045" s="19" t="s">
        <v>2295</v>
      </c>
      <c r="F1045" s="10">
        <v>42036</v>
      </c>
      <c r="G1045" s="10">
        <v>44228</v>
      </c>
      <c r="H1045" s="11">
        <v>7</v>
      </c>
      <c r="I1045" s="20" t="s">
        <v>259</v>
      </c>
      <c r="J1045" s="11" t="s">
        <v>261</v>
      </c>
      <c r="K1045" s="11" t="s">
        <v>2877</v>
      </c>
      <c r="L1045" s="11">
        <v>2</v>
      </c>
    </row>
    <row r="1046" spans="1:12">
      <c r="A1046" s="11" t="s">
        <v>2046</v>
      </c>
      <c r="D1046" s="11" t="s">
        <v>260</v>
      </c>
      <c r="E1046" s="19" t="s">
        <v>2296</v>
      </c>
      <c r="F1046" s="10">
        <v>42036</v>
      </c>
      <c r="G1046" s="10">
        <v>44228</v>
      </c>
      <c r="H1046" s="11">
        <v>7</v>
      </c>
      <c r="I1046" s="20" t="s">
        <v>259</v>
      </c>
      <c r="J1046" s="11" t="s">
        <v>261</v>
      </c>
      <c r="K1046" s="11" t="s">
        <v>2877</v>
      </c>
      <c r="L1046" s="11">
        <v>2</v>
      </c>
    </row>
    <row r="1047" spans="1:12">
      <c r="A1047" s="11" t="s">
        <v>2047</v>
      </c>
      <c r="D1047" s="11" t="s">
        <v>260</v>
      </c>
      <c r="E1047" s="19" t="s">
        <v>2297</v>
      </c>
      <c r="F1047" s="10">
        <v>42036</v>
      </c>
      <c r="G1047" s="10">
        <v>44228</v>
      </c>
      <c r="H1047" s="11">
        <v>7</v>
      </c>
      <c r="I1047" s="20" t="s">
        <v>259</v>
      </c>
      <c r="J1047" s="11" t="s">
        <v>261</v>
      </c>
      <c r="K1047" s="11" t="s">
        <v>2877</v>
      </c>
      <c r="L1047" s="11">
        <v>2</v>
      </c>
    </row>
    <row r="1048" spans="1:12">
      <c r="A1048" s="11" t="s">
        <v>2048</v>
      </c>
      <c r="D1048" s="11" t="s">
        <v>260</v>
      </c>
      <c r="E1048" s="19" t="s">
        <v>2298</v>
      </c>
      <c r="F1048" s="10">
        <v>42036</v>
      </c>
      <c r="G1048" s="10">
        <v>44228</v>
      </c>
      <c r="H1048" s="11">
        <v>7</v>
      </c>
      <c r="I1048" s="20" t="s">
        <v>259</v>
      </c>
      <c r="J1048" s="11" t="s">
        <v>261</v>
      </c>
      <c r="K1048" s="11" t="s">
        <v>2877</v>
      </c>
      <c r="L1048" s="11">
        <v>2</v>
      </c>
    </row>
    <row r="1049" spans="1:12">
      <c r="A1049" s="11" t="s">
        <v>2049</v>
      </c>
      <c r="D1049" s="11" t="s">
        <v>260</v>
      </c>
      <c r="E1049" s="19" t="s">
        <v>2299</v>
      </c>
      <c r="F1049" s="10">
        <v>42036</v>
      </c>
      <c r="G1049" s="10">
        <v>44228</v>
      </c>
      <c r="H1049" s="11">
        <v>7</v>
      </c>
      <c r="I1049" s="20" t="s">
        <v>259</v>
      </c>
      <c r="J1049" s="11" t="s">
        <v>261</v>
      </c>
      <c r="K1049" s="11" t="s">
        <v>2877</v>
      </c>
      <c r="L1049" s="11">
        <v>2</v>
      </c>
    </row>
    <row r="1050" spans="1:12">
      <c r="A1050" s="11" t="s">
        <v>2050</v>
      </c>
      <c r="D1050" s="11" t="s">
        <v>260</v>
      </c>
      <c r="E1050" s="19" t="s">
        <v>2300</v>
      </c>
      <c r="F1050" s="10">
        <v>42036</v>
      </c>
      <c r="G1050" s="10">
        <v>44228</v>
      </c>
      <c r="H1050" s="11">
        <v>7</v>
      </c>
      <c r="I1050" s="20" t="s">
        <v>259</v>
      </c>
      <c r="J1050" s="11" t="s">
        <v>261</v>
      </c>
      <c r="K1050" s="11" t="s">
        <v>2877</v>
      </c>
      <c r="L1050" s="11">
        <v>2</v>
      </c>
    </row>
    <row r="1051" spans="1:12">
      <c r="A1051" s="11" t="s">
        <v>2051</v>
      </c>
      <c r="D1051" s="11" t="s">
        <v>260</v>
      </c>
      <c r="E1051" s="19" t="s">
        <v>2301</v>
      </c>
      <c r="F1051" s="10">
        <v>42036</v>
      </c>
      <c r="G1051" s="10">
        <v>44228</v>
      </c>
      <c r="H1051" s="11">
        <v>7</v>
      </c>
      <c r="I1051" s="20" t="s">
        <v>259</v>
      </c>
      <c r="J1051" s="11" t="s">
        <v>261</v>
      </c>
      <c r="K1051" s="11" t="s">
        <v>2877</v>
      </c>
      <c r="L1051" s="11">
        <v>2</v>
      </c>
    </row>
    <row r="1052" spans="1:12">
      <c r="A1052" s="11" t="s">
        <v>2052</v>
      </c>
      <c r="D1052" s="11" t="s">
        <v>260</v>
      </c>
      <c r="E1052" s="19" t="s">
        <v>2302</v>
      </c>
      <c r="F1052" s="10">
        <v>42036</v>
      </c>
      <c r="G1052" s="10">
        <v>44228</v>
      </c>
      <c r="H1052" s="11">
        <v>7</v>
      </c>
      <c r="I1052" s="20" t="s">
        <v>259</v>
      </c>
      <c r="J1052" s="11" t="s">
        <v>261</v>
      </c>
      <c r="K1052" s="11" t="s">
        <v>2877</v>
      </c>
      <c r="L1052" s="11">
        <v>2</v>
      </c>
    </row>
    <row r="1053" spans="1:12">
      <c r="A1053" s="11" t="s">
        <v>2053</v>
      </c>
      <c r="D1053" s="11" t="s">
        <v>260</v>
      </c>
      <c r="E1053" s="19" t="s">
        <v>2303</v>
      </c>
      <c r="F1053" s="10">
        <v>42036</v>
      </c>
      <c r="G1053" s="10">
        <v>44228</v>
      </c>
      <c r="H1053" s="11">
        <v>7</v>
      </c>
      <c r="I1053" s="20" t="s">
        <v>259</v>
      </c>
      <c r="J1053" s="11" t="s">
        <v>261</v>
      </c>
      <c r="K1053" s="11" t="s">
        <v>2877</v>
      </c>
      <c r="L1053" s="11">
        <v>2</v>
      </c>
    </row>
    <row r="1054" spans="1:12">
      <c r="A1054" s="11" t="s">
        <v>2054</v>
      </c>
      <c r="D1054" s="11" t="s">
        <v>260</v>
      </c>
      <c r="E1054" s="19" t="s">
        <v>2304</v>
      </c>
      <c r="F1054" s="10">
        <v>42036</v>
      </c>
      <c r="G1054" s="10">
        <v>44228</v>
      </c>
      <c r="H1054" s="11">
        <v>7</v>
      </c>
      <c r="I1054" s="20" t="s">
        <v>259</v>
      </c>
      <c r="J1054" s="11" t="s">
        <v>261</v>
      </c>
      <c r="K1054" s="11" t="s">
        <v>2877</v>
      </c>
      <c r="L1054" s="11">
        <v>2</v>
      </c>
    </row>
    <row r="1055" spans="1:12">
      <c r="A1055" s="11" t="s">
        <v>2055</v>
      </c>
      <c r="D1055" s="11" t="s">
        <v>260</v>
      </c>
      <c r="E1055" s="19" t="s">
        <v>2305</v>
      </c>
      <c r="F1055" s="10">
        <v>42036</v>
      </c>
      <c r="G1055" s="10">
        <v>44228</v>
      </c>
      <c r="H1055" s="11">
        <v>7</v>
      </c>
      <c r="I1055" s="20" t="s">
        <v>259</v>
      </c>
      <c r="J1055" s="11" t="s">
        <v>261</v>
      </c>
      <c r="K1055" s="11" t="s">
        <v>2877</v>
      </c>
      <c r="L1055" s="11">
        <v>2</v>
      </c>
    </row>
    <row r="1056" spans="1:12">
      <c r="A1056" s="11" t="s">
        <v>2056</v>
      </c>
      <c r="D1056" s="11" t="s">
        <v>260</v>
      </c>
      <c r="E1056" s="19" t="s">
        <v>2306</v>
      </c>
      <c r="F1056" s="10">
        <v>42036</v>
      </c>
      <c r="G1056" s="10">
        <v>44228</v>
      </c>
      <c r="H1056" s="11">
        <v>7</v>
      </c>
      <c r="I1056" s="20" t="s">
        <v>259</v>
      </c>
      <c r="J1056" s="11" t="s">
        <v>261</v>
      </c>
      <c r="K1056" s="11" t="s">
        <v>2877</v>
      </c>
      <c r="L1056" s="11">
        <v>2</v>
      </c>
    </row>
    <row r="1057" spans="1:12">
      <c r="A1057" s="11" t="s">
        <v>2057</v>
      </c>
      <c r="D1057" s="11" t="s">
        <v>260</v>
      </c>
      <c r="E1057" s="19" t="s">
        <v>2307</v>
      </c>
      <c r="F1057" s="10">
        <v>42036</v>
      </c>
      <c r="G1057" s="10">
        <v>44228</v>
      </c>
      <c r="H1057" s="11">
        <v>7</v>
      </c>
      <c r="I1057" s="20" t="s">
        <v>259</v>
      </c>
      <c r="J1057" s="11" t="s">
        <v>261</v>
      </c>
      <c r="K1057" s="11" t="s">
        <v>2877</v>
      </c>
      <c r="L1057" s="11">
        <v>2</v>
      </c>
    </row>
    <row r="1058" spans="1:12">
      <c r="A1058" s="11" t="s">
        <v>2058</v>
      </c>
      <c r="D1058" s="11" t="s">
        <v>260</v>
      </c>
      <c r="E1058" s="19" t="s">
        <v>2308</v>
      </c>
      <c r="F1058" s="10">
        <v>42036</v>
      </c>
      <c r="G1058" s="10">
        <v>44228</v>
      </c>
      <c r="H1058" s="11">
        <v>7</v>
      </c>
      <c r="I1058" s="20" t="s">
        <v>259</v>
      </c>
      <c r="J1058" s="11" t="s">
        <v>261</v>
      </c>
      <c r="K1058" s="11" t="s">
        <v>2877</v>
      </c>
      <c r="L1058" s="11">
        <v>2</v>
      </c>
    </row>
    <row r="1059" spans="1:12">
      <c r="A1059" s="11" t="s">
        <v>2059</v>
      </c>
      <c r="D1059" s="11" t="s">
        <v>260</v>
      </c>
      <c r="E1059" s="19" t="s">
        <v>2309</v>
      </c>
      <c r="F1059" s="10">
        <v>42036</v>
      </c>
      <c r="G1059" s="10">
        <v>44228</v>
      </c>
      <c r="H1059" s="11">
        <v>7</v>
      </c>
      <c r="I1059" s="20" t="s">
        <v>259</v>
      </c>
      <c r="J1059" s="11" t="s">
        <v>261</v>
      </c>
      <c r="K1059" s="11" t="s">
        <v>2877</v>
      </c>
      <c r="L1059" s="11">
        <v>2</v>
      </c>
    </row>
    <row r="1060" spans="1:12">
      <c r="A1060" s="11" t="s">
        <v>2060</v>
      </c>
      <c r="D1060" s="11" t="s">
        <v>260</v>
      </c>
      <c r="E1060" s="19" t="s">
        <v>2310</v>
      </c>
      <c r="F1060" s="10">
        <v>42036</v>
      </c>
      <c r="G1060" s="10">
        <v>44228</v>
      </c>
      <c r="H1060" s="11">
        <v>7</v>
      </c>
      <c r="I1060" s="20" t="s">
        <v>259</v>
      </c>
      <c r="J1060" s="11" t="s">
        <v>261</v>
      </c>
      <c r="K1060" s="11" t="s">
        <v>2877</v>
      </c>
      <c r="L1060" s="11">
        <v>2</v>
      </c>
    </row>
    <row r="1061" spans="1:12">
      <c r="A1061" s="11" t="s">
        <v>2061</v>
      </c>
      <c r="D1061" s="11" t="s">
        <v>260</v>
      </c>
      <c r="E1061" s="19" t="s">
        <v>2311</v>
      </c>
      <c r="F1061" s="10">
        <v>42036</v>
      </c>
      <c r="G1061" s="10">
        <v>44228</v>
      </c>
      <c r="H1061" s="11">
        <v>7</v>
      </c>
      <c r="I1061" s="20" t="s">
        <v>259</v>
      </c>
      <c r="J1061" s="11" t="s">
        <v>261</v>
      </c>
      <c r="K1061" s="11" t="s">
        <v>2877</v>
      </c>
      <c r="L1061" s="11">
        <v>2</v>
      </c>
    </row>
    <row r="1062" spans="1:12">
      <c r="A1062" s="11" t="s">
        <v>2062</v>
      </c>
      <c r="D1062" s="11" t="s">
        <v>260</v>
      </c>
      <c r="E1062" s="19" t="s">
        <v>2312</v>
      </c>
      <c r="F1062" s="10">
        <v>42036</v>
      </c>
      <c r="G1062" s="10">
        <v>44228</v>
      </c>
      <c r="H1062" s="11">
        <v>7</v>
      </c>
      <c r="I1062" s="20" t="s">
        <v>259</v>
      </c>
      <c r="J1062" s="11" t="s">
        <v>261</v>
      </c>
      <c r="K1062" s="11" t="s">
        <v>2877</v>
      </c>
      <c r="L1062" s="11">
        <v>2</v>
      </c>
    </row>
    <row r="1063" spans="1:12">
      <c r="A1063" s="11" t="s">
        <v>2063</v>
      </c>
      <c r="D1063" s="11" t="s">
        <v>260</v>
      </c>
      <c r="E1063" s="19" t="s">
        <v>2313</v>
      </c>
      <c r="F1063" s="10">
        <v>42036</v>
      </c>
      <c r="G1063" s="10">
        <v>44228</v>
      </c>
      <c r="H1063" s="11">
        <v>7</v>
      </c>
      <c r="I1063" s="20" t="s">
        <v>259</v>
      </c>
      <c r="J1063" s="11" t="s">
        <v>261</v>
      </c>
      <c r="K1063" s="11" t="s">
        <v>2877</v>
      </c>
      <c r="L1063" s="11">
        <v>2</v>
      </c>
    </row>
    <row r="1064" spans="1:12">
      <c r="A1064" s="11" t="s">
        <v>2064</v>
      </c>
      <c r="D1064" s="11" t="s">
        <v>260</v>
      </c>
      <c r="E1064" s="19" t="s">
        <v>2314</v>
      </c>
      <c r="F1064" s="10">
        <v>42036</v>
      </c>
      <c r="G1064" s="10">
        <v>44228</v>
      </c>
      <c r="H1064" s="11">
        <v>7</v>
      </c>
      <c r="I1064" s="20" t="s">
        <v>259</v>
      </c>
      <c r="J1064" s="11" t="s">
        <v>261</v>
      </c>
      <c r="K1064" s="11" t="s">
        <v>2877</v>
      </c>
      <c r="L1064" s="11">
        <v>2</v>
      </c>
    </row>
    <row r="1065" spans="1:12">
      <c r="A1065" s="11" t="s">
        <v>2065</v>
      </c>
      <c r="D1065" s="11" t="s">
        <v>260</v>
      </c>
      <c r="E1065" s="19" t="s">
        <v>2315</v>
      </c>
      <c r="F1065" s="10">
        <v>42036</v>
      </c>
      <c r="G1065" s="10">
        <v>44228</v>
      </c>
      <c r="H1065" s="11">
        <v>7</v>
      </c>
      <c r="I1065" s="20" t="s">
        <v>259</v>
      </c>
      <c r="J1065" s="11" t="s">
        <v>261</v>
      </c>
      <c r="K1065" s="11" t="s">
        <v>2877</v>
      </c>
      <c r="L1065" s="11">
        <v>2</v>
      </c>
    </row>
    <row r="1066" spans="1:12">
      <c r="A1066" s="11" t="s">
        <v>2066</v>
      </c>
      <c r="D1066" s="11" t="s">
        <v>260</v>
      </c>
      <c r="E1066" s="19" t="s">
        <v>2316</v>
      </c>
      <c r="F1066" s="10">
        <v>42036</v>
      </c>
      <c r="G1066" s="10">
        <v>44228</v>
      </c>
      <c r="H1066" s="11">
        <v>7</v>
      </c>
      <c r="I1066" s="20" t="s">
        <v>259</v>
      </c>
      <c r="J1066" s="11" t="s">
        <v>261</v>
      </c>
      <c r="K1066" s="11" t="s">
        <v>2877</v>
      </c>
      <c r="L1066" s="11">
        <v>2</v>
      </c>
    </row>
    <row r="1067" spans="1:12">
      <c r="A1067" s="11" t="s">
        <v>2067</v>
      </c>
      <c r="D1067" s="11" t="s">
        <v>260</v>
      </c>
      <c r="E1067" s="19" t="s">
        <v>2317</v>
      </c>
      <c r="F1067" s="10">
        <v>42036</v>
      </c>
      <c r="G1067" s="10">
        <v>44228</v>
      </c>
      <c r="H1067" s="11">
        <v>7</v>
      </c>
      <c r="I1067" s="20" t="s">
        <v>259</v>
      </c>
      <c r="J1067" s="11" t="s">
        <v>261</v>
      </c>
      <c r="K1067" s="11" t="s">
        <v>2877</v>
      </c>
      <c r="L1067" s="11">
        <v>2</v>
      </c>
    </row>
    <row r="1068" spans="1:12">
      <c r="A1068" s="11" t="s">
        <v>2068</v>
      </c>
      <c r="D1068" s="11" t="s">
        <v>260</v>
      </c>
      <c r="E1068" s="19" t="s">
        <v>2318</v>
      </c>
      <c r="F1068" s="10">
        <v>42036</v>
      </c>
      <c r="G1068" s="10">
        <v>44228</v>
      </c>
      <c r="H1068" s="11">
        <v>7</v>
      </c>
      <c r="I1068" s="20" t="s">
        <v>259</v>
      </c>
      <c r="J1068" s="11" t="s">
        <v>261</v>
      </c>
      <c r="K1068" s="11" t="s">
        <v>2877</v>
      </c>
      <c r="L1068" s="11">
        <v>2</v>
      </c>
    </row>
    <row r="1069" spans="1:12">
      <c r="A1069" s="11" t="s">
        <v>2069</v>
      </c>
      <c r="D1069" s="11" t="s">
        <v>260</v>
      </c>
      <c r="E1069" s="19" t="s">
        <v>2319</v>
      </c>
      <c r="F1069" s="10">
        <v>42036</v>
      </c>
      <c r="G1069" s="10">
        <v>44228</v>
      </c>
      <c r="H1069" s="11">
        <v>7</v>
      </c>
      <c r="I1069" s="20" t="s">
        <v>259</v>
      </c>
      <c r="J1069" s="11" t="s">
        <v>261</v>
      </c>
      <c r="K1069" s="11" t="s">
        <v>2877</v>
      </c>
      <c r="L1069" s="11">
        <v>2</v>
      </c>
    </row>
    <row r="1070" spans="1:12">
      <c r="A1070" s="11" t="s">
        <v>2070</v>
      </c>
      <c r="D1070" s="11" t="s">
        <v>260</v>
      </c>
      <c r="E1070" s="19" t="s">
        <v>2320</v>
      </c>
      <c r="F1070" s="10">
        <v>42036</v>
      </c>
      <c r="G1070" s="10">
        <v>44228</v>
      </c>
      <c r="H1070" s="11">
        <v>7</v>
      </c>
      <c r="I1070" s="20" t="s">
        <v>259</v>
      </c>
      <c r="J1070" s="11" t="s">
        <v>261</v>
      </c>
      <c r="K1070" s="11" t="s">
        <v>2877</v>
      </c>
      <c r="L1070" s="11">
        <v>2</v>
      </c>
    </row>
    <row r="1071" spans="1:12">
      <c r="A1071" s="11" t="s">
        <v>2071</v>
      </c>
      <c r="D1071" s="11" t="s">
        <v>260</v>
      </c>
      <c r="E1071" s="19" t="s">
        <v>2321</v>
      </c>
      <c r="F1071" s="10">
        <v>42036</v>
      </c>
      <c r="G1071" s="10">
        <v>44228</v>
      </c>
      <c r="H1071" s="11">
        <v>7</v>
      </c>
      <c r="I1071" s="20" t="s">
        <v>259</v>
      </c>
      <c r="J1071" s="11" t="s">
        <v>261</v>
      </c>
      <c r="K1071" s="11" t="s">
        <v>2877</v>
      </c>
      <c r="L1071" s="11">
        <v>2</v>
      </c>
    </row>
    <row r="1072" spans="1:12">
      <c r="A1072" s="11" t="s">
        <v>2072</v>
      </c>
      <c r="D1072" s="11" t="s">
        <v>260</v>
      </c>
      <c r="E1072" s="19" t="s">
        <v>2322</v>
      </c>
      <c r="F1072" s="10">
        <v>42036</v>
      </c>
      <c r="G1072" s="10">
        <v>44228</v>
      </c>
      <c r="H1072" s="11">
        <v>7</v>
      </c>
      <c r="I1072" s="20" t="s">
        <v>259</v>
      </c>
      <c r="J1072" s="11" t="s">
        <v>261</v>
      </c>
      <c r="K1072" s="11" t="s">
        <v>2877</v>
      </c>
      <c r="L1072" s="11">
        <v>2</v>
      </c>
    </row>
    <row r="1073" spans="1:12">
      <c r="A1073" s="11" t="s">
        <v>2073</v>
      </c>
      <c r="D1073" s="11" t="s">
        <v>260</v>
      </c>
      <c r="E1073" s="19" t="s">
        <v>2323</v>
      </c>
      <c r="F1073" s="10">
        <v>42036</v>
      </c>
      <c r="G1073" s="10">
        <v>44228</v>
      </c>
      <c r="H1073" s="11">
        <v>7</v>
      </c>
      <c r="I1073" s="20" t="s">
        <v>259</v>
      </c>
      <c r="J1073" s="11" t="s">
        <v>261</v>
      </c>
      <c r="K1073" s="11" t="s">
        <v>2877</v>
      </c>
      <c r="L1073" s="11">
        <v>2</v>
      </c>
    </row>
    <row r="1074" spans="1:12">
      <c r="A1074" s="11" t="s">
        <v>2074</v>
      </c>
      <c r="D1074" s="11" t="s">
        <v>260</v>
      </c>
      <c r="E1074" s="19" t="s">
        <v>2324</v>
      </c>
      <c r="F1074" s="10">
        <v>42036</v>
      </c>
      <c r="G1074" s="10">
        <v>44228</v>
      </c>
      <c r="H1074" s="11">
        <v>7</v>
      </c>
      <c r="I1074" s="20" t="s">
        <v>259</v>
      </c>
      <c r="J1074" s="11" t="s">
        <v>261</v>
      </c>
      <c r="K1074" s="11" t="s">
        <v>2877</v>
      </c>
      <c r="L1074" s="11">
        <v>2</v>
      </c>
    </row>
    <row r="1075" spans="1:12">
      <c r="A1075" s="11" t="s">
        <v>2075</v>
      </c>
      <c r="D1075" s="11" t="s">
        <v>260</v>
      </c>
      <c r="E1075" s="19" t="s">
        <v>2325</v>
      </c>
      <c r="F1075" s="10">
        <v>42036</v>
      </c>
      <c r="G1075" s="10">
        <v>44228</v>
      </c>
      <c r="H1075" s="11">
        <v>7</v>
      </c>
      <c r="I1075" s="20" t="s">
        <v>259</v>
      </c>
      <c r="J1075" s="11" t="s">
        <v>261</v>
      </c>
      <c r="K1075" s="11" t="s">
        <v>2877</v>
      </c>
      <c r="L1075" s="11">
        <v>2</v>
      </c>
    </row>
    <row r="1076" spans="1:12">
      <c r="A1076" s="11" t="s">
        <v>2076</v>
      </c>
      <c r="D1076" s="11" t="s">
        <v>260</v>
      </c>
      <c r="E1076" s="19" t="s">
        <v>2326</v>
      </c>
      <c r="F1076" s="10">
        <v>42036</v>
      </c>
      <c r="G1076" s="10">
        <v>44228</v>
      </c>
      <c r="H1076" s="11">
        <v>7</v>
      </c>
      <c r="I1076" s="20" t="s">
        <v>259</v>
      </c>
      <c r="J1076" s="11" t="s">
        <v>261</v>
      </c>
      <c r="K1076" s="11" t="s">
        <v>2877</v>
      </c>
      <c r="L1076" s="11">
        <v>2</v>
      </c>
    </row>
    <row r="1077" spans="1:12">
      <c r="A1077" s="11" t="s">
        <v>2077</v>
      </c>
      <c r="D1077" s="11" t="s">
        <v>260</v>
      </c>
      <c r="E1077" s="19" t="s">
        <v>2327</v>
      </c>
      <c r="F1077" s="10">
        <v>42036</v>
      </c>
      <c r="G1077" s="10">
        <v>44228</v>
      </c>
      <c r="H1077" s="11">
        <v>7</v>
      </c>
      <c r="I1077" s="20" t="s">
        <v>259</v>
      </c>
      <c r="J1077" s="11" t="s">
        <v>261</v>
      </c>
      <c r="K1077" s="11" t="s">
        <v>2877</v>
      </c>
      <c r="L1077" s="11">
        <v>2</v>
      </c>
    </row>
    <row r="1078" spans="1:12">
      <c r="A1078" s="11" t="s">
        <v>2078</v>
      </c>
      <c r="D1078" s="11" t="s">
        <v>260</v>
      </c>
      <c r="E1078" s="19" t="s">
        <v>2328</v>
      </c>
      <c r="F1078" s="10">
        <v>42036</v>
      </c>
      <c r="G1078" s="10">
        <v>44228</v>
      </c>
      <c r="H1078" s="11">
        <v>7</v>
      </c>
      <c r="I1078" s="20" t="s">
        <v>259</v>
      </c>
      <c r="J1078" s="11" t="s">
        <v>261</v>
      </c>
      <c r="K1078" s="11" t="s">
        <v>2877</v>
      </c>
      <c r="L1078" s="11">
        <v>2</v>
      </c>
    </row>
    <row r="1079" spans="1:12">
      <c r="A1079" s="11" t="s">
        <v>2079</v>
      </c>
      <c r="D1079" s="11" t="s">
        <v>260</v>
      </c>
      <c r="E1079" s="19" t="s">
        <v>2329</v>
      </c>
      <c r="F1079" s="10">
        <v>42036</v>
      </c>
      <c r="G1079" s="10">
        <v>44228</v>
      </c>
      <c r="H1079" s="11">
        <v>7</v>
      </c>
      <c r="I1079" s="20" t="s">
        <v>259</v>
      </c>
      <c r="J1079" s="11" t="s">
        <v>261</v>
      </c>
      <c r="K1079" s="11" t="s">
        <v>2877</v>
      </c>
      <c r="L1079" s="11">
        <v>2</v>
      </c>
    </row>
    <row r="1080" spans="1:12">
      <c r="A1080" s="11" t="s">
        <v>2080</v>
      </c>
      <c r="D1080" s="11" t="s">
        <v>260</v>
      </c>
      <c r="E1080" s="19" t="s">
        <v>2330</v>
      </c>
      <c r="F1080" s="10">
        <v>42036</v>
      </c>
      <c r="G1080" s="10">
        <v>44228</v>
      </c>
      <c r="H1080" s="11">
        <v>7</v>
      </c>
      <c r="I1080" s="20" t="s">
        <v>259</v>
      </c>
      <c r="J1080" s="11" t="s">
        <v>261</v>
      </c>
      <c r="K1080" s="11" t="s">
        <v>2877</v>
      </c>
      <c r="L1080" s="11">
        <v>2</v>
      </c>
    </row>
    <row r="1081" spans="1:12">
      <c r="A1081" s="11" t="s">
        <v>2081</v>
      </c>
      <c r="D1081" s="11" t="s">
        <v>260</v>
      </c>
      <c r="E1081" s="19" t="s">
        <v>2331</v>
      </c>
      <c r="F1081" s="10">
        <v>42036</v>
      </c>
      <c r="G1081" s="10">
        <v>44228</v>
      </c>
      <c r="H1081" s="11">
        <v>7</v>
      </c>
      <c r="I1081" s="20" t="s">
        <v>259</v>
      </c>
      <c r="J1081" s="11" t="s">
        <v>261</v>
      </c>
      <c r="K1081" s="11" t="s">
        <v>2877</v>
      </c>
      <c r="L1081" s="11">
        <v>2</v>
      </c>
    </row>
    <row r="1082" spans="1:12">
      <c r="A1082" s="11" t="s">
        <v>2082</v>
      </c>
      <c r="D1082" s="11" t="s">
        <v>260</v>
      </c>
      <c r="E1082" s="19" t="s">
        <v>2332</v>
      </c>
      <c r="F1082" s="10">
        <v>42036</v>
      </c>
      <c r="G1082" s="10">
        <v>44228</v>
      </c>
      <c r="H1082" s="11">
        <v>7</v>
      </c>
      <c r="I1082" s="20" t="s">
        <v>259</v>
      </c>
      <c r="J1082" s="11" t="s">
        <v>261</v>
      </c>
      <c r="K1082" s="11" t="s">
        <v>2877</v>
      </c>
      <c r="L1082" s="11">
        <v>2</v>
      </c>
    </row>
    <row r="1083" spans="1:12">
      <c r="A1083" s="11" t="s">
        <v>2083</v>
      </c>
      <c r="D1083" s="11" t="s">
        <v>260</v>
      </c>
      <c r="E1083" s="19" t="s">
        <v>2333</v>
      </c>
      <c r="F1083" s="10">
        <v>42036</v>
      </c>
      <c r="G1083" s="10">
        <v>44228</v>
      </c>
      <c r="H1083" s="11">
        <v>7</v>
      </c>
      <c r="I1083" s="20" t="s">
        <v>259</v>
      </c>
      <c r="J1083" s="11" t="s">
        <v>261</v>
      </c>
      <c r="K1083" s="11" t="s">
        <v>2877</v>
      </c>
      <c r="L1083" s="11">
        <v>2</v>
      </c>
    </row>
    <row r="1084" spans="1:12">
      <c r="A1084" s="11" t="s">
        <v>2084</v>
      </c>
      <c r="D1084" s="11" t="s">
        <v>260</v>
      </c>
      <c r="E1084" s="19" t="s">
        <v>2334</v>
      </c>
      <c r="F1084" s="10">
        <v>42036</v>
      </c>
      <c r="G1084" s="10">
        <v>44228</v>
      </c>
      <c r="H1084" s="11">
        <v>7</v>
      </c>
      <c r="I1084" s="20" t="s">
        <v>259</v>
      </c>
      <c r="J1084" s="11" t="s">
        <v>261</v>
      </c>
      <c r="K1084" s="11" t="s">
        <v>2877</v>
      </c>
      <c r="L1084" s="11">
        <v>2</v>
      </c>
    </row>
    <row r="1085" spans="1:12">
      <c r="A1085" s="11" t="s">
        <v>2085</v>
      </c>
      <c r="D1085" s="11" t="s">
        <v>260</v>
      </c>
      <c r="E1085" s="19" t="s">
        <v>2335</v>
      </c>
      <c r="F1085" s="10">
        <v>42036</v>
      </c>
      <c r="G1085" s="10">
        <v>44228</v>
      </c>
      <c r="H1085" s="11">
        <v>7</v>
      </c>
      <c r="I1085" s="20" t="s">
        <v>259</v>
      </c>
      <c r="J1085" s="11" t="s">
        <v>261</v>
      </c>
      <c r="K1085" s="11" t="s">
        <v>2877</v>
      </c>
      <c r="L1085" s="11">
        <v>2</v>
      </c>
    </row>
    <row r="1086" spans="1:12">
      <c r="A1086" s="11" t="s">
        <v>2086</v>
      </c>
      <c r="D1086" s="11" t="s">
        <v>260</v>
      </c>
      <c r="E1086" s="19" t="s">
        <v>2336</v>
      </c>
      <c r="F1086" s="10">
        <v>42036</v>
      </c>
      <c r="G1086" s="10">
        <v>44228</v>
      </c>
      <c r="H1086" s="11">
        <v>7</v>
      </c>
      <c r="I1086" s="20" t="s">
        <v>259</v>
      </c>
      <c r="J1086" s="11" t="s">
        <v>261</v>
      </c>
      <c r="K1086" s="11" t="s">
        <v>2877</v>
      </c>
      <c r="L1086" s="11">
        <v>2</v>
      </c>
    </row>
    <row r="1087" spans="1:12">
      <c r="A1087" s="11" t="s">
        <v>2087</v>
      </c>
      <c r="D1087" s="11" t="s">
        <v>260</v>
      </c>
      <c r="E1087" s="19" t="s">
        <v>2337</v>
      </c>
      <c r="F1087" s="10">
        <v>42036</v>
      </c>
      <c r="G1087" s="10">
        <v>44228</v>
      </c>
      <c r="H1087" s="11">
        <v>7</v>
      </c>
      <c r="I1087" s="20" t="s">
        <v>259</v>
      </c>
      <c r="J1087" s="11" t="s">
        <v>261</v>
      </c>
      <c r="K1087" s="11" t="s">
        <v>2877</v>
      </c>
      <c r="L1087" s="11">
        <v>2</v>
      </c>
    </row>
    <row r="1088" spans="1:12">
      <c r="A1088" s="11" t="s">
        <v>2088</v>
      </c>
      <c r="D1088" s="11" t="s">
        <v>260</v>
      </c>
      <c r="E1088" s="19" t="s">
        <v>2338</v>
      </c>
      <c r="F1088" s="10">
        <v>42036</v>
      </c>
      <c r="G1088" s="10">
        <v>44228</v>
      </c>
      <c r="H1088" s="11">
        <v>7</v>
      </c>
      <c r="I1088" s="20" t="s">
        <v>259</v>
      </c>
      <c r="J1088" s="11" t="s">
        <v>261</v>
      </c>
      <c r="K1088" s="11" t="s">
        <v>2877</v>
      </c>
      <c r="L1088" s="11">
        <v>2</v>
      </c>
    </row>
    <row r="1089" spans="1:12">
      <c r="A1089" s="11" t="s">
        <v>2089</v>
      </c>
      <c r="D1089" s="11" t="s">
        <v>260</v>
      </c>
      <c r="E1089" s="19" t="s">
        <v>2339</v>
      </c>
      <c r="F1089" s="10">
        <v>42036</v>
      </c>
      <c r="G1089" s="10">
        <v>44228</v>
      </c>
      <c r="H1089" s="11">
        <v>7</v>
      </c>
      <c r="I1089" s="20" t="s">
        <v>259</v>
      </c>
      <c r="J1089" s="11" t="s">
        <v>261</v>
      </c>
      <c r="K1089" s="11" t="s">
        <v>2877</v>
      </c>
      <c r="L1089" s="11">
        <v>2</v>
      </c>
    </row>
    <row r="1090" spans="1:12">
      <c r="A1090" s="11" t="s">
        <v>2090</v>
      </c>
      <c r="D1090" s="11" t="s">
        <v>260</v>
      </c>
      <c r="E1090" s="19" t="s">
        <v>2340</v>
      </c>
      <c r="F1090" s="10">
        <v>42036</v>
      </c>
      <c r="G1090" s="10">
        <v>44228</v>
      </c>
      <c r="H1090" s="11">
        <v>7</v>
      </c>
      <c r="I1090" s="20" t="s">
        <v>259</v>
      </c>
      <c r="J1090" s="11" t="s">
        <v>261</v>
      </c>
      <c r="K1090" s="11" t="s">
        <v>2877</v>
      </c>
      <c r="L1090" s="11">
        <v>2</v>
      </c>
    </row>
    <row r="1091" spans="1:12">
      <c r="A1091" s="11" t="s">
        <v>2091</v>
      </c>
      <c r="D1091" s="11" t="s">
        <v>260</v>
      </c>
      <c r="E1091" s="19" t="s">
        <v>2341</v>
      </c>
      <c r="F1091" s="10">
        <v>42036</v>
      </c>
      <c r="G1091" s="10">
        <v>44228</v>
      </c>
      <c r="H1091" s="11">
        <v>7</v>
      </c>
      <c r="I1091" s="20" t="s">
        <v>259</v>
      </c>
      <c r="J1091" s="11" t="s">
        <v>261</v>
      </c>
      <c r="K1091" s="11" t="s">
        <v>2877</v>
      </c>
      <c r="L1091" s="11">
        <v>2</v>
      </c>
    </row>
    <row r="1092" spans="1:12">
      <c r="A1092" s="11" t="s">
        <v>2092</v>
      </c>
      <c r="D1092" s="11" t="s">
        <v>260</v>
      </c>
      <c r="E1092" s="19" t="s">
        <v>2342</v>
      </c>
      <c r="F1092" s="10">
        <v>42036</v>
      </c>
      <c r="G1092" s="10">
        <v>44228</v>
      </c>
      <c r="H1092" s="11">
        <v>7</v>
      </c>
      <c r="I1092" s="20" t="s">
        <v>259</v>
      </c>
      <c r="J1092" s="11" t="s">
        <v>261</v>
      </c>
      <c r="K1092" s="11" t="s">
        <v>2877</v>
      </c>
      <c r="L1092" s="11">
        <v>2</v>
      </c>
    </row>
    <row r="1093" spans="1:12">
      <c r="A1093" s="11" t="s">
        <v>2093</v>
      </c>
      <c r="D1093" s="11" t="s">
        <v>260</v>
      </c>
      <c r="E1093" s="19" t="s">
        <v>2343</v>
      </c>
      <c r="F1093" s="10">
        <v>42036</v>
      </c>
      <c r="G1093" s="10">
        <v>44228</v>
      </c>
      <c r="H1093" s="11">
        <v>7</v>
      </c>
      <c r="I1093" s="20" t="s">
        <v>259</v>
      </c>
      <c r="J1093" s="11" t="s">
        <v>261</v>
      </c>
      <c r="K1093" s="11" t="s">
        <v>2877</v>
      </c>
      <c r="L1093" s="11">
        <v>2</v>
      </c>
    </row>
    <row r="1094" spans="1:12">
      <c r="A1094" s="11" t="s">
        <v>2094</v>
      </c>
      <c r="D1094" s="11" t="s">
        <v>260</v>
      </c>
      <c r="E1094" s="19" t="s">
        <v>2344</v>
      </c>
      <c r="F1094" s="10">
        <v>42036</v>
      </c>
      <c r="G1094" s="10">
        <v>44228</v>
      </c>
      <c r="H1094" s="11">
        <v>7</v>
      </c>
      <c r="I1094" s="20" t="s">
        <v>259</v>
      </c>
      <c r="J1094" s="11" t="s">
        <v>261</v>
      </c>
      <c r="K1094" s="11" t="s">
        <v>2877</v>
      </c>
      <c r="L1094" s="11">
        <v>2</v>
      </c>
    </row>
    <row r="1095" spans="1:12">
      <c r="A1095" s="11" t="s">
        <v>2095</v>
      </c>
      <c r="D1095" s="11" t="s">
        <v>260</v>
      </c>
      <c r="E1095" s="19" t="s">
        <v>2345</v>
      </c>
      <c r="F1095" s="10">
        <v>42036</v>
      </c>
      <c r="G1095" s="10">
        <v>44228</v>
      </c>
      <c r="H1095" s="11">
        <v>7</v>
      </c>
      <c r="I1095" s="20" t="s">
        <v>259</v>
      </c>
      <c r="J1095" s="11" t="s">
        <v>261</v>
      </c>
      <c r="K1095" s="11" t="s">
        <v>2877</v>
      </c>
      <c r="L1095" s="11">
        <v>2</v>
      </c>
    </row>
    <row r="1096" spans="1:12">
      <c r="A1096" s="11" t="s">
        <v>2096</v>
      </c>
      <c r="D1096" s="11" t="s">
        <v>260</v>
      </c>
      <c r="E1096" s="19" t="s">
        <v>2346</v>
      </c>
      <c r="F1096" s="10">
        <v>42036</v>
      </c>
      <c r="G1096" s="10">
        <v>44228</v>
      </c>
      <c r="H1096" s="11">
        <v>7</v>
      </c>
      <c r="I1096" s="20" t="s">
        <v>259</v>
      </c>
      <c r="J1096" s="11" t="s">
        <v>261</v>
      </c>
      <c r="K1096" s="11" t="s">
        <v>2877</v>
      </c>
      <c r="L1096" s="11">
        <v>2</v>
      </c>
    </row>
    <row r="1097" spans="1:12">
      <c r="A1097" s="11" t="s">
        <v>2097</v>
      </c>
      <c r="D1097" s="11" t="s">
        <v>260</v>
      </c>
      <c r="E1097" s="19" t="s">
        <v>2347</v>
      </c>
      <c r="F1097" s="10">
        <v>42036</v>
      </c>
      <c r="G1097" s="10">
        <v>44228</v>
      </c>
      <c r="H1097" s="11">
        <v>7</v>
      </c>
      <c r="I1097" s="20" t="s">
        <v>259</v>
      </c>
      <c r="J1097" s="11" t="s">
        <v>261</v>
      </c>
      <c r="K1097" s="11" t="s">
        <v>2877</v>
      </c>
      <c r="L1097" s="11">
        <v>2</v>
      </c>
    </row>
    <row r="1098" spans="1:12">
      <c r="A1098" s="11" t="s">
        <v>2098</v>
      </c>
      <c r="D1098" s="11" t="s">
        <v>260</v>
      </c>
      <c r="E1098" s="19" t="s">
        <v>2348</v>
      </c>
      <c r="F1098" s="10">
        <v>42036</v>
      </c>
      <c r="G1098" s="10">
        <v>44228</v>
      </c>
      <c r="H1098" s="11">
        <v>7</v>
      </c>
      <c r="I1098" s="20" t="s">
        <v>259</v>
      </c>
      <c r="J1098" s="11" t="s">
        <v>261</v>
      </c>
      <c r="K1098" s="11" t="s">
        <v>2877</v>
      </c>
      <c r="L1098" s="11">
        <v>2</v>
      </c>
    </row>
    <row r="1099" spans="1:12">
      <c r="A1099" s="11" t="s">
        <v>2099</v>
      </c>
      <c r="D1099" s="11" t="s">
        <v>260</v>
      </c>
      <c r="E1099" s="19" t="s">
        <v>2349</v>
      </c>
      <c r="F1099" s="10">
        <v>42036</v>
      </c>
      <c r="G1099" s="10">
        <v>44228</v>
      </c>
      <c r="H1099" s="11">
        <v>7</v>
      </c>
      <c r="I1099" s="20" t="s">
        <v>259</v>
      </c>
      <c r="J1099" s="11" t="s">
        <v>261</v>
      </c>
      <c r="K1099" s="11" t="s">
        <v>2877</v>
      </c>
      <c r="L1099" s="11">
        <v>2</v>
      </c>
    </row>
    <row r="1100" spans="1:12">
      <c r="A1100" s="11" t="s">
        <v>2100</v>
      </c>
      <c r="D1100" s="11" t="s">
        <v>260</v>
      </c>
      <c r="E1100" s="19" t="s">
        <v>2350</v>
      </c>
      <c r="F1100" s="10">
        <v>42036</v>
      </c>
      <c r="G1100" s="10">
        <v>44228</v>
      </c>
      <c r="H1100" s="11">
        <v>7</v>
      </c>
      <c r="I1100" s="20" t="s">
        <v>259</v>
      </c>
      <c r="J1100" s="11" t="s">
        <v>261</v>
      </c>
      <c r="K1100" s="11" t="s">
        <v>2877</v>
      </c>
      <c r="L1100" s="11">
        <v>2</v>
      </c>
    </row>
    <row r="1101" spans="1:12">
      <c r="A1101" s="11" t="s">
        <v>2101</v>
      </c>
      <c r="D1101" s="11" t="s">
        <v>260</v>
      </c>
      <c r="E1101" s="19" t="s">
        <v>2351</v>
      </c>
      <c r="F1101" s="10">
        <v>42036</v>
      </c>
      <c r="G1101" s="10">
        <v>44228</v>
      </c>
      <c r="H1101" s="11">
        <v>7</v>
      </c>
      <c r="I1101" s="20" t="s">
        <v>259</v>
      </c>
      <c r="J1101" s="11" t="s">
        <v>261</v>
      </c>
      <c r="K1101" s="11" t="s">
        <v>2877</v>
      </c>
      <c r="L1101" s="11">
        <v>2</v>
      </c>
    </row>
    <row r="1102" spans="1:12">
      <c r="A1102" s="11" t="s">
        <v>2102</v>
      </c>
      <c r="D1102" s="11" t="s">
        <v>260</v>
      </c>
      <c r="E1102" s="19" t="s">
        <v>2352</v>
      </c>
      <c r="F1102" s="10">
        <v>42036</v>
      </c>
      <c r="G1102" s="10">
        <v>44228</v>
      </c>
      <c r="H1102" s="11">
        <v>7</v>
      </c>
      <c r="I1102" s="20" t="s">
        <v>259</v>
      </c>
      <c r="J1102" s="11" t="s">
        <v>261</v>
      </c>
      <c r="K1102" s="11" t="s">
        <v>2877</v>
      </c>
      <c r="L1102" s="11">
        <v>2</v>
      </c>
    </row>
    <row r="1103" spans="1:12">
      <c r="A1103" s="11" t="s">
        <v>2103</v>
      </c>
      <c r="D1103" s="11" t="s">
        <v>260</v>
      </c>
      <c r="E1103" s="19" t="s">
        <v>2353</v>
      </c>
      <c r="F1103" s="10">
        <v>42036</v>
      </c>
      <c r="G1103" s="10">
        <v>44228</v>
      </c>
      <c r="H1103" s="11">
        <v>7</v>
      </c>
      <c r="I1103" s="20" t="s">
        <v>259</v>
      </c>
      <c r="J1103" s="11" t="s">
        <v>261</v>
      </c>
      <c r="K1103" s="11" t="s">
        <v>2877</v>
      </c>
      <c r="L1103" s="11">
        <v>2</v>
      </c>
    </row>
    <row r="1104" spans="1:12">
      <c r="A1104" s="11" t="s">
        <v>2104</v>
      </c>
      <c r="D1104" s="11" t="s">
        <v>260</v>
      </c>
      <c r="E1104" s="19" t="s">
        <v>2354</v>
      </c>
      <c r="F1104" s="10">
        <v>42036</v>
      </c>
      <c r="G1104" s="10">
        <v>44228</v>
      </c>
      <c r="H1104" s="11">
        <v>7</v>
      </c>
      <c r="I1104" s="20" t="s">
        <v>259</v>
      </c>
      <c r="J1104" s="11" t="s">
        <v>261</v>
      </c>
      <c r="K1104" s="11" t="s">
        <v>2877</v>
      </c>
      <c r="L1104" s="11">
        <v>2</v>
      </c>
    </row>
    <row r="1105" spans="1:12">
      <c r="A1105" s="11" t="s">
        <v>2105</v>
      </c>
      <c r="D1105" s="11" t="s">
        <v>260</v>
      </c>
      <c r="E1105" s="19" t="s">
        <v>2355</v>
      </c>
      <c r="F1105" s="10">
        <v>42036</v>
      </c>
      <c r="G1105" s="10">
        <v>44228</v>
      </c>
      <c r="H1105" s="11">
        <v>7</v>
      </c>
      <c r="I1105" s="20" t="s">
        <v>259</v>
      </c>
      <c r="J1105" s="11" t="s">
        <v>261</v>
      </c>
      <c r="K1105" s="11" t="s">
        <v>2877</v>
      </c>
      <c r="L1105" s="11">
        <v>2</v>
      </c>
    </row>
    <row r="1106" spans="1:12">
      <c r="A1106" s="11" t="s">
        <v>2106</v>
      </c>
      <c r="D1106" s="11" t="s">
        <v>260</v>
      </c>
      <c r="E1106" s="19" t="s">
        <v>2356</v>
      </c>
      <c r="F1106" s="10">
        <v>42036</v>
      </c>
      <c r="G1106" s="10">
        <v>44228</v>
      </c>
      <c r="H1106" s="11">
        <v>7</v>
      </c>
      <c r="I1106" s="20" t="s">
        <v>259</v>
      </c>
      <c r="J1106" s="11" t="s">
        <v>261</v>
      </c>
      <c r="K1106" s="11" t="s">
        <v>2877</v>
      </c>
      <c r="L1106" s="11">
        <v>2</v>
      </c>
    </row>
    <row r="1107" spans="1:12">
      <c r="A1107" s="11" t="s">
        <v>2107</v>
      </c>
      <c r="D1107" s="11" t="s">
        <v>260</v>
      </c>
      <c r="E1107" s="19" t="s">
        <v>2357</v>
      </c>
      <c r="F1107" s="10">
        <v>42036</v>
      </c>
      <c r="G1107" s="10">
        <v>44228</v>
      </c>
      <c r="H1107" s="11">
        <v>7</v>
      </c>
      <c r="I1107" s="20" t="s">
        <v>259</v>
      </c>
      <c r="J1107" s="11" t="s">
        <v>261</v>
      </c>
      <c r="K1107" s="11" t="s">
        <v>2877</v>
      </c>
      <c r="L1107" s="11">
        <v>2</v>
      </c>
    </row>
    <row r="1108" spans="1:12">
      <c r="A1108" s="11" t="s">
        <v>2108</v>
      </c>
      <c r="D1108" s="11" t="s">
        <v>260</v>
      </c>
      <c r="E1108" s="19" t="s">
        <v>2358</v>
      </c>
      <c r="F1108" s="10">
        <v>42036</v>
      </c>
      <c r="G1108" s="10">
        <v>44228</v>
      </c>
      <c r="H1108" s="11">
        <v>7</v>
      </c>
      <c r="I1108" s="20" t="s">
        <v>259</v>
      </c>
      <c r="J1108" s="11" t="s">
        <v>261</v>
      </c>
      <c r="K1108" s="11" t="s">
        <v>2877</v>
      </c>
      <c r="L1108" s="11">
        <v>2</v>
      </c>
    </row>
    <row r="1109" spans="1:12">
      <c r="A1109" s="11" t="s">
        <v>2109</v>
      </c>
      <c r="D1109" s="11" t="s">
        <v>260</v>
      </c>
      <c r="E1109" s="19" t="s">
        <v>2359</v>
      </c>
      <c r="F1109" s="10">
        <v>42036</v>
      </c>
      <c r="G1109" s="10">
        <v>44228</v>
      </c>
      <c r="H1109" s="11">
        <v>7</v>
      </c>
      <c r="I1109" s="20" t="s">
        <v>259</v>
      </c>
      <c r="J1109" s="11" t="s">
        <v>261</v>
      </c>
      <c r="K1109" s="11" t="s">
        <v>2877</v>
      </c>
      <c r="L1109" s="11">
        <v>2</v>
      </c>
    </row>
    <row r="1110" spans="1:12">
      <c r="A1110" s="11" t="s">
        <v>2110</v>
      </c>
      <c r="D1110" s="11" t="s">
        <v>260</v>
      </c>
      <c r="E1110" s="19" t="s">
        <v>2360</v>
      </c>
      <c r="F1110" s="10">
        <v>42036</v>
      </c>
      <c r="G1110" s="10">
        <v>44228</v>
      </c>
      <c r="H1110" s="11">
        <v>7</v>
      </c>
      <c r="I1110" s="20" t="s">
        <v>259</v>
      </c>
      <c r="J1110" s="11" t="s">
        <v>261</v>
      </c>
      <c r="K1110" s="11" t="s">
        <v>2877</v>
      </c>
      <c r="L1110" s="11">
        <v>2</v>
      </c>
    </row>
    <row r="1111" spans="1:12">
      <c r="A1111" s="11" t="s">
        <v>2111</v>
      </c>
      <c r="D1111" s="11" t="s">
        <v>260</v>
      </c>
      <c r="E1111" s="19" t="s">
        <v>2361</v>
      </c>
      <c r="F1111" s="10">
        <v>42036</v>
      </c>
      <c r="G1111" s="10">
        <v>44228</v>
      </c>
      <c r="H1111" s="11">
        <v>7</v>
      </c>
      <c r="I1111" s="20" t="s">
        <v>259</v>
      </c>
      <c r="J1111" s="11" t="s">
        <v>261</v>
      </c>
      <c r="K1111" s="11" t="s">
        <v>2877</v>
      </c>
      <c r="L1111" s="11">
        <v>2</v>
      </c>
    </row>
    <row r="1112" spans="1:12">
      <c r="A1112" s="11" t="s">
        <v>2112</v>
      </c>
      <c r="D1112" s="11" t="s">
        <v>260</v>
      </c>
      <c r="E1112" s="19" t="s">
        <v>2362</v>
      </c>
      <c r="F1112" s="10">
        <v>42036</v>
      </c>
      <c r="G1112" s="10">
        <v>44228</v>
      </c>
      <c r="H1112" s="11">
        <v>7</v>
      </c>
      <c r="I1112" s="20" t="s">
        <v>259</v>
      </c>
      <c r="J1112" s="11" t="s">
        <v>261</v>
      </c>
      <c r="K1112" s="11" t="s">
        <v>2877</v>
      </c>
      <c r="L1112" s="11">
        <v>2</v>
      </c>
    </row>
    <row r="1113" spans="1:12">
      <c r="A1113" s="11" t="s">
        <v>2113</v>
      </c>
      <c r="D1113" s="11" t="s">
        <v>260</v>
      </c>
      <c r="E1113" s="19" t="s">
        <v>2363</v>
      </c>
      <c r="F1113" s="10">
        <v>42036</v>
      </c>
      <c r="G1113" s="10">
        <v>44228</v>
      </c>
      <c r="H1113" s="11">
        <v>7</v>
      </c>
      <c r="I1113" s="20" t="s">
        <v>259</v>
      </c>
      <c r="J1113" s="11" t="s">
        <v>261</v>
      </c>
      <c r="K1113" s="11" t="s">
        <v>2877</v>
      </c>
      <c r="L1113" s="11">
        <v>2</v>
      </c>
    </row>
    <row r="1114" spans="1:12">
      <c r="A1114" s="11" t="s">
        <v>2114</v>
      </c>
      <c r="D1114" s="11" t="s">
        <v>260</v>
      </c>
      <c r="E1114" s="19" t="s">
        <v>2364</v>
      </c>
      <c r="F1114" s="10">
        <v>42036</v>
      </c>
      <c r="G1114" s="10">
        <v>44228</v>
      </c>
      <c r="H1114" s="11">
        <v>7</v>
      </c>
      <c r="I1114" s="20" t="s">
        <v>259</v>
      </c>
      <c r="J1114" s="11" t="s">
        <v>261</v>
      </c>
      <c r="K1114" s="11" t="s">
        <v>2877</v>
      </c>
      <c r="L1114" s="11">
        <v>2</v>
      </c>
    </row>
    <row r="1115" spans="1:12">
      <c r="A1115" s="11" t="s">
        <v>2115</v>
      </c>
      <c r="D1115" s="11" t="s">
        <v>260</v>
      </c>
      <c r="E1115" s="19" t="s">
        <v>2365</v>
      </c>
      <c r="F1115" s="10">
        <v>42036</v>
      </c>
      <c r="G1115" s="10">
        <v>44228</v>
      </c>
      <c r="H1115" s="11">
        <v>7</v>
      </c>
      <c r="I1115" s="20" t="s">
        <v>259</v>
      </c>
      <c r="J1115" s="11" t="s">
        <v>261</v>
      </c>
      <c r="K1115" s="11" t="s">
        <v>2877</v>
      </c>
      <c r="L1115" s="11">
        <v>2</v>
      </c>
    </row>
    <row r="1116" spans="1:12">
      <c r="A1116" s="11" t="s">
        <v>2116</v>
      </c>
      <c r="D1116" s="11" t="s">
        <v>260</v>
      </c>
      <c r="E1116" s="19" t="s">
        <v>2366</v>
      </c>
      <c r="F1116" s="10">
        <v>42036</v>
      </c>
      <c r="G1116" s="10">
        <v>44228</v>
      </c>
      <c r="H1116" s="11">
        <v>7</v>
      </c>
      <c r="I1116" s="20" t="s">
        <v>259</v>
      </c>
      <c r="J1116" s="11" t="s">
        <v>261</v>
      </c>
      <c r="K1116" s="11" t="s">
        <v>2877</v>
      </c>
      <c r="L1116" s="11">
        <v>2</v>
      </c>
    </row>
    <row r="1117" spans="1:12">
      <c r="A1117" s="11" t="s">
        <v>2117</v>
      </c>
      <c r="D1117" s="11" t="s">
        <v>260</v>
      </c>
      <c r="E1117" s="19" t="s">
        <v>2367</v>
      </c>
      <c r="F1117" s="10">
        <v>42036</v>
      </c>
      <c r="G1117" s="10">
        <v>44228</v>
      </c>
      <c r="H1117" s="11">
        <v>7</v>
      </c>
      <c r="I1117" s="20" t="s">
        <v>259</v>
      </c>
      <c r="J1117" s="11" t="s">
        <v>261</v>
      </c>
      <c r="K1117" s="11" t="s">
        <v>2877</v>
      </c>
      <c r="L1117" s="11">
        <v>2</v>
      </c>
    </row>
    <row r="1118" spans="1:12">
      <c r="A1118" s="11" t="s">
        <v>2118</v>
      </c>
      <c r="D1118" s="11" t="s">
        <v>260</v>
      </c>
      <c r="E1118" s="19" t="s">
        <v>2368</v>
      </c>
      <c r="F1118" s="10">
        <v>42036</v>
      </c>
      <c r="G1118" s="10">
        <v>44228</v>
      </c>
      <c r="H1118" s="11">
        <v>7</v>
      </c>
      <c r="I1118" s="20" t="s">
        <v>259</v>
      </c>
      <c r="J1118" s="11" t="s">
        <v>261</v>
      </c>
      <c r="K1118" s="11" t="s">
        <v>2877</v>
      </c>
      <c r="L1118" s="11">
        <v>2</v>
      </c>
    </row>
    <row r="1119" spans="1:12">
      <c r="A1119" s="11" t="s">
        <v>2119</v>
      </c>
      <c r="D1119" s="11" t="s">
        <v>260</v>
      </c>
      <c r="E1119" s="19" t="s">
        <v>2369</v>
      </c>
      <c r="F1119" s="10">
        <v>42036</v>
      </c>
      <c r="G1119" s="10">
        <v>44228</v>
      </c>
      <c r="H1119" s="11">
        <v>7</v>
      </c>
      <c r="I1119" s="20" t="s">
        <v>259</v>
      </c>
      <c r="J1119" s="11" t="s">
        <v>261</v>
      </c>
      <c r="K1119" s="11" t="s">
        <v>2877</v>
      </c>
      <c r="L1119" s="11">
        <v>2</v>
      </c>
    </row>
    <row r="1120" spans="1:12">
      <c r="A1120" s="11" t="s">
        <v>2120</v>
      </c>
      <c r="D1120" s="11" t="s">
        <v>260</v>
      </c>
      <c r="E1120" s="19" t="s">
        <v>2370</v>
      </c>
      <c r="F1120" s="10">
        <v>42036</v>
      </c>
      <c r="G1120" s="10">
        <v>44228</v>
      </c>
      <c r="H1120" s="11">
        <v>7</v>
      </c>
      <c r="I1120" s="20" t="s">
        <v>259</v>
      </c>
      <c r="J1120" s="11" t="s">
        <v>261</v>
      </c>
      <c r="K1120" s="11" t="s">
        <v>2877</v>
      </c>
      <c r="L1120" s="11">
        <v>2</v>
      </c>
    </row>
    <row r="1121" spans="1:12">
      <c r="A1121" s="11" t="s">
        <v>2121</v>
      </c>
      <c r="D1121" s="11" t="s">
        <v>260</v>
      </c>
      <c r="E1121" s="19" t="s">
        <v>2371</v>
      </c>
      <c r="F1121" s="10">
        <v>42036</v>
      </c>
      <c r="G1121" s="10">
        <v>44228</v>
      </c>
      <c r="H1121" s="11">
        <v>7</v>
      </c>
      <c r="I1121" s="20" t="s">
        <v>259</v>
      </c>
      <c r="J1121" s="11" t="s">
        <v>261</v>
      </c>
      <c r="K1121" s="11" t="s">
        <v>2877</v>
      </c>
      <c r="L1121" s="11">
        <v>2</v>
      </c>
    </row>
    <row r="1122" spans="1:12">
      <c r="A1122" s="11" t="s">
        <v>2122</v>
      </c>
      <c r="D1122" s="11" t="s">
        <v>260</v>
      </c>
      <c r="E1122" s="19" t="s">
        <v>2372</v>
      </c>
      <c r="F1122" s="10">
        <v>42036</v>
      </c>
      <c r="G1122" s="10">
        <v>44228</v>
      </c>
      <c r="H1122" s="11">
        <v>7</v>
      </c>
      <c r="I1122" s="20" t="s">
        <v>259</v>
      </c>
      <c r="J1122" s="11" t="s">
        <v>261</v>
      </c>
      <c r="K1122" s="11" t="s">
        <v>2877</v>
      </c>
      <c r="L1122" s="11">
        <v>2</v>
      </c>
    </row>
    <row r="1123" spans="1:12">
      <c r="A1123" s="11" t="s">
        <v>2123</v>
      </c>
      <c r="D1123" s="11" t="s">
        <v>260</v>
      </c>
      <c r="E1123" s="19" t="s">
        <v>2373</v>
      </c>
      <c r="F1123" s="10">
        <v>42036</v>
      </c>
      <c r="G1123" s="10">
        <v>44228</v>
      </c>
      <c r="H1123" s="11">
        <v>7</v>
      </c>
      <c r="I1123" s="20" t="s">
        <v>259</v>
      </c>
      <c r="J1123" s="11" t="s">
        <v>261</v>
      </c>
      <c r="K1123" s="11" t="s">
        <v>2877</v>
      </c>
      <c r="L1123" s="11">
        <v>2</v>
      </c>
    </row>
    <row r="1124" spans="1:12">
      <c r="A1124" s="11" t="s">
        <v>2124</v>
      </c>
      <c r="D1124" s="11" t="s">
        <v>260</v>
      </c>
      <c r="E1124" s="19" t="s">
        <v>2374</v>
      </c>
      <c r="F1124" s="10">
        <v>42036</v>
      </c>
      <c r="G1124" s="10">
        <v>44228</v>
      </c>
      <c r="H1124" s="11">
        <v>7</v>
      </c>
      <c r="I1124" s="20" t="s">
        <v>259</v>
      </c>
      <c r="J1124" s="11" t="s">
        <v>261</v>
      </c>
      <c r="K1124" s="11" t="s">
        <v>2877</v>
      </c>
      <c r="L1124" s="11">
        <v>2</v>
      </c>
    </row>
    <row r="1125" spans="1:12">
      <c r="A1125" s="11" t="s">
        <v>2125</v>
      </c>
      <c r="D1125" s="11" t="s">
        <v>260</v>
      </c>
      <c r="E1125" s="19" t="s">
        <v>2375</v>
      </c>
      <c r="F1125" s="10">
        <v>42036</v>
      </c>
      <c r="G1125" s="10">
        <v>44228</v>
      </c>
      <c r="H1125" s="11">
        <v>7</v>
      </c>
      <c r="I1125" s="20" t="s">
        <v>259</v>
      </c>
      <c r="J1125" s="11" t="s">
        <v>261</v>
      </c>
      <c r="K1125" s="11" t="s">
        <v>2877</v>
      </c>
      <c r="L1125" s="11">
        <v>2</v>
      </c>
    </row>
    <row r="1126" spans="1:12">
      <c r="A1126" s="11" t="s">
        <v>2126</v>
      </c>
      <c r="D1126" s="11" t="s">
        <v>260</v>
      </c>
      <c r="E1126" s="19" t="s">
        <v>2376</v>
      </c>
      <c r="F1126" s="10">
        <v>42036</v>
      </c>
      <c r="G1126" s="10">
        <v>44228</v>
      </c>
      <c r="H1126" s="11">
        <v>7</v>
      </c>
      <c r="I1126" s="20" t="s">
        <v>259</v>
      </c>
      <c r="J1126" s="11" t="s">
        <v>261</v>
      </c>
      <c r="K1126" s="11" t="s">
        <v>2877</v>
      </c>
      <c r="L1126" s="11">
        <v>2</v>
      </c>
    </row>
    <row r="1127" spans="1:12">
      <c r="A1127" s="11" t="s">
        <v>2127</v>
      </c>
      <c r="D1127" s="11" t="s">
        <v>260</v>
      </c>
      <c r="E1127" s="19" t="s">
        <v>2377</v>
      </c>
      <c r="F1127" s="10">
        <v>42036</v>
      </c>
      <c r="G1127" s="10">
        <v>44228</v>
      </c>
      <c r="H1127" s="11">
        <v>7</v>
      </c>
      <c r="I1127" s="20" t="s">
        <v>259</v>
      </c>
      <c r="J1127" s="11" t="s">
        <v>261</v>
      </c>
      <c r="K1127" s="11" t="s">
        <v>2877</v>
      </c>
      <c r="L1127" s="11">
        <v>2</v>
      </c>
    </row>
    <row r="1128" spans="1:12">
      <c r="A1128" s="11" t="s">
        <v>2128</v>
      </c>
      <c r="D1128" s="11" t="s">
        <v>260</v>
      </c>
      <c r="E1128" s="19" t="s">
        <v>2378</v>
      </c>
      <c r="F1128" s="10">
        <v>42036</v>
      </c>
      <c r="G1128" s="10">
        <v>44228</v>
      </c>
      <c r="H1128" s="11">
        <v>7</v>
      </c>
      <c r="I1128" s="20" t="s">
        <v>259</v>
      </c>
      <c r="J1128" s="11" t="s">
        <v>261</v>
      </c>
      <c r="K1128" s="11" t="s">
        <v>2877</v>
      </c>
      <c r="L1128" s="11">
        <v>2</v>
      </c>
    </row>
    <row r="1129" spans="1:12">
      <c r="A1129" s="11" t="s">
        <v>2129</v>
      </c>
      <c r="D1129" s="11" t="s">
        <v>260</v>
      </c>
      <c r="E1129" s="19" t="s">
        <v>2379</v>
      </c>
      <c r="F1129" s="10">
        <v>42036</v>
      </c>
      <c r="G1129" s="10">
        <v>44228</v>
      </c>
      <c r="H1129" s="11">
        <v>7</v>
      </c>
      <c r="I1129" s="20" t="s">
        <v>259</v>
      </c>
      <c r="J1129" s="11" t="s">
        <v>261</v>
      </c>
      <c r="K1129" s="11" t="s">
        <v>2877</v>
      </c>
      <c r="L1129" s="11">
        <v>2</v>
      </c>
    </row>
    <row r="1130" spans="1:12">
      <c r="A1130" s="11" t="s">
        <v>2130</v>
      </c>
      <c r="D1130" s="11" t="s">
        <v>260</v>
      </c>
      <c r="E1130" s="19" t="s">
        <v>2380</v>
      </c>
      <c r="F1130" s="10">
        <v>42036</v>
      </c>
      <c r="G1130" s="10">
        <v>44228</v>
      </c>
      <c r="H1130" s="11">
        <v>7</v>
      </c>
      <c r="I1130" s="20" t="s">
        <v>259</v>
      </c>
      <c r="J1130" s="11" t="s">
        <v>261</v>
      </c>
      <c r="K1130" s="11" t="s">
        <v>2877</v>
      </c>
      <c r="L1130" s="11">
        <v>2</v>
      </c>
    </row>
    <row r="1131" spans="1:12">
      <c r="A1131" s="11" t="s">
        <v>2131</v>
      </c>
      <c r="D1131" s="11" t="s">
        <v>260</v>
      </c>
      <c r="E1131" s="19" t="s">
        <v>2381</v>
      </c>
      <c r="F1131" s="10">
        <v>42036</v>
      </c>
      <c r="G1131" s="10">
        <v>44228</v>
      </c>
      <c r="H1131" s="11">
        <v>7</v>
      </c>
      <c r="I1131" s="20" t="s">
        <v>259</v>
      </c>
      <c r="J1131" s="11" t="s">
        <v>261</v>
      </c>
      <c r="K1131" s="11" t="s">
        <v>2877</v>
      </c>
      <c r="L1131" s="11">
        <v>2</v>
      </c>
    </row>
    <row r="1132" spans="1:12">
      <c r="A1132" s="11" t="s">
        <v>2132</v>
      </c>
      <c r="D1132" s="11" t="s">
        <v>260</v>
      </c>
      <c r="E1132" s="19" t="s">
        <v>2382</v>
      </c>
      <c r="F1132" s="10">
        <v>42036</v>
      </c>
      <c r="G1132" s="10">
        <v>44228</v>
      </c>
      <c r="H1132" s="11">
        <v>7</v>
      </c>
      <c r="I1132" s="20" t="s">
        <v>259</v>
      </c>
      <c r="J1132" s="11" t="s">
        <v>261</v>
      </c>
      <c r="K1132" s="11" t="s">
        <v>2877</v>
      </c>
      <c r="L1132" s="11">
        <v>2</v>
      </c>
    </row>
    <row r="1133" spans="1:12">
      <c r="A1133" s="11" t="s">
        <v>2133</v>
      </c>
      <c r="D1133" s="11" t="s">
        <v>260</v>
      </c>
      <c r="E1133" s="19" t="s">
        <v>2383</v>
      </c>
      <c r="F1133" s="10">
        <v>42036</v>
      </c>
      <c r="G1133" s="10">
        <v>44228</v>
      </c>
      <c r="H1133" s="11">
        <v>7</v>
      </c>
      <c r="I1133" s="20" t="s">
        <v>259</v>
      </c>
      <c r="J1133" s="11" t="s">
        <v>261</v>
      </c>
      <c r="K1133" s="11" t="s">
        <v>2877</v>
      </c>
      <c r="L1133" s="11">
        <v>2</v>
      </c>
    </row>
    <row r="1134" spans="1:12">
      <c r="A1134" s="11" t="s">
        <v>2134</v>
      </c>
      <c r="D1134" s="11" t="s">
        <v>260</v>
      </c>
      <c r="E1134" s="19" t="s">
        <v>2384</v>
      </c>
      <c r="F1134" s="10">
        <v>42036</v>
      </c>
      <c r="G1134" s="10">
        <v>44228</v>
      </c>
      <c r="H1134" s="11">
        <v>7</v>
      </c>
      <c r="I1134" s="20" t="s">
        <v>259</v>
      </c>
      <c r="J1134" s="11" t="s">
        <v>261</v>
      </c>
      <c r="K1134" s="11" t="s">
        <v>2877</v>
      </c>
      <c r="L1134" s="11">
        <v>2</v>
      </c>
    </row>
    <row r="1135" spans="1:12">
      <c r="A1135" s="11" t="s">
        <v>2135</v>
      </c>
      <c r="D1135" s="11" t="s">
        <v>260</v>
      </c>
      <c r="E1135" s="19" t="s">
        <v>2385</v>
      </c>
      <c r="F1135" s="10">
        <v>42036</v>
      </c>
      <c r="G1135" s="10">
        <v>44228</v>
      </c>
      <c r="H1135" s="11">
        <v>7</v>
      </c>
      <c r="I1135" s="20" t="s">
        <v>259</v>
      </c>
      <c r="J1135" s="11" t="s">
        <v>261</v>
      </c>
      <c r="K1135" s="11" t="s">
        <v>2877</v>
      </c>
      <c r="L1135" s="11">
        <v>2</v>
      </c>
    </row>
    <row r="1136" spans="1:12">
      <c r="A1136" s="11" t="s">
        <v>2136</v>
      </c>
      <c r="D1136" s="11" t="s">
        <v>260</v>
      </c>
      <c r="E1136" s="19" t="s">
        <v>2386</v>
      </c>
      <c r="F1136" s="10">
        <v>42036</v>
      </c>
      <c r="G1136" s="10">
        <v>44228</v>
      </c>
      <c r="H1136" s="11">
        <v>7</v>
      </c>
      <c r="I1136" s="20" t="s">
        <v>259</v>
      </c>
      <c r="J1136" s="11" t="s">
        <v>261</v>
      </c>
      <c r="K1136" s="11" t="s">
        <v>2877</v>
      </c>
      <c r="L1136" s="11">
        <v>2</v>
      </c>
    </row>
    <row r="1137" spans="1:12">
      <c r="A1137" s="11" t="s">
        <v>2137</v>
      </c>
      <c r="D1137" s="11" t="s">
        <v>260</v>
      </c>
      <c r="E1137" s="19" t="s">
        <v>2387</v>
      </c>
      <c r="F1137" s="10">
        <v>42036</v>
      </c>
      <c r="G1137" s="10">
        <v>44228</v>
      </c>
      <c r="H1137" s="11">
        <v>7</v>
      </c>
      <c r="I1137" s="20" t="s">
        <v>259</v>
      </c>
      <c r="J1137" s="11" t="s">
        <v>261</v>
      </c>
      <c r="K1137" s="11" t="s">
        <v>2877</v>
      </c>
      <c r="L1137" s="11">
        <v>2</v>
      </c>
    </row>
    <row r="1138" spans="1:12">
      <c r="A1138" s="11" t="s">
        <v>2138</v>
      </c>
      <c r="D1138" s="11" t="s">
        <v>260</v>
      </c>
      <c r="E1138" s="19" t="s">
        <v>2388</v>
      </c>
      <c r="F1138" s="10">
        <v>42036</v>
      </c>
      <c r="G1138" s="10">
        <v>44228</v>
      </c>
      <c r="H1138" s="11">
        <v>7</v>
      </c>
      <c r="I1138" s="20" t="s">
        <v>259</v>
      </c>
      <c r="J1138" s="11" t="s">
        <v>261</v>
      </c>
      <c r="K1138" s="11" t="s">
        <v>2877</v>
      </c>
      <c r="L1138" s="11">
        <v>2</v>
      </c>
    </row>
    <row r="1139" spans="1:12">
      <c r="A1139" s="11" t="s">
        <v>2139</v>
      </c>
      <c r="D1139" s="11" t="s">
        <v>260</v>
      </c>
      <c r="E1139" s="19" t="s">
        <v>2389</v>
      </c>
      <c r="F1139" s="10">
        <v>42036</v>
      </c>
      <c r="G1139" s="10">
        <v>44228</v>
      </c>
      <c r="H1139" s="11">
        <v>7</v>
      </c>
      <c r="I1139" s="20" t="s">
        <v>259</v>
      </c>
      <c r="J1139" s="11" t="s">
        <v>261</v>
      </c>
      <c r="K1139" s="11" t="s">
        <v>2877</v>
      </c>
      <c r="L1139" s="11">
        <v>2</v>
      </c>
    </row>
    <row r="1140" spans="1:12">
      <c r="A1140" s="11" t="s">
        <v>2140</v>
      </c>
      <c r="D1140" s="11" t="s">
        <v>260</v>
      </c>
      <c r="E1140" s="19" t="s">
        <v>2390</v>
      </c>
      <c r="F1140" s="10">
        <v>42036</v>
      </c>
      <c r="G1140" s="10">
        <v>44228</v>
      </c>
      <c r="H1140" s="11">
        <v>7</v>
      </c>
      <c r="I1140" s="20" t="s">
        <v>259</v>
      </c>
      <c r="J1140" s="11" t="s">
        <v>261</v>
      </c>
      <c r="K1140" s="11" t="s">
        <v>2877</v>
      </c>
      <c r="L1140" s="11">
        <v>2</v>
      </c>
    </row>
    <row r="1141" spans="1:12">
      <c r="A1141" s="11" t="s">
        <v>2141</v>
      </c>
      <c r="D1141" s="11" t="s">
        <v>260</v>
      </c>
      <c r="E1141" s="19" t="s">
        <v>2391</v>
      </c>
      <c r="F1141" s="10">
        <v>42036</v>
      </c>
      <c r="G1141" s="10">
        <v>44228</v>
      </c>
      <c r="H1141" s="11">
        <v>7</v>
      </c>
      <c r="I1141" s="20" t="s">
        <v>259</v>
      </c>
      <c r="J1141" s="11" t="s">
        <v>261</v>
      </c>
      <c r="K1141" s="11" t="s">
        <v>2877</v>
      </c>
      <c r="L1141" s="11">
        <v>2</v>
      </c>
    </row>
    <row r="1142" spans="1:12">
      <c r="A1142" s="11" t="s">
        <v>2142</v>
      </c>
      <c r="D1142" s="11" t="s">
        <v>260</v>
      </c>
      <c r="E1142" s="19" t="s">
        <v>2392</v>
      </c>
      <c r="F1142" s="10">
        <v>42036</v>
      </c>
      <c r="G1142" s="10">
        <v>44228</v>
      </c>
      <c r="H1142" s="11">
        <v>7</v>
      </c>
      <c r="I1142" s="20" t="s">
        <v>259</v>
      </c>
      <c r="J1142" s="11" t="s">
        <v>261</v>
      </c>
      <c r="K1142" s="11" t="s">
        <v>2877</v>
      </c>
      <c r="L1142" s="11">
        <v>2</v>
      </c>
    </row>
    <row r="1143" spans="1:12">
      <c r="A1143" s="11" t="s">
        <v>2143</v>
      </c>
      <c r="D1143" s="11" t="s">
        <v>260</v>
      </c>
      <c r="E1143" s="19" t="s">
        <v>2393</v>
      </c>
      <c r="F1143" s="10">
        <v>42036</v>
      </c>
      <c r="G1143" s="10">
        <v>44228</v>
      </c>
      <c r="H1143" s="11">
        <v>7</v>
      </c>
      <c r="I1143" s="20" t="s">
        <v>259</v>
      </c>
      <c r="J1143" s="11" t="s">
        <v>261</v>
      </c>
      <c r="K1143" s="11" t="s">
        <v>2877</v>
      </c>
      <c r="L1143" s="11">
        <v>2</v>
      </c>
    </row>
    <row r="1144" spans="1:12">
      <c r="A1144" s="11" t="s">
        <v>2144</v>
      </c>
      <c r="D1144" s="11" t="s">
        <v>260</v>
      </c>
      <c r="E1144" s="19" t="s">
        <v>2394</v>
      </c>
      <c r="F1144" s="10">
        <v>42036</v>
      </c>
      <c r="G1144" s="10">
        <v>44228</v>
      </c>
      <c r="H1144" s="11">
        <v>7</v>
      </c>
      <c r="I1144" s="20" t="s">
        <v>259</v>
      </c>
      <c r="J1144" s="11" t="s">
        <v>261</v>
      </c>
      <c r="K1144" s="11" t="s">
        <v>2877</v>
      </c>
      <c r="L1144" s="11">
        <v>2</v>
      </c>
    </row>
    <row r="1145" spans="1:12">
      <c r="A1145" s="11" t="s">
        <v>2145</v>
      </c>
      <c r="D1145" s="11" t="s">
        <v>260</v>
      </c>
      <c r="E1145" s="19" t="s">
        <v>2395</v>
      </c>
      <c r="F1145" s="10">
        <v>42036</v>
      </c>
      <c r="G1145" s="10">
        <v>44228</v>
      </c>
      <c r="H1145" s="11">
        <v>7</v>
      </c>
      <c r="I1145" s="20" t="s">
        <v>259</v>
      </c>
      <c r="J1145" s="11" t="s">
        <v>261</v>
      </c>
      <c r="K1145" s="11" t="s">
        <v>2877</v>
      </c>
      <c r="L1145" s="11">
        <v>2</v>
      </c>
    </row>
    <row r="1146" spans="1:12">
      <c r="A1146" s="11" t="s">
        <v>2146</v>
      </c>
      <c r="D1146" s="11" t="s">
        <v>260</v>
      </c>
      <c r="E1146" s="19" t="s">
        <v>2396</v>
      </c>
      <c r="F1146" s="10">
        <v>42036</v>
      </c>
      <c r="G1146" s="10">
        <v>44228</v>
      </c>
      <c r="H1146" s="11">
        <v>7</v>
      </c>
      <c r="I1146" s="20" t="s">
        <v>259</v>
      </c>
      <c r="J1146" s="11" t="s">
        <v>261</v>
      </c>
      <c r="K1146" s="11" t="s">
        <v>2877</v>
      </c>
      <c r="L1146" s="11">
        <v>2</v>
      </c>
    </row>
    <row r="1147" spans="1:12">
      <c r="A1147" s="11" t="s">
        <v>2147</v>
      </c>
      <c r="D1147" s="11" t="s">
        <v>260</v>
      </c>
      <c r="E1147" s="19" t="s">
        <v>2397</v>
      </c>
      <c r="F1147" s="10">
        <v>42036</v>
      </c>
      <c r="G1147" s="10">
        <v>44228</v>
      </c>
      <c r="H1147" s="11">
        <v>7</v>
      </c>
      <c r="I1147" s="20" t="s">
        <v>259</v>
      </c>
      <c r="J1147" s="11" t="s">
        <v>261</v>
      </c>
      <c r="K1147" s="11" t="s">
        <v>2877</v>
      </c>
      <c r="L1147" s="11">
        <v>2</v>
      </c>
    </row>
    <row r="1148" spans="1:12">
      <c r="A1148" s="11" t="s">
        <v>2148</v>
      </c>
      <c r="D1148" s="11" t="s">
        <v>260</v>
      </c>
      <c r="E1148" s="19" t="s">
        <v>2398</v>
      </c>
      <c r="F1148" s="10">
        <v>42036</v>
      </c>
      <c r="G1148" s="10">
        <v>44228</v>
      </c>
      <c r="H1148" s="11">
        <v>7</v>
      </c>
      <c r="I1148" s="20" t="s">
        <v>259</v>
      </c>
      <c r="J1148" s="11" t="s">
        <v>261</v>
      </c>
      <c r="K1148" s="11" t="s">
        <v>2877</v>
      </c>
      <c r="L1148" s="11">
        <v>2</v>
      </c>
    </row>
    <row r="1149" spans="1:12">
      <c r="A1149" s="11" t="s">
        <v>2149</v>
      </c>
      <c r="D1149" s="11" t="s">
        <v>260</v>
      </c>
      <c r="E1149" s="19" t="s">
        <v>2399</v>
      </c>
      <c r="F1149" s="10">
        <v>42036</v>
      </c>
      <c r="G1149" s="10">
        <v>44228</v>
      </c>
      <c r="H1149" s="11">
        <v>7</v>
      </c>
      <c r="I1149" s="20" t="s">
        <v>259</v>
      </c>
      <c r="J1149" s="11" t="s">
        <v>261</v>
      </c>
      <c r="K1149" s="11" t="s">
        <v>2877</v>
      </c>
      <c r="L1149" s="11">
        <v>2</v>
      </c>
    </row>
    <row r="1150" spans="1:12">
      <c r="A1150" s="11" t="s">
        <v>2150</v>
      </c>
      <c r="D1150" s="11" t="s">
        <v>260</v>
      </c>
      <c r="E1150" s="19" t="s">
        <v>2400</v>
      </c>
      <c r="F1150" s="10">
        <v>42036</v>
      </c>
      <c r="G1150" s="10">
        <v>44228</v>
      </c>
      <c r="H1150" s="11">
        <v>7</v>
      </c>
      <c r="I1150" s="20" t="s">
        <v>259</v>
      </c>
      <c r="J1150" s="11" t="s">
        <v>261</v>
      </c>
      <c r="K1150" s="11" t="s">
        <v>2877</v>
      </c>
      <c r="L1150" s="11">
        <v>2</v>
      </c>
    </row>
    <row r="1151" spans="1:12">
      <c r="A1151" s="11" t="s">
        <v>2151</v>
      </c>
      <c r="D1151" s="11" t="s">
        <v>260</v>
      </c>
      <c r="E1151" s="19" t="s">
        <v>2401</v>
      </c>
      <c r="F1151" s="10">
        <v>42036</v>
      </c>
      <c r="G1151" s="10">
        <v>44228</v>
      </c>
      <c r="H1151" s="11">
        <v>7</v>
      </c>
      <c r="I1151" s="20" t="s">
        <v>259</v>
      </c>
      <c r="J1151" s="11" t="s">
        <v>261</v>
      </c>
      <c r="K1151" s="11" t="s">
        <v>2877</v>
      </c>
      <c r="L1151" s="11">
        <v>2</v>
      </c>
    </row>
    <row r="1152" spans="1:12">
      <c r="A1152" s="11" t="s">
        <v>2152</v>
      </c>
      <c r="D1152" s="11" t="s">
        <v>260</v>
      </c>
      <c r="E1152" s="19" t="s">
        <v>2402</v>
      </c>
      <c r="F1152" s="10">
        <v>42036</v>
      </c>
      <c r="G1152" s="10">
        <v>44228</v>
      </c>
      <c r="H1152" s="11">
        <v>7</v>
      </c>
      <c r="I1152" s="20" t="s">
        <v>259</v>
      </c>
      <c r="J1152" s="11" t="s">
        <v>261</v>
      </c>
      <c r="K1152" s="11" t="s">
        <v>2877</v>
      </c>
      <c r="L1152" s="11">
        <v>2</v>
      </c>
    </row>
    <row r="1153" spans="1:12">
      <c r="A1153" s="11" t="s">
        <v>2153</v>
      </c>
      <c r="D1153" s="11" t="s">
        <v>260</v>
      </c>
      <c r="E1153" s="19" t="s">
        <v>2403</v>
      </c>
      <c r="F1153" s="10">
        <v>42036</v>
      </c>
      <c r="G1153" s="10">
        <v>44228</v>
      </c>
      <c r="H1153" s="11">
        <v>7</v>
      </c>
      <c r="I1153" s="20" t="s">
        <v>259</v>
      </c>
      <c r="J1153" s="11" t="s">
        <v>261</v>
      </c>
      <c r="K1153" s="11" t="s">
        <v>2877</v>
      </c>
      <c r="L1153" s="11">
        <v>2</v>
      </c>
    </row>
    <row r="1154" spans="1:12">
      <c r="A1154" s="11" t="s">
        <v>2154</v>
      </c>
      <c r="D1154" s="11" t="s">
        <v>260</v>
      </c>
      <c r="E1154" s="19" t="s">
        <v>2404</v>
      </c>
      <c r="F1154" s="10">
        <v>42036</v>
      </c>
      <c r="G1154" s="10">
        <v>44228</v>
      </c>
      <c r="H1154" s="11">
        <v>7</v>
      </c>
      <c r="I1154" s="20" t="s">
        <v>259</v>
      </c>
      <c r="J1154" s="11" t="s">
        <v>261</v>
      </c>
      <c r="K1154" s="11" t="s">
        <v>2877</v>
      </c>
      <c r="L1154" s="11">
        <v>2</v>
      </c>
    </row>
    <row r="1155" spans="1:12">
      <c r="A1155" s="11" t="s">
        <v>2155</v>
      </c>
      <c r="D1155" s="11" t="s">
        <v>260</v>
      </c>
      <c r="E1155" s="19" t="s">
        <v>2405</v>
      </c>
      <c r="F1155" s="10">
        <v>42036</v>
      </c>
      <c r="G1155" s="10">
        <v>44228</v>
      </c>
      <c r="H1155" s="11">
        <v>7</v>
      </c>
      <c r="I1155" s="20" t="s">
        <v>259</v>
      </c>
      <c r="J1155" s="11" t="s">
        <v>261</v>
      </c>
      <c r="K1155" s="11" t="s">
        <v>2877</v>
      </c>
      <c r="L1155" s="11">
        <v>2</v>
      </c>
    </row>
    <row r="1156" spans="1:12">
      <c r="A1156" s="11" t="s">
        <v>2156</v>
      </c>
      <c r="D1156" s="11" t="s">
        <v>260</v>
      </c>
      <c r="E1156" s="19" t="s">
        <v>2406</v>
      </c>
      <c r="F1156" s="10">
        <v>42036</v>
      </c>
      <c r="G1156" s="10">
        <v>44228</v>
      </c>
      <c r="H1156" s="11">
        <v>7</v>
      </c>
      <c r="I1156" s="20" t="s">
        <v>259</v>
      </c>
      <c r="J1156" s="11" t="s">
        <v>261</v>
      </c>
      <c r="K1156" s="11" t="s">
        <v>2877</v>
      </c>
      <c r="L1156" s="11">
        <v>2</v>
      </c>
    </row>
    <row r="1157" spans="1:12">
      <c r="A1157" s="11" t="s">
        <v>2157</v>
      </c>
      <c r="D1157" s="11" t="s">
        <v>260</v>
      </c>
      <c r="E1157" s="19" t="s">
        <v>2407</v>
      </c>
      <c r="F1157" s="10">
        <v>42036</v>
      </c>
      <c r="G1157" s="10">
        <v>44228</v>
      </c>
      <c r="H1157" s="11">
        <v>7</v>
      </c>
      <c r="I1157" s="20" t="s">
        <v>259</v>
      </c>
      <c r="J1157" s="11" t="s">
        <v>261</v>
      </c>
      <c r="K1157" s="11" t="s">
        <v>2877</v>
      </c>
      <c r="L1157" s="11">
        <v>2</v>
      </c>
    </row>
    <row r="1158" spans="1:12">
      <c r="A1158" s="11" t="s">
        <v>2158</v>
      </c>
      <c r="D1158" s="11" t="s">
        <v>260</v>
      </c>
      <c r="E1158" s="19" t="s">
        <v>2408</v>
      </c>
      <c r="F1158" s="10">
        <v>42036</v>
      </c>
      <c r="G1158" s="10">
        <v>44228</v>
      </c>
      <c r="H1158" s="11">
        <v>7</v>
      </c>
      <c r="I1158" s="20" t="s">
        <v>259</v>
      </c>
      <c r="J1158" s="11" t="s">
        <v>261</v>
      </c>
      <c r="K1158" s="11" t="s">
        <v>2877</v>
      </c>
      <c r="L1158" s="11">
        <v>2</v>
      </c>
    </row>
    <row r="1159" spans="1:12">
      <c r="A1159" s="11" t="s">
        <v>2159</v>
      </c>
      <c r="D1159" s="11" t="s">
        <v>260</v>
      </c>
      <c r="E1159" s="19" t="s">
        <v>2409</v>
      </c>
      <c r="F1159" s="10">
        <v>42036</v>
      </c>
      <c r="G1159" s="10">
        <v>44228</v>
      </c>
      <c r="H1159" s="11">
        <v>7</v>
      </c>
      <c r="I1159" s="20" t="s">
        <v>259</v>
      </c>
      <c r="J1159" s="11" t="s">
        <v>261</v>
      </c>
      <c r="K1159" s="11" t="s">
        <v>2877</v>
      </c>
      <c r="L1159" s="11">
        <v>2</v>
      </c>
    </row>
    <row r="1160" spans="1:12">
      <c r="A1160" s="11" t="s">
        <v>2160</v>
      </c>
      <c r="D1160" s="11" t="s">
        <v>260</v>
      </c>
      <c r="E1160" s="19" t="s">
        <v>2410</v>
      </c>
      <c r="F1160" s="10">
        <v>42036</v>
      </c>
      <c r="G1160" s="10">
        <v>44228</v>
      </c>
      <c r="H1160" s="11">
        <v>7</v>
      </c>
      <c r="I1160" s="20" t="s">
        <v>259</v>
      </c>
      <c r="J1160" s="11" t="s">
        <v>261</v>
      </c>
      <c r="K1160" s="11" t="s">
        <v>2877</v>
      </c>
      <c r="L1160" s="11">
        <v>2</v>
      </c>
    </row>
    <row r="1161" spans="1:12">
      <c r="A1161" s="11" t="s">
        <v>2161</v>
      </c>
      <c r="D1161" s="11" t="s">
        <v>260</v>
      </c>
      <c r="E1161" s="19" t="s">
        <v>2411</v>
      </c>
      <c r="F1161" s="10">
        <v>42036</v>
      </c>
      <c r="G1161" s="10">
        <v>44228</v>
      </c>
      <c r="H1161" s="11">
        <v>7</v>
      </c>
      <c r="I1161" s="20" t="s">
        <v>259</v>
      </c>
      <c r="J1161" s="11" t="s">
        <v>261</v>
      </c>
      <c r="K1161" s="11" t="s">
        <v>2877</v>
      </c>
      <c r="L1161" s="11">
        <v>2</v>
      </c>
    </row>
    <row r="1162" spans="1:12">
      <c r="A1162" s="11" t="s">
        <v>2162</v>
      </c>
      <c r="D1162" s="11" t="s">
        <v>260</v>
      </c>
      <c r="E1162" s="19" t="s">
        <v>2412</v>
      </c>
      <c r="F1162" s="10">
        <v>42036</v>
      </c>
      <c r="G1162" s="10">
        <v>44228</v>
      </c>
      <c r="H1162" s="11">
        <v>7</v>
      </c>
      <c r="I1162" s="20" t="s">
        <v>259</v>
      </c>
      <c r="J1162" s="11" t="s">
        <v>261</v>
      </c>
      <c r="K1162" s="11" t="s">
        <v>2877</v>
      </c>
      <c r="L1162" s="11">
        <v>2</v>
      </c>
    </row>
    <row r="1163" spans="1:12">
      <c r="A1163" s="11" t="s">
        <v>2163</v>
      </c>
      <c r="D1163" s="11" t="s">
        <v>260</v>
      </c>
      <c r="E1163" s="19" t="s">
        <v>2413</v>
      </c>
      <c r="F1163" s="10">
        <v>42036</v>
      </c>
      <c r="G1163" s="10">
        <v>44228</v>
      </c>
      <c r="H1163" s="11">
        <v>7</v>
      </c>
      <c r="I1163" s="20" t="s">
        <v>259</v>
      </c>
      <c r="J1163" s="11" t="s">
        <v>261</v>
      </c>
      <c r="K1163" s="11" t="s">
        <v>2877</v>
      </c>
      <c r="L1163" s="11">
        <v>2</v>
      </c>
    </row>
    <row r="1164" spans="1:12">
      <c r="A1164" s="11" t="s">
        <v>2164</v>
      </c>
      <c r="D1164" s="11" t="s">
        <v>260</v>
      </c>
      <c r="E1164" s="19" t="s">
        <v>2414</v>
      </c>
      <c r="F1164" s="10">
        <v>42036</v>
      </c>
      <c r="G1164" s="10">
        <v>44228</v>
      </c>
      <c r="H1164" s="11">
        <v>7</v>
      </c>
      <c r="I1164" s="20" t="s">
        <v>259</v>
      </c>
      <c r="J1164" s="11" t="s">
        <v>261</v>
      </c>
      <c r="K1164" s="11" t="s">
        <v>2877</v>
      </c>
      <c r="L1164" s="11">
        <v>2</v>
      </c>
    </row>
    <row r="1165" spans="1:12">
      <c r="A1165" s="11" t="s">
        <v>2165</v>
      </c>
      <c r="D1165" s="11" t="s">
        <v>260</v>
      </c>
      <c r="E1165" s="19" t="s">
        <v>2415</v>
      </c>
      <c r="F1165" s="10">
        <v>42036</v>
      </c>
      <c r="G1165" s="10">
        <v>44228</v>
      </c>
      <c r="H1165" s="11">
        <v>7</v>
      </c>
      <c r="I1165" s="20" t="s">
        <v>259</v>
      </c>
      <c r="J1165" s="11" t="s">
        <v>261</v>
      </c>
      <c r="K1165" s="11" t="s">
        <v>2877</v>
      </c>
      <c r="L1165" s="11">
        <v>2</v>
      </c>
    </row>
    <row r="1166" spans="1:12">
      <c r="A1166" s="11" t="s">
        <v>2166</v>
      </c>
      <c r="D1166" s="11" t="s">
        <v>260</v>
      </c>
      <c r="E1166" s="19" t="s">
        <v>2416</v>
      </c>
      <c r="F1166" s="10">
        <v>42036</v>
      </c>
      <c r="G1166" s="10">
        <v>44228</v>
      </c>
      <c r="H1166" s="11">
        <v>7</v>
      </c>
      <c r="I1166" s="20" t="s">
        <v>259</v>
      </c>
      <c r="J1166" s="11" t="s">
        <v>261</v>
      </c>
      <c r="K1166" s="11" t="s">
        <v>2877</v>
      </c>
      <c r="L1166" s="11">
        <v>2</v>
      </c>
    </row>
    <row r="1167" spans="1:12">
      <c r="A1167" s="11" t="s">
        <v>2167</v>
      </c>
      <c r="D1167" s="11" t="s">
        <v>260</v>
      </c>
      <c r="E1167" s="19" t="s">
        <v>2417</v>
      </c>
      <c r="F1167" s="10">
        <v>42036</v>
      </c>
      <c r="G1167" s="10">
        <v>44228</v>
      </c>
      <c r="H1167" s="11">
        <v>7</v>
      </c>
      <c r="I1167" s="20" t="s">
        <v>259</v>
      </c>
      <c r="J1167" s="11" t="s">
        <v>261</v>
      </c>
      <c r="K1167" s="11" t="s">
        <v>2877</v>
      </c>
      <c r="L1167" s="11">
        <v>2</v>
      </c>
    </row>
    <row r="1168" spans="1:12">
      <c r="A1168" s="11" t="s">
        <v>2168</v>
      </c>
      <c r="D1168" s="11" t="s">
        <v>260</v>
      </c>
      <c r="E1168" s="19" t="s">
        <v>2418</v>
      </c>
      <c r="F1168" s="10">
        <v>42036</v>
      </c>
      <c r="G1168" s="10">
        <v>44228</v>
      </c>
      <c r="H1168" s="11">
        <v>7</v>
      </c>
      <c r="I1168" s="20" t="s">
        <v>259</v>
      </c>
      <c r="J1168" s="11" t="s">
        <v>261</v>
      </c>
      <c r="K1168" s="11" t="s">
        <v>2877</v>
      </c>
      <c r="L1168" s="11">
        <v>2</v>
      </c>
    </row>
    <row r="1169" spans="1:12">
      <c r="A1169" s="11" t="s">
        <v>2169</v>
      </c>
      <c r="D1169" s="11" t="s">
        <v>260</v>
      </c>
      <c r="E1169" s="19" t="s">
        <v>2419</v>
      </c>
      <c r="F1169" s="10">
        <v>42036</v>
      </c>
      <c r="G1169" s="10">
        <v>44228</v>
      </c>
      <c r="H1169" s="11">
        <v>7</v>
      </c>
      <c r="I1169" s="20" t="s">
        <v>259</v>
      </c>
      <c r="J1169" s="11" t="s">
        <v>261</v>
      </c>
      <c r="K1169" s="11" t="s">
        <v>2877</v>
      </c>
      <c r="L1169" s="11">
        <v>2</v>
      </c>
    </row>
    <row r="1170" spans="1:12">
      <c r="A1170" s="11" t="s">
        <v>2170</v>
      </c>
      <c r="D1170" s="11" t="s">
        <v>260</v>
      </c>
      <c r="E1170" s="19" t="s">
        <v>2420</v>
      </c>
      <c r="F1170" s="10">
        <v>42036</v>
      </c>
      <c r="G1170" s="10">
        <v>44228</v>
      </c>
      <c r="H1170" s="11">
        <v>7</v>
      </c>
      <c r="I1170" s="20" t="s">
        <v>259</v>
      </c>
      <c r="J1170" s="11" t="s">
        <v>261</v>
      </c>
      <c r="K1170" s="11" t="s">
        <v>2877</v>
      </c>
      <c r="L1170" s="11">
        <v>2</v>
      </c>
    </row>
    <row r="1171" spans="1:12">
      <c r="A1171" s="11" t="s">
        <v>2171</v>
      </c>
      <c r="D1171" s="11" t="s">
        <v>260</v>
      </c>
      <c r="E1171" s="19" t="s">
        <v>2421</v>
      </c>
      <c r="F1171" s="10">
        <v>42036</v>
      </c>
      <c r="G1171" s="10">
        <v>44228</v>
      </c>
      <c r="H1171" s="11">
        <v>7</v>
      </c>
      <c r="I1171" s="20" t="s">
        <v>259</v>
      </c>
      <c r="J1171" s="11" t="s">
        <v>261</v>
      </c>
      <c r="K1171" s="11" t="s">
        <v>2877</v>
      </c>
      <c r="L1171" s="11">
        <v>2</v>
      </c>
    </row>
    <row r="1172" spans="1:12">
      <c r="A1172" s="11" t="s">
        <v>2172</v>
      </c>
      <c r="D1172" s="11" t="s">
        <v>260</v>
      </c>
      <c r="E1172" s="19" t="s">
        <v>2422</v>
      </c>
      <c r="F1172" s="10">
        <v>42036</v>
      </c>
      <c r="G1172" s="10">
        <v>44228</v>
      </c>
      <c r="H1172" s="11">
        <v>7</v>
      </c>
      <c r="I1172" s="20" t="s">
        <v>259</v>
      </c>
      <c r="J1172" s="11" t="s">
        <v>261</v>
      </c>
      <c r="K1172" s="11" t="s">
        <v>2877</v>
      </c>
      <c r="L1172" s="11">
        <v>2</v>
      </c>
    </row>
    <row r="1173" spans="1:12">
      <c r="A1173" s="11" t="s">
        <v>2173</v>
      </c>
      <c r="D1173" s="11" t="s">
        <v>260</v>
      </c>
      <c r="E1173" s="19" t="s">
        <v>2423</v>
      </c>
      <c r="F1173" s="10">
        <v>42036</v>
      </c>
      <c r="G1173" s="10">
        <v>44228</v>
      </c>
      <c r="H1173" s="11">
        <v>7</v>
      </c>
      <c r="I1173" s="20" t="s">
        <v>259</v>
      </c>
      <c r="J1173" s="11" t="s">
        <v>261</v>
      </c>
      <c r="K1173" s="11" t="s">
        <v>2877</v>
      </c>
      <c r="L1173" s="11">
        <v>2</v>
      </c>
    </row>
    <row r="1174" spans="1:12">
      <c r="A1174" s="11" t="s">
        <v>2174</v>
      </c>
      <c r="D1174" s="11" t="s">
        <v>260</v>
      </c>
      <c r="E1174" s="19" t="s">
        <v>2424</v>
      </c>
      <c r="F1174" s="10">
        <v>42036</v>
      </c>
      <c r="G1174" s="10">
        <v>44228</v>
      </c>
      <c r="H1174" s="11">
        <v>7</v>
      </c>
      <c r="I1174" s="20" t="s">
        <v>259</v>
      </c>
      <c r="J1174" s="11" t="s">
        <v>261</v>
      </c>
      <c r="K1174" s="11" t="s">
        <v>2877</v>
      </c>
      <c r="L1174" s="11">
        <v>2</v>
      </c>
    </row>
    <row r="1175" spans="1:12">
      <c r="A1175" s="11" t="s">
        <v>2175</v>
      </c>
      <c r="D1175" s="11" t="s">
        <v>260</v>
      </c>
      <c r="E1175" s="19" t="s">
        <v>2425</v>
      </c>
      <c r="F1175" s="10">
        <v>42036</v>
      </c>
      <c r="G1175" s="10">
        <v>44228</v>
      </c>
      <c r="H1175" s="11">
        <v>7</v>
      </c>
      <c r="I1175" s="20" t="s">
        <v>259</v>
      </c>
      <c r="J1175" s="11" t="s">
        <v>261</v>
      </c>
      <c r="K1175" s="11" t="s">
        <v>2877</v>
      </c>
      <c r="L1175" s="11">
        <v>2</v>
      </c>
    </row>
    <row r="1176" spans="1:12">
      <c r="A1176" s="11" t="s">
        <v>2176</v>
      </c>
      <c r="D1176" s="11" t="s">
        <v>260</v>
      </c>
      <c r="E1176" s="19" t="s">
        <v>2426</v>
      </c>
      <c r="F1176" s="10">
        <v>42036</v>
      </c>
      <c r="G1176" s="10">
        <v>44228</v>
      </c>
      <c r="H1176" s="11">
        <v>7</v>
      </c>
      <c r="I1176" s="20" t="s">
        <v>259</v>
      </c>
      <c r="J1176" s="11" t="s">
        <v>261</v>
      </c>
      <c r="K1176" s="11" t="s">
        <v>2877</v>
      </c>
      <c r="L1176" s="11">
        <v>2</v>
      </c>
    </row>
    <row r="1177" spans="1:12">
      <c r="A1177" s="11" t="s">
        <v>2177</v>
      </c>
      <c r="D1177" s="11" t="s">
        <v>260</v>
      </c>
      <c r="E1177" s="19" t="s">
        <v>2427</v>
      </c>
      <c r="F1177" s="10">
        <v>42036</v>
      </c>
      <c r="G1177" s="10">
        <v>44228</v>
      </c>
      <c r="H1177" s="11">
        <v>7</v>
      </c>
      <c r="I1177" s="20" t="s">
        <v>259</v>
      </c>
      <c r="J1177" s="11" t="s">
        <v>261</v>
      </c>
      <c r="K1177" s="11" t="s">
        <v>2877</v>
      </c>
      <c r="L1177" s="11">
        <v>2</v>
      </c>
    </row>
    <row r="1178" spans="1:12">
      <c r="A1178" s="11" t="s">
        <v>2178</v>
      </c>
      <c r="D1178" s="11" t="s">
        <v>260</v>
      </c>
      <c r="E1178" s="19" t="s">
        <v>2428</v>
      </c>
      <c r="F1178" s="10">
        <v>42036</v>
      </c>
      <c r="G1178" s="10">
        <v>44228</v>
      </c>
      <c r="H1178" s="11">
        <v>7</v>
      </c>
      <c r="I1178" s="20" t="s">
        <v>259</v>
      </c>
      <c r="J1178" s="11" t="s">
        <v>261</v>
      </c>
      <c r="K1178" s="11" t="s">
        <v>2877</v>
      </c>
      <c r="L1178" s="11">
        <v>2</v>
      </c>
    </row>
    <row r="1179" spans="1:12">
      <c r="A1179" s="11" t="s">
        <v>2179</v>
      </c>
      <c r="D1179" s="11" t="s">
        <v>260</v>
      </c>
      <c r="E1179" s="19" t="s">
        <v>2429</v>
      </c>
      <c r="F1179" s="10">
        <v>42036</v>
      </c>
      <c r="G1179" s="10">
        <v>44228</v>
      </c>
      <c r="H1179" s="11">
        <v>7</v>
      </c>
      <c r="I1179" s="20" t="s">
        <v>259</v>
      </c>
      <c r="J1179" s="11" t="s">
        <v>261</v>
      </c>
      <c r="K1179" s="11" t="s">
        <v>2877</v>
      </c>
      <c r="L1179" s="11">
        <v>2</v>
      </c>
    </row>
    <row r="1180" spans="1:12">
      <c r="A1180" s="11" t="s">
        <v>2180</v>
      </c>
      <c r="D1180" s="11" t="s">
        <v>260</v>
      </c>
      <c r="E1180" s="19" t="s">
        <v>2430</v>
      </c>
      <c r="F1180" s="10">
        <v>42036</v>
      </c>
      <c r="G1180" s="10">
        <v>44228</v>
      </c>
      <c r="H1180" s="11">
        <v>7</v>
      </c>
      <c r="I1180" s="20" t="s">
        <v>259</v>
      </c>
      <c r="J1180" s="11" t="s">
        <v>261</v>
      </c>
      <c r="K1180" s="11" t="s">
        <v>2877</v>
      </c>
      <c r="L1180" s="11">
        <v>2</v>
      </c>
    </row>
    <row r="1181" spans="1:12">
      <c r="A1181" s="11" t="s">
        <v>2181</v>
      </c>
      <c r="D1181" s="11" t="s">
        <v>260</v>
      </c>
      <c r="E1181" s="19" t="s">
        <v>2431</v>
      </c>
      <c r="F1181" s="10">
        <v>42036</v>
      </c>
      <c r="G1181" s="10">
        <v>44228</v>
      </c>
      <c r="H1181" s="11">
        <v>7</v>
      </c>
      <c r="I1181" s="20" t="s">
        <v>259</v>
      </c>
      <c r="J1181" s="11" t="s">
        <v>261</v>
      </c>
      <c r="K1181" s="11" t="s">
        <v>2877</v>
      </c>
      <c r="L1181" s="11">
        <v>2</v>
      </c>
    </row>
    <row r="1182" spans="1:12">
      <c r="A1182" s="11" t="s">
        <v>2182</v>
      </c>
      <c r="D1182" s="11" t="s">
        <v>260</v>
      </c>
      <c r="E1182" s="19" t="s">
        <v>2432</v>
      </c>
      <c r="F1182" s="10">
        <v>42036</v>
      </c>
      <c r="G1182" s="10">
        <v>44228</v>
      </c>
      <c r="H1182" s="11">
        <v>7</v>
      </c>
      <c r="I1182" s="20" t="s">
        <v>259</v>
      </c>
      <c r="J1182" s="11" t="s">
        <v>261</v>
      </c>
      <c r="K1182" s="11" t="s">
        <v>2877</v>
      </c>
      <c r="L1182" s="11">
        <v>2</v>
      </c>
    </row>
    <row r="1183" spans="1:12">
      <c r="A1183" s="11" t="s">
        <v>2183</v>
      </c>
      <c r="D1183" s="11" t="s">
        <v>260</v>
      </c>
      <c r="E1183" s="19" t="s">
        <v>2433</v>
      </c>
      <c r="F1183" s="10">
        <v>42036</v>
      </c>
      <c r="G1183" s="10">
        <v>44228</v>
      </c>
      <c r="H1183" s="11">
        <v>7</v>
      </c>
      <c r="I1183" s="20" t="s">
        <v>259</v>
      </c>
      <c r="J1183" s="11" t="s">
        <v>261</v>
      </c>
      <c r="K1183" s="11" t="s">
        <v>2877</v>
      </c>
      <c r="L1183" s="11">
        <v>2</v>
      </c>
    </row>
    <row r="1184" spans="1:12">
      <c r="A1184" s="11" t="s">
        <v>2184</v>
      </c>
      <c r="D1184" s="11" t="s">
        <v>260</v>
      </c>
      <c r="E1184" s="19" t="s">
        <v>2434</v>
      </c>
      <c r="F1184" s="10">
        <v>42036</v>
      </c>
      <c r="G1184" s="10">
        <v>44228</v>
      </c>
      <c r="H1184" s="11">
        <v>7</v>
      </c>
      <c r="I1184" s="20" t="s">
        <v>259</v>
      </c>
      <c r="J1184" s="11" t="s">
        <v>261</v>
      </c>
      <c r="K1184" s="11" t="s">
        <v>2877</v>
      </c>
      <c r="L1184" s="11">
        <v>2</v>
      </c>
    </row>
    <row r="1185" spans="1:12">
      <c r="A1185" s="11" t="s">
        <v>2185</v>
      </c>
      <c r="D1185" s="11" t="s">
        <v>260</v>
      </c>
      <c r="E1185" s="19" t="s">
        <v>2435</v>
      </c>
      <c r="F1185" s="10">
        <v>42036</v>
      </c>
      <c r="G1185" s="10">
        <v>44228</v>
      </c>
      <c r="H1185" s="11">
        <v>7</v>
      </c>
      <c r="I1185" s="20" t="s">
        <v>259</v>
      </c>
      <c r="J1185" s="11" t="s">
        <v>261</v>
      </c>
      <c r="K1185" s="11" t="s">
        <v>2877</v>
      </c>
      <c r="L1185" s="11">
        <v>2</v>
      </c>
    </row>
    <row r="1186" spans="1:12">
      <c r="A1186" s="11" t="s">
        <v>2186</v>
      </c>
      <c r="D1186" s="11" t="s">
        <v>260</v>
      </c>
      <c r="E1186" s="19" t="s">
        <v>2436</v>
      </c>
      <c r="F1186" s="10">
        <v>42036</v>
      </c>
      <c r="G1186" s="10">
        <v>44228</v>
      </c>
      <c r="H1186" s="11">
        <v>7</v>
      </c>
      <c r="I1186" s="20" t="s">
        <v>259</v>
      </c>
      <c r="J1186" s="11" t="s">
        <v>261</v>
      </c>
      <c r="K1186" s="11" t="s">
        <v>2877</v>
      </c>
      <c r="L1186" s="11">
        <v>2</v>
      </c>
    </row>
    <row r="1187" spans="1:12">
      <c r="A1187" s="11" t="s">
        <v>2187</v>
      </c>
      <c r="D1187" s="11" t="s">
        <v>260</v>
      </c>
      <c r="E1187" s="19" t="s">
        <v>2437</v>
      </c>
      <c r="F1187" s="10">
        <v>42036</v>
      </c>
      <c r="G1187" s="10">
        <v>44228</v>
      </c>
      <c r="H1187" s="11">
        <v>7</v>
      </c>
      <c r="I1187" s="20" t="s">
        <v>259</v>
      </c>
      <c r="J1187" s="11" t="s">
        <v>261</v>
      </c>
      <c r="K1187" s="11" t="s">
        <v>2877</v>
      </c>
      <c r="L1187" s="11">
        <v>2</v>
      </c>
    </row>
    <row r="1188" spans="1:12">
      <c r="A1188" s="11" t="s">
        <v>2188</v>
      </c>
      <c r="D1188" s="11" t="s">
        <v>260</v>
      </c>
      <c r="E1188" s="19" t="s">
        <v>2438</v>
      </c>
      <c r="F1188" s="10">
        <v>42036</v>
      </c>
      <c r="G1188" s="10">
        <v>44228</v>
      </c>
      <c r="H1188" s="11">
        <v>7</v>
      </c>
      <c r="I1188" s="20" t="s">
        <v>259</v>
      </c>
      <c r="J1188" s="11" t="s">
        <v>261</v>
      </c>
      <c r="K1188" s="11" t="s">
        <v>2877</v>
      </c>
      <c r="L1188" s="11">
        <v>2</v>
      </c>
    </row>
    <row r="1189" spans="1:12">
      <c r="A1189" s="11" t="s">
        <v>2189</v>
      </c>
      <c r="D1189" s="11" t="s">
        <v>260</v>
      </c>
      <c r="E1189" s="19" t="s">
        <v>2439</v>
      </c>
      <c r="F1189" s="10">
        <v>42036</v>
      </c>
      <c r="G1189" s="10">
        <v>44228</v>
      </c>
      <c r="H1189" s="11">
        <v>7</v>
      </c>
      <c r="I1189" s="20" t="s">
        <v>259</v>
      </c>
      <c r="J1189" s="11" t="s">
        <v>261</v>
      </c>
      <c r="K1189" s="11" t="s">
        <v>2877</v>
      </c>
      <c r="L1189" s="11">
        <v>2</v>
      </c>
    </row>
    <row r="1190" spans="1:12">
      <c r="A1190" s="11" t="s">
        <v>2190</v>
      </c>
      <c r="D1190" s="11" t="s">
        <v>260</v>
      </c>
      <c r="E1190" s="19" t="s">
        <v>2440</v>
      </c>
      <c r="F1190" s="10">
        <v>42036</v>
      </c>
      <c r="G1190" s="10">
        <v>44228</v>
      </c>
      <c r="H1190" s="11">
        <v>7</v>
      </c>
      <c r="I1190" s="20" t="s">
        <v>259</v>
      </c>
      <c r="J1190" s="11" t="s">
        <v>261</v>
      </c>
      <c r="K1190" s="11" t="s">
        <v>2877</v>
      </c>
      <c r="L1190" s="11">
        <v>2</v>
      </c>
    </row>
    <row r="1191" spans="1:12">
      <c r="A1191" s="11" t="s">
        <v>2191</v>
      </c>
      <c r="D1191" s="11" t="s">
        <v>260</v>
      </c>
      <c r="E1191" s="19" t="s">
        <v>2441</v>
      </c>
      <c r="F1191" s="10">
        <v>42036</v>
      </c>
      <c r="G1191" s="10">
        <v>44228</v>
      </c>
      <c r="H1191" s="11">
        <v>7</v>
      </c>
      <c r="I1191" s="20" t="s">
        <v>259</v>
      </c>
      <c r="J1191" s="11" t="s">
        <v>261</v>
      </c>
      <c r="K1191" s="11" t="s">
        <v>2877</v>
      </c>
      <c r="L1191" s="11">
        <v>2</v>
      </c>
    </row>
    <row r="1192" spans="1:12">
      <c r="A1192" s="11" t="s">
        <v>2192</v>
      </c>
      <c r="D1192" s="11" t="s">
        <v>260</v>
      </c>
      <c r="E1192" s="19" t="s">
        <v>2442</v>
      </c>
      <c r="F1192" s="10">
        <v>42036</v>
      </c>
      <c r="G1192" s="10">
        <v>44228</v>
      </c>
      <c r="H1192" s="11">
        <v>7</v>
      </c>
      <c r="I1192" s="20" t="s">
        <v>259</v>
      </c>
      <c r="J1192" s="11" t="s">
        <v>261</v>
      </c>
      <c r="K1192" s="11" t="s">
        <v>2877</v>
      </c>
      <c r="L1192" s="11">
        <v>2</v>
      </c>
    </row>
    <row r="1193" spans="1:12">
      <c r="A1193" s="11" t="s">
        <v>2193</v>
      </c>
      <c r="D1193" s="11" t="s">
        <v>260</v>
      </c>
      <c r="E1193" s="19" t="s">
        <v>2443</v>
      </c>
      <c r="F1193" s="10">
        <v>42036</v>
      </c>
      <c r="G1193" s="10">
        <v>44228</v>
      </c>
      <c r="H1193" s="11">
        <v>7</v>
      </c>
      <c r="I1193" s="20" t="s">
        <v>259</v>
      </c>
      <c r="J1193" s="11" t="s">
        <v>261</v>
      </c>
      <c r="K1193" s="11" t="s">
        <v>2877</v>
      </c>
      <c r="L1193" s="11">
        <v>2</v>
      </c>
    </row>
    <row r="1194" spans="1:12">
      <c r="A1194" s="11" t="s">
        <v>2194</v>
      </c>
      <c r="D1194" s="11" t="s">
        <v>260</v>
      </c>
      <c r="E1194" s="19" t="s">
        <v>2444</v>
      </c>
      <c r="F1194" s="10">
        <v>42036</v>
      </c>
      <c r="G1194" s="10">
        <v>44228</v>
      </c>
      <c r="H1194" s="11">
        <v>7</v>
      </c>
      <c r="I1194" s="20" t="s">
        <v>259</v>
      </c>
      <c r="J1194" s="11" t="s">
        <v>261</v>
      </c>
      <c r="K1194" s="11" t="s">
        <v>2877</v>
      </c>
      <c r="L1194" s="11">
        <v>2</v>
      </c>
    </row>
    <row r="1195" spans="1:12">
      <c r="A1195" s="11" t="s">
        <v>2195</v>
      </c>
      <c r="D1195" s="11" t="s">
        <v>260</v>
      </c>
      <c r="E1195" s="19" t="s">
        <v>2445</v>
      </c>
      <c r="F1195" s="10">
        <v>42036</v>
      </c>
      <c r="G1195" s="10">
        <v>44228</v>
      </c>
      <c r="H1195" s="11">
        <v>7</v>
      </c>
      <c r="I1195" s="20" t="s">
        <v>259</v>
      </c>
      <c r="J1195" s="11" t="s">
        <v>261</v>
      </c>
      <c r="K1195" s="11" t="s">
        <v>2877</v>
      </c>
      <c r="L1195" s="11">
        <v>2</v>
      </c>
    </row>
    <row r="1196" spans="1:12">
      <c r="A1196" s="11" t="s">
        <v>2196</v>
      </c>
      <c r="D1196" s="11" t="s">
        <v>260</v>
      </c>
      <c r="E1196" s="19" t="s">
        <v>2446</v>
      </c>
      <c r="F1196" s="10">
        <v>42036</v>
      </c>
      <c r="G1196" s="10">
        <v>44228</v>
      </c>
      <c r="H1196" s="11">
        <v>7</v>
      </c>
      <c r="I1196" s="20" t="s">
        <v>259</v>
      </c>
      <c r="J1196" s="11" t="s">
        <v>261</v>
      </c>
      <c r="K1196" s="11" t="s">
        <v>2877</v>
      </c>
      <c r="L1196" s="11">
        <v>2</v>
      </c>
    </row>
    <row r="1197" spans="1:12">
      <c r="A1197" s="11" t="s">
        <v>2197</v>
      </c>
      <c r="D1197" s="11" t="s">
        <v>260</v>
      </c>
      <c r="E1197" s="19" t="s">
        <v>2447</v>
      </c>
      <c r="F1197" s="10">
        <v>42036</v>
      </c>
      <c r="G1197" s="10">
        <v>44228</v>
      </c>
      <c r="H1197" s="11">
        <v>7</v>
      </c>
      <c r="I1197" s="20" t="s">
        <v>259</v>
      </c>
      <c r="J1197" s="11" t="s">
        <v>261</v>
      </c>
      <c r="K1197" s="11" t="s">
        <v>2877</v>
      </c>
      <c r="L1197" s="11">
        <v>2</v>
      </c>
    </row>
    <row r="1198" spans="1:12">
      <c r="A1198" s="11" t="s">
        <v>2198</v>
      </c>
      <c r="D1198" s="11" t="s">
        <v>260</v>
      </c>
      <c r="E1198" s="19" t="s">
        <v>2448</v>
      </c>
      <c r="F1198" s="10">
        <v>42036</v>
      </c>
      <c r="G1198" s="10">
        <v>44228</v>
      </c>
      <c r="H1198" s="11">
        <v>7</v>
      </c>
      <c r="I1198" s="20" t="s">
        <v>259</v>
      </c>
      <c r="J1198" s="11" t="s">
        <v>261</v>
      </c>
      <c r="K1198" s="11" t="s">
        <v>2877</v>
      </c>
      <c r="L1198" s="11">
        <v>2</v>
      </c>
    </row>
    <row r="1199" spans="1:12">
      <c r="A1199" s="11" t="s">
        <v>2199</v>
      </c>
      <c r="D1199" s="11" t="s">
        <v>260</v>
      </c>
      <c r="E1199" s="19" t="s">
        <v>2449</v>
      </c>
      <c r="F1199" s="10">
        <v>42036</v>
      </c>
      <c r="G1199" s="10">
        <v>44228</v>
      </c>
      <c r="H1199" s="11">
        <v>7</v>
      </c>
      <c r="I1199" s="20" t="s">
        <v>259</v>
      </c>
      <c r="J1199" s="11" t="s">
        <v>261</v>
      </c>
      <c r="K1199" s="11" t="s">
        <v>2877</v>
      </c>
      <c r="L1199" s="11">
        <v>2</v>
      </c>
    </row>
    <row r="1200" spans="1:12">
      <c r="A1200" s="11" t="s">
        <v>2200</v>
      </c>
      <c r="D1200" s="11" t="s">
        <v>260</v>
      </c>
      <c r="E1200" s="19" t="s">
        <v>2450</v>
      </c>
      <c r="F1200" s="10">
        <v>42036</v>
      </c>
      <c r="G1200" s="10">
        <v>44228</v>
      </c>
      <c r="H1200" s="11">
        <v>7</v>
      </c>
      <c r="I1200" s="20" t="s">
        <v>259</v>
      </c>
      <c r="J1200" s="11" t="s">
        <v>261</v>
      </c>
      <c r="K1200" s="11" t="s">
        <v>2877</v>
      </c>
      <c r="L1200" s="11">
        <v>2</v>
      </c>
    </row>
    <row r="1201" spans="1:12">
      <c r="A1201" s="11" t="s">
        <v>2201</v>
      </c>
      <c r="D1201" s="11" t="s">
        <v>260</v>
      </c>
      <c r="E1201" s="19" t="s">
        <v>2451</v>
      </c>
      <c r="F1201" s="10">
        <v>42036</v>
      </c>
      <c r="G1201" s="10">
        <v>44228</v>
      </c>
      <c r="H1201" s="11">
        <v>7</v>
      </c>
      <c r="I1201" s="20" t="s">
        <v>259</v>
      </c>
      <c r="J1201" s="11" t="s">
        <v>261</v>
      </c>
      <c r="K1201" s="11" t="s">
        <v>2877</v>
      </c>
      <c r="L1201" s="11">
        <v>2</v>
      </c>
    </row>
    <row r="1202" spans="1:12">
      <c r="A1202" s="11" t="s">
        <v>2202</v>
      </c>
      <c r="D1202" s="11" t="s">
        <v>260</v>
      </c>
      <c r="E1202" s="19" t="s">
        <v>2452</v>
      </c>
      <c r="F1202" s="10">
        <v>42036</v>
      </c>
      <c r="G1202" s="10">
        <v>44228</v>
      </c>
      <c r="H1202" s="11">
        <v>7</v>
      </c>
      <c r="I1202" s="20" t="s">
        <v>259</v>
      </c>
      <c r="J1202" s="11" t="s">
        <v>261</v>
      </c>
      <c r="K1202" s="11" t="s">
        <v>2877</v>
      </c>
      <c r="L1202" s="11">
        <v>2</v>
      </c>
    </row>
    <row r="1203" spans="1:12">
      <c r="A1203" s="11" t="s">
        <v>2203</v>
      </c>
      <c r="D1203" s="11" t="s">
        <v>260</v>
      </c>
      <c r="E1203" s="19" t="s">
        <v>2453</v>
      </c>
      <c r="F1203" s="10">
        <v>42036</v>
      </c>
      <c r="G1203" s="10">
        <v>44228</v>
      </c>
      <c r="H1203" s="11">
        <v>7</v>
      </c>
      <c r="I1203" s="20" t="s">
        <v>259</v>
      </c>
      <c r="J1203" s="11" t="s">
        <v>261</v>
      </c>
      <c r="K1203" s="11" t="s">
        <v>2877</v>
      </c>
      <c r="L1203" s="11">
        <v>2</v>
      </c>
    </row>
    <row r="1204" spans="1:12">
      <c r="A1204" s="11" t="s">
        <v>2204</v>
      </c>
      <c r="D1204" s="11" t="s">
        <v>260</v>
      </c>
      <c r="E1204" s="19" t="s">
        <v>2454</v>
      </c>
      <c r="F1204" s="10">
        <v>42036</v>
      </c>
      <c r="G1204" s="10">
        <v>44228</v>
      </c>
      <c r="H1204" s="11">
        <v>7</v>
      </c>
      <c r="I1204" s="20" t="s">
        <v>259</v>
      </c>
      <c r="J1204" s="11" t="s">
        <v>261</v>
      </c>
      <c r="K1204" s="11" t="s">
        <v>2877</v>
      </c>
      <c r="L1204" s="11">
        <v>2</v>
      </c>
    </row>
    <row r="1205" spans="1:12">
      <c r="A1205" s="11" t="s">
        <v>2205</v>
      </c>
      <c r="D1205" s="11" t="s">
        <v>260</v>
      </c>
      <c r="E1205" s="19" t="s">
        <v>2455</v>
      </c>
      <c r="F1205" s="10">
        <v>42036</v>
      </c>
      <c r="G1205" s="10">
        <v>44228</v>
      </c>
      <c r="H1205" s="11">
        <v>7</v>
      </c>
      <c r="I1205" s="20" t="s">
        <v>259</v>
      </c>
      <c r="J1205" s="11" t="s">
        <v>261</v>
      </c>
      <c r="K1205" s="11" t="s">
        <v>2877</v>
      </c>
      <c r="L1205" s="11">
        <v>2</v>
      </c>
    </row>
    <row r="1206" spans="1:12">
      <c r="A1206" s="11" t="s">
        <v>2206</v>
      </c>
      <c r="D1206" s="11" t="s">
        <v>260</v>
      </c>
      <c r="E1206" s="19" t="s">
        <v>2456</v>
      </c>
      <c r="F1206" s="10">
        <v>42036</v>
      </c>
      <c r="G1206" s="10">
        <v>44228</v>
      </c>
      <c r="H1206" s="11">
        <v>7</v>
      </c>
      <c r="I1206" s="20" t="s">
        <v>259</v>
      </c>
      <c r="J1206" s="11" t="s">
        <v>261</v>
      </c>
      <c r="K1206" s="11" t="s">
        <v>2877</v>
      </c>
      <c r="L1206" s="11">
        <v>2</v>
      </c>
    </row>
    <row r="1207" spans="1:12">
      <c r="A1207" s="11" t="s">
        <v>2207</v>
      </c>
      <c r="D1207" s="11" t="s">
        <v>260</v>
      </c>
      <c r="E1207" s="19" t="s">
        <v>2457</v>
      </c>
      <c r="F1207" s="10">
        <v>42036</v>
      </c>
      <c r="G1207" s="10">
        <v>44228</v>
      </c>
      <c r="H1207" s="11">
        <v>7</v>
      </c>
      <c r="I1207" s="20" t="s">
        <v>259</v>
      </c>
      <c r="J1207" s="11" t="s">
        <v>261</v>
      </c>
      <c r="K1207" s="11" t="s">
        <v>2877</v>
      </c>
      <c r="L1207" s="11">
        <v>2</v>
      </c>
    </row>
    <row r="1208" spans="1:12">
      <c r="A1208" s="11" t="s">
        <v>2208</v>
      </c>
      <c r="D1208" s="11" t="s">
        <v>260</v>
      </c>
      <c r="E1208" s="19" t="s">
        <v>2458</v>
      </c>
      <c r="F1208" s="10">
        <v>42036</v>
      </c>
      <c r="G1208" s="10">
        <v>44228</v>
      </c>
      <c r="H1208" s="11">
        <v>7</v>
      </c>
      <c r="I1208" s="20" t="s">
        <v>259</v>
      </c>
      <c r="J1208" s="11" t="s">
        <v>261</v>
      </c>
      <c r="K1208" s="11" t="s">
        <v>2877</v>
      </c>
      <c r="L1208" s="11">
        <v>2</v>
      </c>
    </row>
    <row r="1209" spans="1:12">
      <c r="A1209" s="11" t="s">
        <v>2209</v>
      </c>
      <c r="D1209" s="11" t="s">
        <v>260</v>
      </c>
      <c r="E1209" s="19" t="s">
        <v>2459</v>
      </c>
      <c r="F1209" s="10">
        <v>42036</v>
      </c>
      <c r="G1209" s="10">
        <v>44228</v>
      </c>
      <c r="H1209" s="11">
        <v>7</v>
      </c>
      <c r="I1209" s="20" t="s">
        <v>259</v>
      </c>
      <c r="J1209" s="11" t="s">
        <v>261</v>
      </c>
      <c r="K1209" s="11" t="s">
        <v>2877</v>
      </c>
      <c r="L1209" s="11">
        <v>2</v>
      </c>
    </row>
    <row r="1210" spans="1:12">
      <c r="A1210" s="11" t="s">
        <v>2210</v>
      </c>
      <c r="D1210" s="11" t="s">
        <v>260</v>
      </c>
      <c r="E1210" s="19" t="s">
        <v>2460</v>
      </c>
      <c r="F1210" s="10">
        <v>42036</v>
      </c>
      <c r="G1210" s="10">
        <v>44228</v>
      </c>
      <c r="H1210" s="11">
        <v>7</v>
      </c>
      <c r="I1210" s="20" t="s">
        <v>259</v>
      </c>
      <c r="J1210" s="11" t="s">
        <v>261</v>
      </c>
      <c r="K1210" s="11" t="s">
        <v>2877</v>
      </c>
      <c r="L1210" s="11">
        <v>2</v>
      </c>
    </row>
    <row r="1211" spans="1:12">
      <c r="A1211" s="11" t="s">
        <v>2211</v>
      </c>
      <c r="D1211" s="11" t="s">
        <v>260</v>
      </c>
      <c r="E1211" s="19" t="s">
        <v>2461</v>
      </c>
      <c r="F1211" s="10">
        <v>42036</v>
      </c>
      <c r="G1211" s="10">
        <v>44228</v>
      </c>
      <c r="H1211" s="11">
        <v>7</v>
      </c>
      <c r="I1211" s="20" t="s">
        <v>259</v>
      </c>
      <c r="J1211" s="11" t="s">
        <v>261</v>
      </c>
      <c r="K1211" s="11" t="s">
        <v>2877</v>
      </c>
      <c r="L1211" s="11">
        <v>2</v>
      </c>
    </row>
    <row r="1212" spans="1:12">
      <c r="A1212" s="11" t="s">
        <v>2212</v>
      </c>
      <c r="D1212" s="11" t="s">
        <v>260</v>
      </c>
      <c r="E1212" s="19" t="s">
        <v>2462</v>
      </c>
      <c r="F1212" s="10">
        <v>42036</v>
      </c>
      <c r="G1212" s="10">
        <v>44228</v>
      </c>
      <c r="H1212" s="11">
        <v>7</v>
      </c>
      <c r="I1212" s="20" t="s">
        <v>259</v>
      </c>
      <c r="J1212" s="11" t="s">
        <v>261</v>
      </c>
      <c r="K1212" s="11" t="s">
        <v>2877</v>
      </c>
      <c r="L1212" s="11">
        <v>2</v>
      </c>
    </row>
    <row r="1213" spans="1:12">
      <c r="A1213" s="11" t="s">
        <v>2213</v>
      </c>
      <c r="D1213" s="11" t="s">
        <v>260</v>
      </c>
      <c r="E1213" s="19" t="s">
        <v>2463</v>
      </c>
      <c r="F1213" s="10">
        <v>42036</v>
      </c>
      <c r="G1213" s="10">
        <v>44228</v>
      </c>
      <c r="H1213" s="11">
        <v>7</v>
      </c>
      <c r="I1213" s="20" t="s">
        <v>259</v>
      </c>
      <c r="J1213" s="11" t="s">
        <v>261</v>
      </c>
      <c r="K1213" s="11" t="s">
        <v>2877</v>
      </c>
      <c r="L1213" s="11">
        <v>2</v>
      </c>
    </row>
    <row r="1214" spans="1:12">
      <c r="A1214" s="11" t="s">
        <v>2214</v>
      </c>
      <c r="D1214" s="11" t="s">
        <v>260</v>
      </c>
      <c r="E1214" s="19" t="s">
        <v>2464</v>
      </c>
      <c r="F1214" s="10">
        <v>42036</v>
      </c>
      <c r="G1214" s="10">
        <v>44228</v>
      </c>
      <c r="H1214" s="11">
        <v>7</v>
      </c>
      <c r="I1214" s="20" t="s">
        <v>259</v>
      </c>
      <c r="J1214" s="11" t="s">
        <v>261</v>
      </c>
      <c r="K1214" s="11" t="s">
        <v>2877</v>
      </c>
      <c r="L1214" s="11">
        <v>2</v>
      </c>
    </row>
    <row r="1215" spans="1:12">
      <c r="A1215" s="11" t="s">
        <v>2215</v>
      </c>
      <c r="D1215" s="11" t="s">
        <v>260</v>
      </c>
      <c r="E1215" s="19" t="s">
        <v>2465</v>
      </c>
      <c r="F1215" s="10">
        <v>42036</v>
      </c>
      <c r="G1215" s="10">
        <v>44228</v>
      </c>
      <c r="H1215" s="11">
        <v>7</v>
      </c>
      <c r="I1215" s="20" t="s">
        <v>259</v>
      </c>
      <c r="J1215" s="11" t="s">
        <v>261</v>
      </c>
      <c r="K1215" s="11" t="s">
        <v>2877</v>
      </c>
      <c r="L1215" s="11">
        <v>2</v>
      </c>
    </row>
    <row r="1216" spans="1:12">
      <c r="A1216" s="11" t="s">
        <v>2216</v>
      </c>
      <c r="D1216" s="11" t="s">
        <v>260</v>
      </c>
      <c r="E1216" s="19" t="s">
        <v>2466</v>
      </c>
      <c r="F1216" s="10">
        <v>42036</v>
      </c>
      <c r="G1216" s="10">
        <v>44228</v>
      </c>
      <c r="H1216" s="11">
        <v>7</v>
      </c>
      <c r="I1216" s="20" t="s">
        <v>259</v>
      </c>
      <c r="J1216" s="11" t="s">
        <v>261</v>
      </c>
      <c r="K1216" s="11" t="s">
        <v>2877</v>
      </c>
      <c r="L1216" s="11">
        <v>2</v>
      </c>
    </row>
    <row r="1217" spans="1:12">
      <c r="A1217" s="11" t="s">
        <v>2217</v>
      </c>
      <c r="D1217" s="11" t="s">
        <v>260</v>
      </c>
      <c r="E1217" s="19" t="s">
        <v>2467</v>
      </c>
      <c r="F1217" s="10">
        <v>42036</v>
      </c>
      <c r="G1217" s="10">
        <v>44228</v>
      </c>
      <c r="H1217" s="11">
        <v>7</v>
      </c>
      <c r="I1217" s="20" t="s">
        <v>259</v>
      </c>
      <c r="J1217" s="11" t="s">
        <v>261</v>
      </c>
      <c r="K1217" s="11" t="s">
        <v>2877</v>
      </c>
      <c r="L1217" s="11">
        <v>2</v>
      </c>
    </row>
    <row r="1218" spans="1:12">
      <c r="A1218" s="11" t="s">
        <v>2218</v>
      </c>
      <c r="D1218" s="11" t="s">
        <v>260</v>
      </c>
      <c r="E1218" s="19" t="s">
        <v>2468</v>
      </c>
      <c r="F1218" s="10">
        <v>42036</v>
      </c>
      <c r="G1218" s="10">
        <v>44228</v>
      </c>
      <c r="H1218" s="11">
        <v>7</v>
      </c>
      <c r="I1218" s="20" t="s">
        <v>259</v>
      </c>
      <c r="J1218" s="11" t="s">
        <v>261</v>
      </c>
      <c r="K1218" s="11" t="s">
        <v>2877</v>
      </c>
      <c r="L1218" s="11">
        <v>2</v>
      </c>
    </row>
    <row r="1219" spans="1:12">
      <c r="A1219" s="11" t="s">
        <v>2219</v>
      </c>
      <c r="D1219" s="11" t="s">
        <v>260</v>
      </c>
      <c r="E1219" s="19" t="s">
        <v>2469</v>
      </c>
      <c r="F1219" s="10">
        <v>42036</v>
      </c>
      <c r="G1219" s="10">
        <v>44228</v>
      </c>
      <c r="H1219" s="11">
        <v>7</v>
      </c>
      <c r="I1219" s="20" t="s">
        <v>259</v>
      </c>
      <c r="J1219" s="11" t="s">
        <v>261</v>
      </c>
      <c r="K1219" s="11" t="s">
        <v>2877</v>
      </c>
      <c r="L1219" s="11">
        <v>2</v>
      </c>
    </row>
    <row r="1220" spans="1:12">
      <c r="A1220" s="11" t="s">
        <v>2220</v>
      </c>
      <c r="D1220" s="11" t="s">
        <v>260</v>
      </c>
      <c r="E1220" s="19" t="s">
        <v>2470</v>
      </c>
      <c r="F1220" s="10">
        <v>42036</v>
      </c>
      <c r="G1220" s="10">
        <v>44228</v>
      </c>
      <c r="H1220" s="11">
        <v>7</v>
      </c>
      <c r="I1220" s="20" t="s">
        <v>259</v>
      </c>
      <c r="J1220" s="11" t="s">
        <v>261</v>
      </c>
      <c r="K1220" s="11" t="s">
        <v>2877</v>
      </c>
      <c r="L1220" s="11">
        <v>2</v>
      </c>
    </row>
    <row r="1221" spans="1:12">
      <c r="A1221" s="11" t="s">
        <v>2221</v>
      </c>
      <c r="D1221" s="11" t="s">
        <v>260</v>
      </c>
      <c r="E1221" s="19" t="s">
        <v>2471</v>
      </c>
      <c r="F1221" s="10">
        <v>42036</v>
      </c>
      <c r="G1221" s="10">
        <v>44228</v>
      </c>
      <c r="H1221" s="11">
        <v>7</v>
      </c>
      <c r="I1221" s="20" t="s">
        <v>259</v>
      </c>
      <c r="J1221" s="11" t="s">
        <v>261</v>
      </c>
      <c r="K1221" s="11" t="s">
        <v>2877</v>
      </c>
      <c r="L1221" s="11">
        <v>2</v>
      </c>
    </row>
    <row r="1222" spans="1:12">
      <c r="A1222" s="11" t="s">
        <v>2222</v>
      </c>
      <c r="D1222" s="11" t="s">
        <v>260</v>
      </c>
      <c r="E1222" s="19" t="s">
        <v>2472</v>
      </c>
      <c r="F1222" s="10">
        <v>42036</v>
      </c>
      <c r="G1222" s="10">
        <v>44228</v>
      </c>
      <c r="H1222" s="11">
        <v>7</v>
      </c>
      <c r="I1222" s="20" t="s">
        <v>259</v>
      </c>
      <c r="J1222" s="11" t="s">
        <v>261</v>
      </c>
      <c r="K1222" s="11" t="s">
        <v>2877</v>
      </c>
      <c r="L1222" s="11">
        <v>2</v>
      </c>
    </row>
    <row r="1223" spans="1:12">
      <c r="A1223" s="11" t="s">
        <v>2223</v>
      </c>
      <c r="D1223" s="11" t="s">
        <v>260</v>
      </c>
      <c r="E1223" s="19" t="s">
        <v>2473</v>
      </c>
      <c r="F1223" s="10">
        <v>42036</v>
      </c>
      <c r="G1223" s="10">
        <v>44228</v>
      </c>
      <c r="H1223" s="11">
        <v>7</v>
      </c>
      <c r="I1223" s="20" t="s">
        <v>259</v>
      </c>
      <c r="J1223" s="11" t="s">
        <v>261</v>
      </c>
      <c r="K1223" s="11" t="s">
        <v>2877</v>
      </c>
      <c r="L1223" s="11">
        <v>2</v>
      </c>
    </row>
    <row r="1224" spans="1:12">
      <c r="A1224" s="11" t="s">
        <v>2224</v>
      </c>
      <c r="D1224" s="11" t="s">
        <v>260</v>
      </c>
      <c r="E1224" s="19" t="s">
        <v>2474</v>
      </c>
      <c r="F1224" s="10">
        <v>42036</v>
      </c>
      <c r="G1224" s="10">
        <v>44228</v>
      </c>
      <c r="H1224" s="11">
        <v>7</v>
      </c>
      <c r="I1224" s="20" t="s">
        <v>259</v>
      </c>
      <c r="J1224" s="11" t="s">
        <v>261</v>
      </c>
      <c r="K1224" s="11" t="s">
        <v>2877</v>
      </c>
      <c r="L1224" s="11">
        <v>2</v>
      </c>
    </row>
    <row r="1225" spans="1:12">
      <c r="A1225" s="11" t="s">
        <v>2225</v>
      </c>
      <c r="D1225" s="11" t="s">
        <v>260</v>
      </c>
      <c r="E1225" s="19" t="s">
        <v>2475</v>
      </c>
      <c r="F1225" s="10">
        <v>42036</v>
      </c>
      <c r="G1225" s="10">
        <v>44228</v>
      </c>
      <c r="H1225" s="11">
        <v>7</v>
      </c>
      <c r="I1225" s="20" t="s">
        <v>259</v>
      </c>
      <c r="J1225" s="11" t="s">
        <v>261</v>
      </c>
      <c r="K1225" s="11" t="s">
        <v>2877</v>
      </c>
      <c r="L1225" s="11">
        <v>2</v>
      </c>
    </row>
    <row r="1226" spans="1:12">
      <c r="A1226" s="11" t="s">
        <v>2226</v>
      </c>
      <c r="D1226" s="11" t="s">
        <v>260</v>
      </c>
      <c r="E1226" s="19" t="s">
        <v>2476</v>
      </c>
      <c r="F1226" s="10">
        <v>42036</v>
      </c>
      <c r="G1226" s="10">
        <v>44228</v>
      </c>
      <c r="H1226" s="11">
        <v>7</v>
      </c>
      <c r="I1226" s="20" t="s">
        <v>259</v>
      </c>
      <c r="J1226" s="11" t="s">
        <v>261</v>
      </c>
      <c r="K1226" s="11" t="s">
        <v>2877</v>
      </c>
      <c r="L1226" s="11">
        <v>2</v>
      </c>
    </row>
    <row r="1227" spans="1:12">
      <c r="A1227" s="11" t="s">
        <v>2227</v>
      </c>
      <c r="D1227" s="11" t="s">
        <v>260</v>
      </c>
      <c r="E1227" s="19" t="s">
        <v>2477</v>
      </c>
      <c r="F1227" s="10">
        <v>42036</v>
      </c>
      <c r="G1227" s="10">
        <v>44228</v>
      </c>
      <c r="H1227" s="11">
        <v>7</v>
      </c>
      <c r="I1227" s="20" t="s">
        <v>259</v>
      </c>
      <c r="J1227" s="11" t="s">
        <v>261</v>
      </c>
      <c r="K1227" s="11" t="s">
        <v>2877</v>
      </c>
      <c r="L1227" s="11">
        <v>2</v>
      </c>
    </row>
    <row r="1228" spans="1:12">
      <c r="A1228" s="11" t="s">
        <v>2228</v>
      </c>
      <c r="D1228" s="11" t="s">
        <v>260</v>
      </c>
      <c r="E1228" s="19" t="s">
        <v>2478</v>
      </c>
      <c r="F1228" s="10">
        <v>42036</v>
      </c>
      <c r="G1228" s="10">
        <v>44228</v>
      </c>
      <c r="H1228" s="11">
        <v>7</v>
      </c>
      <c r="I1228" s="20" t="s">
        <v>259</v>
      </c>
      <c r="J1228" s="11" t="s">
        <v>261</v>
      </c>
      <c r="K1228" s="11" t="s">
        <v>2877</v>
      </c>
      <c r="L1228" s="11">
        <v>2</v>
      </c>
    </row>
    <row r="1229" spans="1:12">
      <c r="A1229" s="11" t="s">
        <v>2229</v>
      </c>
      <c r="D1229" s="11" t="s">
        <v>260</v>
      </c>
      <c r="E1229" s="19" t="s">
        <v>2479</v>
      </c>
      <c r="F1229" s="10">
        <v>42036</v>
      </c>
      <c r="G1229" s="10">
        <v>44228</v>
      </c>
      <c r="H1229" s="11">
        <v>7</v>
      </c>
      <c r="I1229" s="20" t="s">
        <v>259</v>
      </c>
      <c r="J1229" s="11" t="s">
        <v>261</v>
      </c>
      <c r="K1229" s="11" t="s">
        <v>2877</v>
      </c>
      <c r="L1229" s="11">
        <v>2</v>
      </c>
    </row>
    <row r="1230" spans="1:12">
      <c r="A1230" s="11" t="s">
        <v>2230</v>
      </c>
      <c r="D1230" s="11" t="s">
        <v>260</v>
      </c>
      <c r="E1230" s="19" t="s">
        <v>2480</v>
      </c>
      <c r="F1230" s="10">
        <v>42036</v>
      </c>
      <c r="G1230" s="10">
        <v>44228</v>
      </c>
      <c r="H1230" s="11">
        <v>7</v>
      </c>
      <c r="I1230" s="20" t="s">
        <v>259</v>
      </c>
      <c r="J1230" s="11" t="s">
        <v>261</v>
      </c>
      <c r="K1230" s="11" t="s">
        <v>2877</v>
      </c>
      <c r="L1230" s="11">
        <v>2</v>
      </c>
    </row>
    <row r="1231" spans="1:12">
      <c r="A1231" s="11" t="s">
        <v>2231</v>
      </c>
      <c r="D1231" s="11" t="s">
        <v>260</v>
      </c>
      <c r="E1231" s="19" t="s">
        <v>2481</v>
      </c>
      <c r="F1231" s="10">
        <v>42036</v>
      </c>
      <c r="G1231" s="10">
        <v>44228</v>
      </c>
      <c r="H1231" s="11">
        <v>7</v>
      </c>
      <c r="I1231" s="20" t="s">
        <v>259</v>
      </c>
      <c r="J1231" s="11" t="s">
        <v>261</v>
      </c>
      <c r="K1231" s="11" t="s">
        <v>2877</v>
      </c>
      <c r="L1231" s="11">
        <v>2</v>
      </c>
    </row>
    <row r="1232" spans="1:12">
      <c r="A1232" s="11" t="s">
        <v>2232</v>
      </c>
      <c r="D1232" s="11" t="s">
        <v>260</v>
      </c>
      <c r="E1232" s="19" t="s">
        <v>2482</v>
      </c>
      <c r="F1232" s="10">
        <v>42036</v>
      </c>
      <c r="G1232" s="10">
        <v>44228</v>
      </c>
      <c r="H1232" s="11">
        <v>7</v>
      </c>
      <c r="I1232" s="20" t="s">
        <v>259</v>
      </c>
      <c r="J1232" s="11" t="s">
        <v>261</v>
      </c>
      <c r="K1232" s="11" t="s">
        <v>2877</v>
      </c>
      <c r="L1232" s="11">
        <v>2</v>
      </c>
    </row>
    <row r="1233" spans="1:12">
      <c r="A1233" s="11" t="s">
        <v>2233</v>
      </c>
      <c r="D1233" s="11" t="s">
        <v>260</v>
      </c>
      <c r="E1233" s="19" t="s">
        <v>2483</v>
      </c>
      <c r="F1233" s="10">
        <v>42036</v>
      </c>
      <c r="G1233" s="10">
        <v>44228</v>
      </c>
      <c r="H1233" s="11">
        <v>7</v>
      </c>
      <c r="I1233" s="20" t="s">
        <v>259</v>
      </c>
      <c r="J1233" s="11" t="s">
        <v>261</v>
      </c>
      <c r="K1233" s="11" t="s">
        <v>2877</v>
      </c>
      <c r="L1233" s="11">
        <v>2</v>
      </c>
    </row>
    <row r="1234" spans="1:12">
      <c r="A1234" s="11" t="s">
        <v>2234</v>
      </c>
      <c r="D1234" s="11" t="s">
        <v>260</v>
      </c>
      <c r="E1234" s="19" t="s">
        <v>2484</v>
      </c>
      <c r="F1234" s="10">
        <v>42036</v>
      </c>
      <c r="G1234" s="10">
        <v>44228</v>
      </c>
      <c r="H1234" s="11">
        <v>7</v>
      </c>
      <c r="I1234" s="20" t="s">
        <v>259</v>
      </c>
      <c r="J1234" s="11" t="s">
        <v>261</v>
      </c>
      <c r="K1234" s="11" t="s">
        <v>2877</v>
      </c>
      <c r="L1234" s="11">
        <v>2</v>
      </c>
    </row>
    <row r="1235" spans="1:12">
      <c r="A1235" s="11" t="s">
        <v>2235</v>
      </c>
      <c r="D1235" s="11" t="s">
        <v>260</v>
      </c>
      <c r="E1235" s="19" t="s">
        <v>2485</v>
      </c>
      <c r="F1235" s="10">
        <v>42036</v>
      </c>
      <c r="G1235" s="10">
        <v>44228</v>
      </c>
      <c r="H1235" s="11">
        <v>7</v>
      </c>
      <c r="I1235" s="20" t="s">
        <v>259</v>
      </c>
      <c r="J1235" s="11" t="s">
        <v>261</v>
      </c>
      <c r="K1235" s="11" t="s">
        <v>2877</v>
      </c>
      <c r="L1235" s="11">
        <v>2</v>
      </c>
    </row>
    <row r="1236" spans="1:12">
      <c r="A1236" s="11" t="s">
        <v>2236</v>
      </c>
      <c r="D1236" s="11" t="s">
        <v>260</v>
      </c>
      <c r="E1236" s="19" t="s">
        <v>2486</v>
      </c>
      <c r="F1236" s="10">
        <v>42036</v>
      </c>
      <c r="G1236" s="10">
        <v>44228</v>
      </c>
      <c r="H1236" s="11">
        <v>7</v>
      </c>
      <c r="I1236" s="20" t="s">
        <v>259</v>
      </c>
      <c r="J1236" s="11" t="s">
        <v>261</v>
      </c>
      <c r="K1236" s="11" t="s">
        <v>2877</v>
      </c>
      <c r="L1236" s="11">
        <v>2</v>
      </c>
    </row>
    <row r="1237" spans="1:12">
      <c r="A1237" s="11" t="s">
        <v>2237</v>
      </c>
      <c r="D1237" s="11" t="s">
        <v>260</v>
      </c>
      <c r="E1237" s="19" t="s">
        <v>2487</v>
      </c>
      <c r="F1237" s="10">
        <v>42036</v>
      </c>
      <c r="G1237" s="10">
        <v>44228</v>
      </c>
      <c r="H1237" s="11">
        <v>7</v>
      </c>
      <c r="I1237" s="20" t="s">
        <v>259</v>
      </c>
      <c r="J1237" s="11" t="s">
        <v>261</v>
      </c>
      <c r="K1237" s="11" t="s">
        <v>2877</v>
      </c>
      <c r="L1237" s="11">
        <v>2</v>
      </c>
    </row>
    <row r="1238" spans="1:12">
      <c r="A1238" s="11" t="s">
        <v>2238</v>
      </c>
      <c r="D1238" s="11" t="s">
        <v>260</v>
      </c>
      <c r="E1238" s="19" t="s">
        <v>2488</v>
      </c>
      <c r="F1238" s="10">
        <v>42036</v>
      </c>
      <c r="G1238" s="10">
        <v>44228</v>
      </c>
      <c r="H1238" s="11">
        <v>7</v>
      </c>
      <c r="I1238" s="20" t="s">
        <v>259</v>
      </c>
      <c r="J1238" s="11" t="s">
        <v>261</v>
      </c>
      <c r="K1238" s="11" t="s">
        <v>2877</v>
      </c>
      <c r="L1238" s="11">
        <v>2</v>
      </c>
    </row>
    <row r="1239" spans="1:12">
      <c r="A1239" s="11" t="s">
        <v>2239</v>
      </c>
      <c r="D1239" s="11" t="s">
        <v>260</v>
      </c>
      <c r="E1239" s="19" t="s">
        <v>2489</v>
      </c>
      <c r="F1239" s="10">
        <v>42036</v>
      </c>
      <c r="G1239" s="10">
        <v>44228</v>
      </c>
      <c r="H1239" s="11">
        <v>7</v>
      </c>
      <c r="I1239" s="20" t="s">
        <v>259</v>
      </c>
      <c r="J1239" s="11" t="s">
        <v>261</v>
      </c>
      <c r="K1239" s="11" t="s">
        <v>2877</v>
      </c>
      <c r="L1239" s="11">
        <v>2</v>
      </c>
    </row>
    <row r="1240" spans="1:12">
      <c r="A1240" s="11" t="s">
        <v>2240</v>
      </c>
      <c r="D1240" s="11" t="s">
        <v>260</v>
      </c>
      <c r="E1240" s="19" t="s">
        <v>2490</v>
      </c>
      <c r="F1240" s="10">
        <v>42036</v>
      </c>
      <c r="G1240" s="10">
        <v>44228</v>
      </c>
      <c r="H1240" s="11">
        <v>7</v>
      </c>
      <c r="I1240" s="20" t="s">
        <v>259</v>
      </c>
      <c r="J1240" s="11" t="s">
        <v>261</v>
      </c>
      <c r="K1240" s="11" t="s">
        <v>2877</v>
      </c>
      <c r="L1240" s="11">
        <v>2</v>
      </c>
    </row>
    <row r="1241" spans="1:12">
      <c r="A1241" s="11" t="s">
        <v>2241</v>
      </c>
      <c r="D1241" s="11" t="s">
        <v>260</v>
      </c>
      <c r="E1241" s="19" t="s">
        <v>2491</v>
      </c>
      <c r="F1241" s="10">
        <v>42036</v>
      </c>
      <c r="G1241" s="10">
        <v>44228</v>
      </c>
      <c r="H1241" s="11">
        <v>7</v>
      </c>
      <c r="I1241" s="20" t="s">
        <v>259</v>
      </c>
      <c r="J1241" s="11" t="s">
        <v>261</v>
      </c>
      <c r="K1241" s="11" t="s">
        <v>2877</v>
      </c>
      <c r="L1241" s="11">
        <v>2</v>
      </c>
    </row>
    <row r="1242" spans="1:12">
      <c r="A1242" s="11" t="s">
        <v>2242</v>
      </c>
      <c r="D1242" s="11" t="s">
        <v>260</v>
      </c>
      <c r="E1242" s="19" t="s">
        <v>2492</v>
      </c>
      <c r="F1242" s="10">
        <v>42036</v>
      </c>
      <c r="G1242" s="10">
        <v>44228</v>
      </c>
      <c r="H1242" s="11">
        <v>7</v>
      </c>
      <c r="I1242" s="20" t="s">
        <v>259</v>
      </c>
      <c r="J1242" s="11" t="s">
        <v>261</v>
      </c>
      <c r="K1242" s="11" t="s">
        <v>2877</v>
      </c>
      <c r="L1242" s="11">
        <v>2</v>
      </c>
    </row>
    <row r="1243" spans="1:12">
      <c r="A1243" s="11" t="s">
        <v>2243</v>
      </c>
      <c r="D1243" s="11" t="s">
        <v>260</v>
      </c>
      <c r="E1243" s="19" t="s">
        <v>2493</v>
      </c>
      <c r="F1243" s="10">
        <v>42036</v>
      </c>
      <c r="G1243" s="10">
        <v>44228</v>
      </c>
      <c r="H1243" s="11">
        <v>7</v>
      </c>
      <c r="I1243" s="20" t="s">
        <v>259</v>
      </c>
      <c r="J1243" s="11" t="s">
        <v>261</v>
      </c>
      <c r="K1243" s="11" t="s">
        <v>2877</v>
      </c>
      <c r="L1243" s="11">
        <v>2</v>
      </c>
    </row>
    <row r="1244" spans="1:12">
      <c r="A1244" s="11" t="s">
        <v>2244</v>
      </c>
      <c r="D1244" s="11" t="s">
        <v>260</v>
      </c>
      <c r="E1244" s="19" t="s">
        <v>2494</v>
      </c>
      <c r="F1244" s="10">
        <v>42036</v>
      </c>
      <c r="G1244" s="10">
        <v>44228</v>
      </c>
      <c r="H1244" s="11">
        <v>7</v>
      </c>
      <c r="I1244" s="20" t="s">
        <v>259</v>
      </c>
      <c r="J1244" s="11" t="s">
        <v>261</v>
      </c>
      <c r="K1244" s="11" t="s">
        <v>2877</v>
      </c>
      <c r="L1244" s="11">
        <v>2</v>
      </c>
    </row>
    <row r="1245" spans="1:12">
      <c r="A1245" s="11" t="s">
        <v>2245</v>
      </c>
      <c r="D1245" s="11" t="s">
        <v>260</v>
      </c>
      <c r="E1245" s="19" t="s">
        <v>2495</v>
      </c>
      <c r="F1245" s="10">
        <v>42036</v>
      </c>
      <c r="G1245" s="10">
        <v>44228</v>
      </c>
      <c r="H1245" s="11">
        <v>7</v>
      </c>
      <c r="I1245" s="20" t="s">
        <v>259</v>
      </c>
      <c r="J1245" s="11" t="s">
        <v>261</v>
      </c>
      <c r="K1245" s="11" t="s">
        <v>2877</v>
      </c>
      <c r="L1245" s="11">
        <v>2</v>
      </c>
    </row>
    <row r="1246" spans="1:12">
      <c r="A1246" s="11" t="s">
        <v>2246</v>
      </c>
      <c r="D1246" s="11" t="s">
        <v>260</v>
      </c>
      <c r="E1246" s="19" t="s">
        <v>2496</v>
      </c>
      <c r="F1246" s="10">
        <v>42036</v>
      </c>
      <c r="G1246" s="10">
        <v>44228</v>
      </c>
      <c r="H1246" s="11">
        <v>7</v>
      </c>
      <c r="I1246" s="20" t="s">
        <v>259</v>
      </c>
      <c r="J1246" s="11" t="s">
        <v>261</v>
      </c>
      <c r="K1246" s="11" t="s">
        <v>2877</v>
      </c>
      <c r="L1246" s="11">
        <v>2</v>
      </c>
    </row>
    <row r="1247" spans="1:12">
      <c r="A1247" s="11" t="s">
        <v>2247</v>
      </c>
      <c r="D1247" s="11" t="s">
        <v>260</v>
      </c>
      <c r="E1247" s="19" t="s">
        <v>2497</v>
      </c>
      <c r="F1247" s="10">
        <v>42036</v>
      </c>
      <c r="G1247" s="10">
        <v>44228</v>
      </c>
      <c r="H1247" s="11">
        <v>7</v>
      </c>
      <c r="I1247" s="20" t="s">
        <v>259</v>
      </c>
      <c r="J1247" s="11" t="s">
        <v>261</v>
      </c>
      <c r="K1247" s="11" t="s">
        <v>2877</v>
      </c>
      <c r="L1247" s="11">
        <v>2</v>
      </c>
    </row>
    <row r="1248" spans="1:12">
      <c r="A1248" s="11" t="s">
        <v>2248</v>
      </c>
      <c r="D1248" s="11" t="s">
        <v>260</v>
      </c>
      <c r="E1248" s="19" t="s">
        <v>2498</v>
      </c>
      <c r="F1248" s="10">
        <v>42036</v>
      </c>
      <c r="G1248" s="10">
        <v>44228</v>
      </c>
      <c r="H1248" s="11">
        <v>7</v>
      </c>
      <c r="I1248" s="20" t="s">
        <v>259</v>
      </c>
      <c r="J1248" s="11" t="s">
        <v>261</v>
      </c>
      <c r="K1248" s="11" t="s">
        <v>2877</v>
      </c>
      <c r="L1248" s="11">
        <v>2</v>
      </c>
    </row>
    <row r="1249" spans="1:12">
      <c r="A1249" s="11" t="s">
        <v>2249</v>
      </c>
      <c r="D1249" s="11" t="s">
        <v>260</v>
      </c>
      <c r="E1249" s="19" t="s">
        <v>2499</v>
      </c>
      <c r="F1249" s="10">
        <v>42036</v>
      </c>
      <c r="G1249" s="10">
        <v>44228</v>
      </c>
      <c r="H1249" s="11">
        <v>7</v>
      </c>
      <c r="I1249" s="20" t="s">
        <v>259</v>
      </c>
      <c r="J1249" s="11" t="s">
        <v>261</v>
      </c>
      <c r="K1249" s="11" t="s">
        <v>2877</v>
      </c>
      <c r="L1249" s="11">
        <v>2</v>
      </c>
    </row>
    <row r="1250" spans="1:12">
      <c r="A1250" s="11" t="s">
        <v>2250</v>
      </c>
      <c r="D1250" s="11" t="s">
        <v>260</v>
      </c>
      <c r="E1250" s="19" t="s">
        <v>2500</v>
      </c>
      <c r="F1250" s="10">
        <v>42036</v>
      </c>
      <c r="G1250" s="10">
        <v>44228</v>
      </c>
      <c r="H1250" s="11">
        <v>7</v>
      </c>
      <c r="I1250" s="20" t="s">
        <v>259</v>
      </c>
      <c r="J1250" s="11" t="s">
        <v>261</v>
      </c>
      <c r="K1250" s="11" t="s">
        <v>2877</v>
      </c>
      <c r="L1250" s="11">
        <v>2</v>
      </c>
    </row>
    <row r="1251" spans="1:12">
      <c r="A1251" s="11" t="s">
        <v>2251</v>
      </c>
      <c r="D1251" s="11" t="s">
        <v>260</v>
      </c>
      <c r="E1251" s="19" t="s">
        <v>2501</v>
      </c>
      <c r="F1251" s="10">
        <v>42036</v>
      </c>
      <c r="G1251" s="10">
        <v>44228</v>
      </c>
      <c r="H1251" s="11">
        <v>7</v>
      </c>
      <c r="I1251" s="20" t="s">
        <v>259</v>
      </c>
      <c r="J1251" s="11" t="s">
        <v>261</v>
      </c>
      <c r="K1251" s="11" t="s">
        <v>2877</v>
      </c>
      <c r="L1251" s="11">
        <v>2</v>
      </c>
    </row>
    <row r="1252" spans="1:12">
      <c r="A1252" s="11" t="s">
        <v>2252</v>
      </c>
      <c r="D1252" s="11" t="s">
        <v>260</v>
      </c>
      <c r="E1252" s="19" t="s">
        <v>2502</v>
      </c>
      <c r="F1252" s="10">
        <v>42036</v>
      </c>
      <c r="G1252" s="10">
        <v>44228</v>
      </c>
      <c r="H1252" s="11">
        <v>7</v>
      </c>
      <c r="I1252" s="20" t="s">
        <v>259</v>
      </c>
      <c r="J1252" s="11" t="s">
        <v>261</v>
      </c>
      <c r="K1252" s="11" t="s">
        <v>2877</v>
      </c>
      <c r="L1252" s="11">
        <v>2</v>
      </c>
    </row>
    <row r="1253" spans="1:12">
      <c r="A1253" s="11" t="s">
        <v>2253</v>
      </c>
      <c r="D1253" s="11" t="s">
        <v>260</v>
      </c>
      <c r="E1253" s="19" t="s">
        <v>2503</v>
      </c>
      <c r="F1253" s="10">
        <v>42036</v>
      </c>
      <c r="G1253" s="10">
        <v>44228</v>
      </c>
      <c r="H1253" s="11">
        <v>7</v>
      </c>
      <c r="I1253" s="20" t="s">
        <v>259</v>
      </c>
      <c r="J1253" s="11" t="s">
        <v>261</v>
      </c>
      <c r="K1253" s="11" t="s">
        <v>2877</v>
      </c>
      <c r="L1253" s="11">
        <v>2</v>
      </c>
    </row>
    <row r="1254" spans="1:12">
      <c r="A1254" s="11" t="s">
        <v>2254</v>
      </c>
      <c r="D1254" s="11" t="s">
        <v>260</v>
      </c>
      <c r="E1254" s="19" t="s">
        <v>2504</v>
      </c>
      <c r="F1254" s="10">
        <v>42036</v>
      </c>
      <c r="G1254" s="10">
        <v>44228</v>
      </c>
      <c r="H1254" s="11">
        <v>7</v>
      </c>
      <c r="I1254" s="20" t="s">
        <v>259</v>
      </c>
      <c r="J1254" s="11" t="s">
        <v>261</v>
      </c>
      <c r="K1254" s="11" t="s">
        <v>2877</v>
      </c>
      <c r="L1254" s="11">
        <v>2</v>
      </c>
    </row>
    <row r="1255" spans="1:12">
      <c r="A1255" s="11" t="s">
        <v>2255</v>
      </c>
      <c r="D1255" s="11" t="s">
        <v>260</v>
      </c>
      <c r="E1255" s="19" t="s">
        <v>2505</v>
      </c>
      <c r="F1255" s="10">
        <v>42036</v>
      </c>
      <c r="G1255" s="10">
        <v>44228</v>
      </c>
      <c r="H1255" s="11">
        <v>7</v>
      </c>
      <c r="I1255" s="20" t="s">
        <v>259</v>
      </c>
      <c r="J1255" s="11" t="s">
        <v>261</v>
      </c>
      <c r="K1255" s="11" t="s">
        <v>2877</v>
      </c>
      <c r="L1255" s="11">
        <v>2</v>
      </c>
    </row>
    <row r="1256" spans="1:12">
      <c r="A1256" s="11" t="s">
        <v>2256</v>
      </c>
      <c r="D1256" s="11" t="s">
        <v>260</v>
      </c>
      <c r="E1256" s="19" t="s">
        <v>2506</v>
      </c>
      <c r="F1256" s="10">
        <v>42036</v>
      </c>
      <c r="G1256" s="10">
        <v>44228</v>
      </c>
      <c r="H1256" s="11">
        <v>7</v>
      </c>
      <c r="I1256" s="20" t="s">
        <v>259</v>
      </c>
      <c r="J1256" s="11" t="s">
        <v>261</v>
      </c>
      <c r="K1256" s="11" t="s">
        <v>2877</v>
      </c>
      <c r="L1256" s="11">
        <v>2</v>
      </c>
    </row>
    <row r="1257" spans="1:12">
      <c r="A1257" s="11" t="s">
        <v>2257</v>
      </c>
      <c r="D1257" s="11" t="s">
        <v>260</v>
      </c>
      <c r="E1257" s="19" t="s">
        <v>2507</v>
      </c>
      <c r="F1257" s="10">
        <v>42036</v>
      </c>
      <c r="G1257" s="10">
        <v>44228</v>
      </c>
      <c r="H1257" s="11">
        <v>7</v>
      </c>
      <c r="I1257" s="20" t="s">
        <v>259</v>
      </c>
      <c r="J1257" s="11" t="s">
        <v>261</v>
      </c>
      <c r="K1257" s="11" t="s">
        <v>2877</v>
      </c>
      <c r="L1257" s="11">
        <v>2</v>
      </c>
    </row>
    <row r="1258" spans="1:12">
      <c r="A1258" s="11" t="s">
        <v>2258</v>
      </c>
      <c r="D1258" s="11" t="s">
        <v>260</v>
      </c>
      <c r="E1258" s="19" t="s">
        <v>2508</v>
      </c>
      <c r="F1258" s="10">
        <v>42036</v>
      </c>
      <c r="G1258" s="10">
        <v>44228</v>
      </c>
      <c r="H1258" s="11">
        <v>7</v>
      </c>
      <c r="I1258" s="20" t="s">
        <v>259</v>
      </c>
      <c r="J1258" s="11" t="s">
        <v>261</v>
      </c>
      <c r="K1258" s="11" t="s">
        <v>2877</v>
      </c>
      <c r="L1258" s="11">
        <v>2</v>
      </c>
    </row>
    <row r="1259" spans="1:12">
      <c r="A1259" s="11" t="s">
        <v>2259</v>
      </c>
      <c r="D1259" s="11" t="s">
        <v>260</v>
      </c>
      <c r="E1259" s="19" t="s">
        <v>2509</v>
      </c>
      <c r="F1259" s="10">
        <v>42036</v>
      </c>
      <c r="G1259" s="10">
        <v>44228</v>
      </c>
      <c r="H1259" s="11">
        <v>7</v>
      </c>
      <c r="I1259" s="20" t="s">
        <v>259</v>
      </c>
      <c r="J1259" s="11" t="s">
        <v>261</v>
      </c>
      <c r="K1259" s="11" t="s">
        <v>2877</v>
      </c>
      <c r="L1259" s="11">
        <v>2</v>
      </c>
    </row>
    <row r="1260" spans="1:12">
      <c r="A1260" s="11" t="s">
        <v>2260</v>
      </c>
      <c r="D1260" s="11" t="s">
        <v>260</v>
      </c>
      <c r="E1260" s="19" t="s">
        <v>2510</v>
      </c>
      <c r="F1260" s="10">
        <v>42036</v>
      </c>
      <c r="G1260" s="10">
        <v>44228</v>
      </c>
      <c r="H1260" s="11">
        <v>7</v>
      </c>
      <c r="I1260" s="20" t="s">
        <v>259</v>
      </c>
      <c r="J1260" s="11" t="s">
        <v>261</v>
      </c>
      <c r="K1260" s="11" t="s">
        <v>2877</v>
      </c>
      <c r="L1260" s="11">
        <v>2</v>
      </c>
    </row>
    <row r="1261" spans="1:12">
      <c r="A1261" s="11" t="s">
        <v>2261</v>
      </c>
      <c r="D1261" s="11" t="s">
        <v>260</v>
      </c>
      <c r="E1261" s="19" t="s">
        <v>2511</v>
      </c>
      <c r="F1261" s="10">
        <v>42036</v>
      </c>
      <c r="G1261" s="10">
        <v>44228</v>
      </c>
      <c r="H1261" s="11">
        <v>7</v>
      </c>
      <c r="I1261" s="20" t="s">
        <v>259</v>
      </c>
      <c r="J1261" s="11" t="s">
        <v>261</v>
      </c>
      <c r="K1261" s="11" t="s">
        <v>2877</v>
      </c>
      <c r="L1261" s="11">
        <v>2</v>
      </c>
    </row>
    <row r="1262" spans="1:12">
      <c r="A1262" s="11" t="s">
        <v>2512</v>
      </c>
      <c r="D1262" s="11" t="s">
        <v>260</v>
      </c>
      <c r="E1262" s="19" t="s">
        <v>2690</v>
      </c>
      <c r="F1262" s="10">
        <v>42036</v>
      </c>
      <c r="G1262" s="10">
        <v>44228</v>
      </c>
      <c r="H1262" s="11">
        <v>7</v>
      </c>
      <c r="I1262" s="20" t="s">
        <v>259</v>
      </c>
      <c r="J1262" s="11" t="s">
        <v>261</v>
      </c>
      <c r="K1262" s="11" t="s">
        <v>2877</v>
      </c>
      <c r="L1262" s="11">
        <v>2</v>
      </c>
    </row>
    <row r="1263" spans="1:12">
      <c r="A1263" s="11" t="s">
        <v>2513</v>
      </c>
      <c r="D1263" s="11" t="s">
        <v>260</v>
      </c>
      <c r="E1263" s="19" t="s">
        <v>2691</v>
      </c>
      <c r="F1263" s="10">
        <v>42036</v>
      </c>
      <c r="G1263" s="10">
        <v>44228</v>
      </c>
      <c r="H1263" s="11">
        <v>7</v>
      </c>
      <c r="I1263" s="20" t="s">
        <v>259</v>
      </c>
      <c r="J1263" s="11" t="s">
        <v>261</v>
      </c>
      <c r="K1263" s="11" t="s">
        <v>2877</v>
      </c>
      <c r="L1263" s="11">
        <v>2</v>
      </c>
    </row>
    <row r="1264" spans="1:12">
      <c r="A1264" s="11" t="s">
        <v>2514</v>
      </c>
      <c r="D1264" s="11" t="s">
        <v>260</v>
      </c>
      <c r="E1264" s="19" t="s">
        <v>2692</v>
      </c>
      <c r="F1264" s="10">
        <v>42036</v>
      </c>
      <c r="G1264" s="10">
        <v>44228</v>
      </c>
      <c r="H1264" s="11">
        <v>7</v>
      </c>
      <c r="I1264" s="20" t="s">
        <v>259</v>
      </c>
      <c r="J1264" s="11" t="s">
        <v>261</v>
      </c>
      <c r="K1264" s="11" t="s">
        <v>2877</v>
      </c>
      <c r="L1264" s="11">
        <v>2</v>
      </c>
    </row>
    <row r="1265" spans="1:12">
      <c r="A1265" s="11" t="s">
        <v>2515</v>
      </c>
      <c r="D1265" s="11" t="s">
        <v>260</v>
      </c>
      <c r="E1265" s="19" t="s">
        <v>2693</v>
      </c>
      <c r="F1265" s="10">
        <v>42036</v>
      </c>
      <c r="G1265" s="10">
        <v>44228</v>
      </c>
      <c r="H1265" s="11">
        <v>7</v>
      </c>
      <c r="I1265" s="20" t="s">
        <v>259</v>
      </c>
      <c r="J1265" s="11" t="s">
        <v>261</v>
      </c>
      <c r="K1265" s="11" t="s">
        <v>2877</v>
      </c>
      <c r="L1265" s="11">
        <v>2</v>
      </c>
    </row>
    <row r="1266" spans="1:12">
      <c r="A1266" s="11" t="s">
        <v>2516</v>
      </c>
      <c r="D1266" s="11" t="s">
        <v>260</v>
      </c>
      <c r="E1266" s="19" t="s">
        <v>2694</v>
      </c>
      <c r="F1266" s="10">
        <v>42036</v>
      </c>
      <c r="G1266" s="10">
        <v>44228</v>
      </c>
      <c r="H1266" s="11">
        <v>7</v>
      </c>
      <c r="I1266" s="20" t="s">
        <v>259</v>
      </c>
      <c r="J1266" s="11" t="s">
        <v>261</v>
      </c>
      <c r="K1266" s="11" t="s">
        <v>2877</v>
      </c>
      <c r="L1266" s="11">
        <v>2</v>
      </c>
    </row>
    <row r="1267" spans="1:12">
      <c r="A1267" s="11" t="s">
        <v>2517</v>
      </c>
      <c r="D1267" s="11" t="s">
        <v>260</v>
      </c>
      <c r="E1267" s="19" t="s">
        <v>2695</v>
      </c>
      <c r="F1267" s="10">
        <v>42036</v>
      </c>
      <c r="G1267" s="10">
        <v>44228</v>
      </c>
      <c r="H1267" s="11">
        <v>7</v>
      </c>
      <c r="I1267" s="20" t="s">
        <v>259</v>
      </c>
      <c r="J1267" s="11" t="s">
        <v>261</v>
      </c>
      <c r="K1267" s="11" t="s">
        <v>2877</v>
      </c>
      <c r="L1267" s="11">
        <v>2</v>
      </c>
    </row>
    <row r="1268" spans="1:12">
      <c r="A1268" s="11" t="s">
        <v>2518</v>
      </c>
      <c r="D1268" s="11" t="s">
        <v>260</v>
      </c>
      <c r="E1268" s="19" t="s">
        <v>2696</v>
      </c>
      <c r="F1268" s="10">
        <v>42036</v>
      </c>
      <c r="G1268" s="10">
        <v>44228</v>
      </c>
      <c r="H1268" s="11">
        <v>7</v>
      </c>
      <c r="I1268" s="20" t="s">
        <v>259</v>
      </c>
      <c r="J1268" s="11" t="s">
        <v>261</v>
      </c>
      <c r="K1268" s="11" t="s">
        <v>2877</v>
      </c>
      <c r="L1268" s="11">
        <v>2</v>
      </c>
    </row>
    <row r="1269" spans="1:12">
      <c r="A1269" s="11" t="s">
        <v>2519</v>
      </c>
      <c r="D1269" s="11" t="s">
        <v>260</v>
      </c>
      <c r="E1269" s="19" t="s">
        <v>2697</v>
      </c>
      <c r="F1269" s="10">
        <v>42036</v>
      </c>
      <c r="G1269" s="10">
        <v>44228</v>
      </c>
      <c r="H1269" s="11">
        <v>7</v>
      </c>
      <c r="I1269" s="20" t="s">
        <v>259</v>
      </c>
      <c r="J1269" s="11" t="s">
        <v>261</v>
      </c>
      <c r="K1269" s="11" t="s">
        <v>2877</v>
      </c>
      <c r="L1269" s="11">
        <v>2</v>
      </c>
    </row>
    <row r="1270" spans="1:12">
      <c r="A1270" s="11" t="s">
        <v>2520</v>
      </c>
      <c r="D1270" s="11" t="s">
        <v>260</v>
      </c>
      <c r="E1270" s="19" t="s">
        <v>2698</v>
      </c>
      <c r="F1270" s="10">
        <v>42036</v>
      </c>
      <c r="G1270" s="10">
        <v>44228</v>
      </c>
      <c r="H1270" s="11">
        <v>7</v>
      </c>
      <c r="I1270" s="20" t="s">
        <v>259</v>
      </c>
      <c r="J1270" s="11" t="s">
        <v>261</v>
      </c>
      <c r="K1270" s="11" t="s">
        <v>2877</v>
      </c>
      <c r="L1270" s="11">
        <v>2</v>
      </c>
    </row>
    <row r="1271" spans="1:12">
      <c r="A1271" s="11" t="s">
        <v>2521</v>
      </c>
      <c r="D1271" s="11" t="s">
        <v>260</v>
      </c>
      <c r="E1271" s="19" t="s">
        <v>2699</v>
      </c>
      <c r="F1271" s="10">
        <v>42036</v>
      </c>
      <c r="G1271" s="10">
        <v>44228</v>
      </c>
      <c r="H1271" s="11">
        <v>7</v>
      </c>
      <c r="I1271" s="20" t="s">
        <v>259</v>
      </c>
      <c r="J1271" s="11" t="s">
        <v>261</v>
      </c>
      <c r="K1271" s="11" t="s">
        <v>2877</v>
      </c>
      <c r="L1271" s="11">
        <v>2</v>
      </c>
    </row>
    <row r="1272" spans="1:12">
      <c r="A1272" s="11" t="s">
        <v>2522</v>
      </c>
      <c r="D1272" s="11" t="s">
        <v>260</v>
      </c>
      <c r="E1272" s="19" t="s">
        <v>2700</v>
      </c>
      <c r="F1272" s="10">
        <v>42036</v>
      </c>
      <c r="G1272" s="10">
        <v>44228</v>
      </c>
      <c r="H1272" s="11">
        <v>7</v>
      </c>
      <c r="I1272" s="20" t="s">
        <v>259</v>
      </c>
      <c r="J1272" s="11" t="s">
        <v>261</v>
      </c>
      <c r="K1272" s="11" t="s">
        <v>2877</v>
      </c>
      <c r="L1272" s="11">
        <v>2</v>
      </c>
    </row>
    <row r="1273" spans="1:12">
      <c r="A1273" s="11" t="s">
        <v>2523</v>
      </c>
      <c r="D1273" s="11" t="s">
        <v>260</v>
      </c>
      <c r="E1273" s="19" t="s">
        <v>2701</v>
      </c>
      <c r="F1273" s="10">
        <v>42036</v>
      </c>
      <c r="G1273" s="10">
        <v>44228</v>
      </c>
      <c r="H1273" s="11">
        <v>7</v>
      </c>
      <c r="I1273" s="20" t="s">
        <v>259</v>
      </c>
      <c r="J1273" s="11" t="s">
        <v>261</v>
      </c>
      <c r="K1273" s="11" t="s">
        <v>2877</v>
      </c>
      <c r="L1273" s="11">
        <v>2</v>
      </c>
    </row>
    <row r="1274" spans="1:12">
      <c r="A1274" s="11" t="s">
        <v>2524</v>
      </c>
      <c r="D1274" s="11" t="s">
        <v>260</v>
      </c>
      <c r="E1274" s="19" t="s">
        <v>2702</v>
      </c>
      <c r="F1274" s="10">
        <v>42036</v>
      </c>
      <c r="G1274" s="10">
        <v>44228</v>
      </c>
      <c r="H1274" s="11">
        <v>7</v>
      </c>
      <c r="I1274" s="20" t="s">
        <v>259</v>
      </c>
      <c r="J1274" s="11" t="s">
        <v>261</v>
      </c>
      <c r="K1274" s="11" t="s">
        <v>2877</v>
      </c>
      <c r="L1274" s="11">
        <v>2</v>
      </c>
    </row>
    <row r="1275" spans="1:12">
      <c r="A1275" s="11" t="s">
        <v>2525</v>
      </c>
      <c r="D1275" s="11" t="s">
        <v>260</v>
      </c>
      <c r="E1275" s="19" t="s">
        <v>2703</v>
      </c>
      <c r="F1275" s="10">
        <v>42036</v>
      </c>
      <c r="G1275" s="10">
        <v>44228</v>
      </c>
      <c r="H1275" s="11">
        <v>7</v>
      </c>
      <c r="I1275" s="20" t="s">
        <v>259</v>
      </c>
      <c r="J1275" s="11" t="s">
        <v>261</v>
      </c>
      <c r="K1275" s="11" t="s">
        <v>2877</v>
      </c>
      <c r="L1275" s="11">
        <v>2</v>
      </c>
    </row>
    <row r="1276" spans="1:12">
      <c r="A1276" s="11" t="s">
        <v>2526</v>
      </c>
      <c r="D1276" s="11" t="s">
        <v>260</v>
      </c>
      <c r="E1276" s="19" t="s">
        <v>2704</v>
      </c>
      <c r="F1276" s="10">
        <v>42036</v>
      </c>
      <c r="G1276" s="10">
        <v>44228</v>
      </c>
      <c r="H1276" s="11">
        <v>7</v>
      </c>
      <c r="I1276" s="20" t="s">
        <v>259</v>
      </c>
      <c r="J1276" s="11" t="s">
        <v>261</v>
      </c>
      <c r="K1276" s="11" t="s">
        <v>2877</v>
      </c>
      <c r="L1276" s="11">
        <v>2</v>
      </c>
    </row>
    <row r="1277" spans="1:12">
      <c r="A1277" s="11" t="s">
        <v>2527</v>
      </c>
      <c r="D1277" s="11" t="s">
        <v>260</v>
      </c>
      <c r="E1277" s="19" t="s">
        <v>2705</v>
      </c>
      <c r="F1277" s="10">
        <v>42036</v>
      </c>
      <c r="G1277" s="10">
        <v>44228</v>
      </c>
      <c r="H1277" s="11">
        <v>7</v>
      </c>
      <c r="I1277" s="20" t="s">
        <v>259</v>
      </c>
      <c r="J1277" s="11" t="s">
        <v>261</v>
      </c>
      <c r="K1277" s="11" t="s">
        <v>2877</v>
      </c>
      <c r="L1277" s="11">
        <v>2</v>
      </c>
    </row>
    <row r="1278" spans="1:12">
      <c r="A1278" s="11" t="s">
        <v>2528</v>
      </c>
      <c r="D1278" s="11" t="s">
        <v>260</v>
      </c>
      <c r="E1278" s="19" t="s">
        <v>2706</v>
      </c>
      <c r="F1278" s="10">
        <v>42036</v>
      </c>
      <c r="G1278" s="10">
        <v>44228</v>
      </c>
      <c r="H1278" s="11">
        <v>7</v>
      </c>
      <c r="I1278" s="20" t="s">
        <v>259</v>
      </c>
      <c r="J1278" s="11" t="s">
        <v>261</v>
      </c>
      <c r="K1278" s="11" t="s">
        <v>2877</v>
      </c>
      <c r="L1278" s="11">
        <v>2</v>
      </c>
    </row>
    <row r="1279" spans="1:12">
      <c r="A1279" s="11" t="s">
        <v>2529</v>
      </c>
      <c r="D1279" s="11" t="s">
        <v>260</v>
      </c>
      <c r="E1279" s="19" t="s">
        <v>2707</v>
      </c>
      <c r="F1279" s="10">
        <v>42036</v>
      </c>
      <c r="G1279" s="10">
        <v>44228</v>
      </c>
      <c r="H1279" s="11">
        <v>7</v>
      </c>
      <c r="I1279" s="20" t="s">
        <v>259</v>
      </c>
      <c r="J1279" s="11" t="s">
        <v>261</v>
      </c>
      <c r="K1279" s="11" t="s">
        <v>2877</v>
      </c>
      <c r="L1279" s="11">
        <v>2</v>
      </c>
    </row>
    <row r="1280" spans="1:12">
      <c r="A1280" s="11" t="s">
        <v>2530</v>
      </c>
      <c r="D1280" s="11" t="s">
        <v>260</v>
      </c>
      <c r="E1280" s="19" t="s">
        <v>2708</v>
      </c>
      <c r="F1280" s="10">
        <v>42036</v>
      </c>
      <c r="G1280" s="10">
        <v>44228</v>
      </c>
      <c r="H1280" s="11">
        <v>7</v>
      </c>
      <c r="I1280" s="20" t="s">
        <v>259</v>
      </c>
      <c r="J1280" s="11" t="s">
        <v>261</v>
      </c>
      <c r="K1280" s="11" t="s">
        <v>2877</v>
      </c>
      <c r="L1280" s="11">
        <v>2</v>
      </c>
    </row>
    <row r="1281" spans="1:12">
      <c r="A1281" s="11" t="s">
        <v>2531</v>
      </c>
      <c r="D1281" s="11" t="s">
        <v>260</v>
      </c>
      <c r="E1281" s="19" t="s">
        <v>2709</v>
      </c>
      <c r="F1281" s="10">
        <v>42036</v>
      </c>
      <c r="G1281" s="10">
        <v>44228</v>
      </c>
      <c r="H1281" s="11">
        <v>7</v>
      </c>
      <c r="I1281" s="20" t="s">
        <v>259</v>
      </c>
      <c r="J1281" s="11" t="s">
        <v>261</v>
      </c>
      <c r="K1281" s="11" t="s">
        <v>2877</v>
      </c>
      <c r="L1281" s="11">
        <v>2</v>
      </c>
    </row>
    <row r="1282" spans="1:12">
      <c r="A1282" s="11" t="s">
        <v>2532</v>
      </c>
      <c r="D1282" s="11" t="s">
        <v>260</v>
      </c>
      <c r="E1282" s="19" t="s">
        <v>2710</v>
      </c>
      <c r="F1282" s="10">
        <v>42036</v>
      </c>
      <c r="G1282" s="10">
        <v>44228</v>
      </c>
      <c r="H1282" s="11">
        <v>7</v>
      </c>
      <c r="I1282" s="20" t="s">
        <v>259</v>
      </c>
      <c r="J1282" s="11" t="s">
        <v>261</v>
      </c>
      <c r="K1282" s="11" t="s">
        <v>2877</v>
      </c>
      <c r="L1282" s="11">
        <v>2</v>
      </c>
    </row>
    <row r="1283" spans="1:12">
      <c r="A1283" s="11" t="s">
        <v>2533</v>
      </c>
      <c r="D1283" s="11" t="s">
        <v>260</v>
      </c>
      <c r="E1283" s="19" t="s">
        <v>2711</v>
      </c>
      <c r="F1283" s="10">
        <v>42036</v>
      </c>
      <c r="G1283" s="10">
        <v>44228</v>
      </c>
      <c r="H1283" s="11">
        <v>7</v>
      </c>
      <c r="I1283" s="20" t="s">
        <v>259</v>
      </c>
      <c r="J1283" s="11" t="s">
        <v>261</v>
      </c>
      <c r="K1283" s="11" t="s">
        <v>2877</v>
      </c>
      <c r="L1283" s="11">
        <v>2</v>
      </c>
    </row>
    <row r="1284" spans="1:12">
      <c r="A1284" s="11" t="s">
        <v>2534</v>
      </c>
      <c r="D1284" s="11" t="s">
        <v>260</v>
      </c>
      <c r="E1284" s="19" t="s">
        <v>2712</v>
      </c>
      <c r="F1284" s="10">
        <v>42036</v>
      </c>
      <c r="G1284" s="10">
        <v>44228</v>
      </c>
      <c r="H1284" s="11">
        <v>7</v>
      </c>
      <c r="I1284" s="20" t="s">
        <v>259</v>
      </c>
      <c r="J1284" s="11" t="s">
        <v>261</v>
      </c>
      <c r="K1284" s="11" t="s">
        <v>2877</v>
      </c>
      <c r="L1284" s="11">
        <v>2</v>
      </c>
    </row>
    <row r="1285" spans="1:12">
      <c r="A1285" s="11" t="s">
        <v>2535</v>
      </c>
      <c r="D1285" s="11" t="s">
        <v>260</v>
      </c>
      <c r="E1285" s="19" t="s">
        <v>2713</v>
      </c>
      <c r="F1285" s="10">
        <v>42036</v>
      </c>
      <c r="G1285" s="10">
        <v>44228</v>
      </c>
      <c r="H1285" s="11">
        <v>7</v>
      </c>
      <c r="I1285" s="20" t="s">
        <v>259</v>
      </c>
      <c r="J1285" s="11" t="s">
        <v>261</v>
      </c>
      <c r="K1285" s="11" t="s">
        <v>2877</v>
      </c>
      <c r="L1285" s="11">
        <v>2</v>
      </c>
    </row>
    <row r="1286" spans="1:12">
      <c r="A1286" s="11" t="s">
        <v>2536</v>
      </c>
      <c r="D1286" s="11" t="s">
        <v>260</v>
      </c>
      <c r="E1286" s="19" t="s">
        <v>2714</v>
      </c>
      <c r="F1286" s="10">
        <v>42036</v>
      </c>
      <c r="G1286" s="10">
        <v>44228</v>
      </c>
      <c r="H1286" s="11">
        <v>7</v>
      </c>
      <c r="I1286" s="20" t="s">
        <v>259</v>
      </c>
      <c r="J1286" s="11" t="s">
        <v>261</v>
      </c>
      <c r="K1286" s="11" t="s">
        <v>2877</v>
      </c>
      <c r="L1286" s="11">
        <v>2</v>
      </c>
    </row>
    <row r="1287" spans="1:12">
      <c r="A1287" s="11" t="s">
        <v>2537</v>
      </c>
      <c r="D1287" s="11" t="s">
        <v>260</v>
      </c>
      <c r="E1287" s="19" t="s">
        <v>2715</v>
      </c>
      <c r="F1287" s="10">
        <v>42036</v>
      </c>
      <c r="G1287" s="10">
        <v>44228</v>
      </c>
      <c r="H1287" s="11">
        <v>7</v>
      </c>
      <c r="I1287" s="20" t="s">
        <v>259</v>
      </c>
      <c r="J1287" s="11" t="s">
        <v>261</v>
      </c>
      <c r="K1287" s="11" t="s">
        <v>2877</v>
      </c>
      <c r="L1287" s="11">
        <v>2</v>
      </c>
    </row>
    <row r="1288" spans="1:12">
      <c r="A1288" s="11" t="s">
        <v>2538</v>
      </c>
      <c r="D1288" s="11" t="s">
        <v>260</v>
      </c>
      <c r="E1288" s="19" t="s">
        <v>2716</v>
      </c>
      <c r="F1288" s="10">
        <v>42036</v>
      </c>
      <c r="G1288" s="10">
        <v>44228</v>
      </c>
      <c r="H1288" s="11">
        <v>7</v>
      </c>
      <c r="I1288" s="20" t="s">
        <v>259</v>
      </c>
      <c r="J1288" s="11" t="s">
        <v>261</v>
      </c>
      <c r="K1288" s="11" t="s">
        <v>2877</v>
      </c>
      <c r="L1288" s="11">
        <v>2</v>
      </c>
    </row>
    <row r="1289" spans="1:12">
      <c r="A1289" s="11" t="s">
        <v>2539</v>
      </c>
      <c r="D1289" s="11" t="s">
        <v>260</v>
      </c>
      <c r="E1289" s="19" t="s">
        <v>2717</v>
      </c>
      <c r="F1289" s="10">
        <v>42036</v>
      </c>
      <c r="G1289" s="10">
        <v>44228</v>
      </c>
      <c r="H1289" s="11">
        <v>7</v>
      </c>
      <c r="I1289" s="20" t="s">
        <v>259</v>
      </c>
      <c r="J1289" s="11" t="s">
        <v>261</v>
      </c>
      <c r="K1289" s="11" t="s">
        <v>2877</v>
      </c>
      <c r="L1289" s="11">
        <v>2</v>
      </c>
    </row>
    <row r="1290" spans="1:12">
      <c r="A1290" s="11" t="s">
        <v>2540</v>
      </c>
      <c r="D1290" s="11" t="s">
        <v>260</v>
      </c>
      <c r="E1290" s="19" t="s">
        <v>2718</v>
      </c>
      <c r="F1290" s="10">
        <v>42036</v>
      </c>
      <c r="G1290" s="10">
        <v>44228</v>
      </c>
      <c r="H1290" s="11">
        <v>7</v>
      </c>
      <c r="I1290" s="20" t="s">
        <v>259</v>
      </c>
      <c r="J1290" s="11" t="s">
        <v>261</v>
      </c>
      <c r="K1290" s="11" t="s">
        <v>2877</v>
      </c>
      <c r="L1290" s="11">
        <v>2</v>
      </c>
    </row>
    <row r="1291" spans="1:12">
      <c r="A1291" s="11" t="s">
        <v>2541</v>
      </c>
      <c r="D1291" s="11" t="s">
        <v>260</v>
      </c>
      <c r="E1291" s="19" t="s">
        <v>2719</v>
      </c>
      <c r="F1291" s="10">
        <v>42036</v>
      </c>
      <c r="G1291" s="10">
        <v>44228</v>
      </c>
      <c r="H1291" s="11">
        <v>7</v>
      </c>
      <c r="I1291" s="20" t="s">
        <v>259</v>
      </c>
      <c r="J1291" s="11" t="s">
        <v>261</v>
      </c>
      <c r="K1291" s="11" t="s">
        <v>2877</v>
      </c>
      <c r="L1291" s="11">
        <v>2</v>
      </c>
    </row>
    <row r="1292" spans="1:12">
      <c r="A1292" s="11" t="s">
        <v>2542</v>
      </c>
      <c r="D1292" s="11" t="s">
        <v>260</v>
      </c>
      <c r="E1292" s="19" t="s">
        <v>2720</v>
      </c>
      <c r="F1292" s="10">
        <v>42036</v>
      </c>
      <c r="G1292" s="10">
        <v>44228</v>
      </c>
      <c r="H1292" s="11">
        <v>7</v>
      </c>
      <c r="I1292" s="20" t="s">
        <v>259</v>
      </c>
      <c r="J1292" s="11" t="s">
        <v>261</v>
      </c>
      <c r="K1292" s="11" t="s">
        <v>2877</v>
      </c>
      <c r="L1292" s="11">
        <v>2</v>
      </c>
    </row>
    <row r="1293" spans="1:12">
      <c r="A1293" s="11" t="s">
        <v>2543</v>
      </c>
      <c r="D1293" s="11" t="s">
        <v>260</v>
      </c>
      <c r="E1293" s="19" t="s">
        <v>2721</v>
      </c>
      <c r="F1293" s="10">
        <v>42036</v>
      </c>
      <c r="G1293" s="10">
        <v>44228</v>
      </c>
      <c r="H1293" s="11">
        <v>7</v>
      </c>
      <c r="I1293" s="20" t="s">
        <v>259</v>
      </c>
      <c r="J1293" s="11" t="s">
        <v>261</v>
      </c>
      <c r="K1293" s="11" t="s">
        <v>2877</v>
      </c>
      <c r="L1293" s="11">
        <v>2</v>
      </c>
    </row>
    <row r="1294" spans="1:12">
      <c r="A1294" s="11" t="s">
        <v>2544</v>
      </c>
      <c r="D1294" s="11" t="s">
        <v>260</v>
      </c>
      <c r="E1294" s="19" t="s">
        <v>2722</v>
      </c>
      <c r="F1294" s="10">
        <v>42036</v>
      </c>
      <c r="G1294" s="10">
        <v>44228</v>
      </c>
      <c r="H1294" s="11">
        <v>7</v>
      </c>
      <c r="I1294" s="20" t="s">
        <v>259</v>
      </c>
      <c r="J1294" s="11" t="s">
        <v>261</v>
      </c>
      <c r="K1294" s="11" t="s">
        <v>2877</v>
      </c>
      <c r="L1294" s="11">
        <v>2</v>
      </c>
    </row>
    <row r="1295" spans="1:12">
      <c r="A1295" s="11" t="s">
        <v>2545</v>
      </c>
      <c r="D1295" s="11" t="s">
        <v>260</v>
      </c>
      <c r="E1295" s="19" t="s">
        <v>2723</v>
      </c>
      <c r="F1295" s="10">
        <v>42036</v>
      </c>
      <c r="G1295" s="10">
        <v>44228</v>
      </c>
      <c r="H1295" s="11">
        <v>7</v>
      </c>
      <c r="I1295" s="20" t="s">
        <v>259</v>
      </c>
      <c r="J1295" s="11" t="s">
        <v>261</v>
      </c>
      <c r="K1295" s="11" t="s">
        <v>2877</v>
      </c>
      <c r="L1295" s="11">
        <v>2</v>
      </c>
    </row>
    <row r="1296" spans="1:12">
      <c r="A1296" s="11" t="s">
        <v>2546</v>
      </c>
      <c r="D1296" s="11" t="s">
        <v>260</v>
      </c>
      <c r="E1296" s="19" t="s">
        <v>2724</v>
      </c>
      <c r="F1296" s="10">
        <v>42036</v>
      </c>
      <c r="G1296" s="10">
        <v>44228</v>
      </c>
      <c r="H1296" s="11">
        <v>7</v>
      </c>
      <c r="I1296" s="20" t="s">
        <v>259</v>
      </c>
      <c r="J1296" s="11" t="s">
        <v>261</v>
      </c>
      <c r="K1296" s="11" t="s">
        <v>2877</v>
      </c>
      <c r="L1296" s="11">
        <v>2</v>
      </c>
    </row>
    <row r="1297" spans="1:12">
      <c r="A1297" s="11" t="s">
        <v>2547</v>
      </c>
      <c r="D1297" s="11" t="s">
        <v>260</v>
      </c>
      <c r="E1297" s="19" t="s">
        <v>2725</v>
      </c>
      <c r="F1297" s="10">
        <v>42036</v>
      </c>
      <c r="G1297" s="10">
        <v>44228</v>
      </c>
      <c r="H1297" s="11">
        <v>7</v>
      </c>
      <c r="I1297" s="20" t="s">
        <v>259</v>
      </c>
      <c r="J1297" s="11" t="s">
        <v>261</v>
      </c>
      <c r="K1297" s="11" t="s">
        <v>2877</v>
      </c>
      <c r="L1297" s="11">
        <v>2</v>
      </c>
    </row>
    <row r="1298" spans="1:12">
      <c r="A1298" s="11" t="s">
        <v>2548</v>
      </c>
      <c r="D1298" s="11" t="s">
        <v>260</v>
      </c>
      <c r="E1298" s="19" t="s">
        <v>2726</v>
      </c>
      <c r="F1298" s="10">
        <v>42036</v>
      </c>
      <c r="G1298" s="10">
        <v>44228</v>
      </c>
      <c r="H1298" s="11">
        <v>7</v>
      </c>
      <c r="I1298" s="20" t="s">
        <v>259</v>
      </c>
      <c r="J1298" s="11" t="s">
        <v>261</v>
      </c>
      <c r="K1298" s="11" t="s">
        <v>2877</v>
      </c>
      <c r="L1298" s="11">
        <v>2</v>
      </c>
    </row>
    <row r="1299" spans="1:12">
      <c r="A1299" s="11" t="s">
        <v>2549</v>
      </c>
      <c r="D1299" s="11" t="s">
        <v>260</v>
      </c>
      <c r="E1299" s="19" t="s">
        <v>2727</v>
      </c>
      <c r="F1299" s="10">
        <v>42036</v>
      </c>
      <c r="G1299" s="10">
        <v>44228</v>
      </c>
      <c r="H1299" s="11">
        <v>7</v>
      </c>
      <c r="I1299" s="20" t="s">
        <v>259</v>
      </c>
      <c r="J1299" s="11" t="s">
        <v>261</v>
      </c>
      <c r="K1299" s="11" t="s">
        <v>2877</v>
      </c>
      <c r="L1299" s="11">
        <v>2</v>
      </c>
    </row>
    <row r="1300" spans="1:12">
      <c r="A1300" s="11" t="s">
        <v>2550</v>
      </c>
      <c r="D1300" s="11" t="s">
        <v>260</v>
      </c>
      <c r="E1300" s="19" t="s">
        <v>2728</v>
      </c>
      <c r="F1300" s="10">
        <v>42036</v>
      </c>
      <c r="G1300" s="10">
        <v>44228</v>
      </c>
      <c r="H1300" s="11">
        <v>7</v>
      </c>
      <c r="I1300" s="20" t="s">
        <v>259</v>
      </c>
      <c r="J1300" s="11" t="s">
        <v>261</v>
      </c>
      <c r="K1300" s="11" t="s">
        <v>2877</v>
      </c>
      <c r="L1300" s="11">
        <v>2</v>
      </c>
    </row>
    <row r="1301" spans="1:12">
      <c r="A1301" s="11" t="s">
        <v>2551</v>
      </c>
      <c r="D1301" s="11" t="s">
        <v>260</v>
      </c>
      <c r="E1301" s="19" t="s">
        <v>2729</v>
      </c>
      <c r="F1301" s="10">
        <v>42036</v>
      </c>
      <c r="G1301" s="10">
        <v>44228</v>
      </c>
      <c r="H1301" s="11">
        <v>7</v>
      </c>
      <c r="I1301" s="20" t="s">
        <v>259</v>
      </c>
      <c r="J1301" s="11" t="s">
        <v>261</v>
      </c>
      <c r="K1301" s="11" t="s">
        <v>2877</v>
      </c>
      <c r="L1301" s="11">
        <v>2</v>
      </c>
    </row>
    <row r="1302" spans="1:12">
      <c r="A1302" s="11" t="s">
        <v>2552</v>
      </c>
      <c r="D1302" s="11" t="s">
        <v>260</v>
      </c>
      <c r="E1302" s="19" t="s">
        <v>2730</v>
      </c>
      <c r="F1302" s="10">
        <v>42036</v>
      </c>
      <c r="G1302" s="10">
        <v>44228</v>
      </c>
      <c r="H1302" s="11">
        <v>7</v>
      </c>
      <c r="I1302" s="20" t="s">
        <v>259</v>
      </c>
      <c r="J1302" s="11" t="s">
        <v>261</v>
      </c>
      <c r="K1302" s="11" t="s">
        <v>2877</v>
      </c>
      <c r="L1302" s="11">
        <v>2</v>
      </c>
    </row>
    <row r="1303" spans="1:12">
      <c r="A1303" s="11" t="s">
        <v>2553</v>
      </c>
      <c r="D1303" s="11" t="s">
        <v>260</v>
      </c>
      <c r="E1303" s="19" t="s">
        <v>2731</v>
      </c>
      <c r="F1303" s="10">
        <v>42036</v>
      </c>
      <c r="G1303" s="10">
        <v>44228</v>
      </c>
      <c r="H1303" s="11">
        <v>7</v>
      </c>
      <c r="I1303" s="20" t="s">
        <v>259</v>
      </c>
      <c r="J1303" s="11" t="s">
        <v>261</v>
      </c>
      <c r="K1303" s="11" t="s">
        <v>2877</v>
      </c>
      <c r="L1303" s="11">
        <v>2</v>
      </c>
    </row>
    <row r="1304" spans="1:12">
      <c r="A1304" s="11" t="s">
        <v>2554</v>
      </c>
      <c r="D1304" s="11" t="s">
        <v>260</v>
      </c>
      <c r="E1304" s="19" t="s">
        <v>2732</v>
      </c>
      <c r="F1304" s="10">
        <v>42036</v>
      </c>
      <c r="G1304" s="10">
        <v>44228</v>
      </c>
      <c r="H1304" s="11">
        <v>7</v>
      </c>
      <c r="I1304" s="20" t="s">
        <v>259</v>
      </c>
      <c r="J1304" s="11" t="s">
        <v>261</v>
      </c>
      <c r="K1304" s="11" t="s">
        <v>2877</v>
      </c>
      <c r="L1304" s="11">
        <v>2</v>
      </c>
    </row>
    <row r="1305" spans="1:12">
      <c r="A1305" s="11" t="s">
        <v>2555</v>
      </c>
      <c r="D1305" s="11" t="s">
        <v>260</v>
      </c>
      <c r="E1305" s="19" t="s">
        <v>2733</v>
      </c>
      <c r="F1305" s="10">
        <v>42036</v>
      </c>
      <c r="G1305" s="10">
        <v>44228</v>
      </c>
      <c r="H1305" s="11">
        <v>7</v>
      </c>
      <c r="I1305" s="20" t="s">
        <v>259</v>
      </c>
      <c r="J1305" s="11" t="s">
        <v>261</v>
      </c>
      <c r="K1305" s="11" t="s">
        <v>2877</v>
      </c>
      <c r="L1305" s="11">
        <v>2</v>
      </c>
    </row>
    <row r="1306" spans="1:12">
      <c r="A1306" s="11" t="s">
        <v>2556</v>
      </c>
      <c r="D1306" s="11" t="s">
        <v>260</v>
      </c>
      <c r="E1306" s="19" t="s">
        <v>2734</v>
      </c>
      <c r="F1306" s="10">
        <v>42036</v>
      </c>
      <c r="G1306" s="10">
        <v>44228</v>
      </c>
      <c r="H1306" s="11">
        <v>7</v>
      </c>
      <c r="I1306" s="20" t="s">
        <v>259</v>
      </c>
      <c r="J1306" s="11" t="s">
        <v>261</v>
      </c>
      <c r="K1306" s="11" t="s">
        <v>2877</v>
      </c>
      <c r="L1306" s="11">
        <v>2</v>
      </c>
    </row>
    <row r="1307" spans="1:12">
      <c r="A1307" s="11" t="s">
        <v>2557</v>
      </c>
      <c r="D1307" s="11" t="s">
        <v>260</v>
      </c>
      <c r="E1307" s="19" t="s">
        <v>2735</v>
      </c>
      <c r="F1307" s="10">
        <v>42036</v>
      </c>
      <c r="G1307" s="10">
        <v>44228</v>
      </c>
      <c r="H1307" s="11">
        <v>7</v>
      </c>
      <c r="I1307" s="20" t="s">
        <v>259</v>
      </c>
      <c r="J1307" s="11" t="s">
        <v>261</v>
      </c>
      <c r="K1307" s="11" t="s">
        <v>2877</v>
      </c>
      <c r="L1307" s="11">
        <v>2</v>
      </c>
    </row>
    <row r="1308" spans="1:12">
      <c r="A1308" s="11" t="s">
        <v>2558</v>
      </c>
      <c r="D1308" s="11" t="s">
        <v>260</v>
      </c>
      <c r="E1308" s="19" t="s">
        <v>2736</v>
      </c>
      <c r="F1308" s="10">
        <v>42036</v>
      </c>
      <c r="G1308" s="10">
        <v>44228</v>
      </c>
      <c r="H1308" s="11">
        <v>7</v>
      </c>
      <c r="I1308" s="20" t="s">
        <v>259</v>
      </c>
      <c r="J1308" s="11" t="s">
        <v>261</v>
      </c>
      <c r="K1308" s="11" t="s">
        <v>2877</v>
      </c>
      <c r="L1308" s="11">
        <v>2</v>
      </c>
    </row>
    <row r="1309" spans="1:12">
      <c r="A1309" s="11" t="s">
        <v>2559</v>
      </c>
      <c r="D1309" s="11" t="s">
        <v>260</v>
      </c>
      <c r="E1309" s="19" t="s">
        <v>2737</v>
      </c>
      <c r="F1309" s="10">
        <v>42036</v>
      </c>
      <c r="G1309" s="10">
        <v>44228</v>
      </c>
      <c r="H1309" s="11">
        <v>7</v>
      </c>
      <c r="I1309" s="20" t="s">
        <v>259</v>
      </c>
      <c r="J1309" s="11" t="s">
        <v>261</v>
      </c>
      <c r="K1309" s="11" t="s">
        <v>2877</v>
      </c>
      <c r="L1309" s="11">
        <v>2</v>
      </c>
    </row>
    <row r="1310" spans="1:12">
      <c r="A1310" s="11" t="s">
        <v>2560</v>
      </c>
      <c r="D1310" s="11" t="s">
        <v>260</v>
      </c>
      <c r="E1310" s="19" t="s">
        <v>2738</v>
      </c>
      <c r="F1310" s="10">
        <v>42036</v>
      </c>
      <c r="G1310" s="10">
        <v>44228</v>
      </c>
      <c r="H1310" s="11">
        <v>7</v>
      </c>
      <c r="I1310" s="20" t="s">
        <v>259</v>
      </c>
      <c r="J1310" s="11" t="s">
        <v>261</v>
      </c>
      <c r="K1310" s="11" t="s">
        <v>2877</v>
      </c>
      <c r="L1310" s="11">
        <v>2</v>
      </c>
    </row>
    <row r="1311" spans="1:12">
      <c r="A1311" s="11" t="s">
        <v>2561</v>
      </c>
      <c r="D1311" s="11" t="s">
        <v>260</v>
      </c>
      <c r="E1311" s="19" t="s">
        <v>2739</v>
      </c>
      <c r="F1311" s="10">
        <v>42036</v>
      </c>
      <c r="G1311" s="10">
        <v>44228</v>
      </c>
      <c r="H1311" s="11">
        <v>7</v>
      </c>
      <c r="I1311" s="20" t="s">
        <v>259</v>
      </c>
      <c r="J1311" s="11" t="s">
        <v>261</v>
      </c>
      <c r="K1311" s="11" t="s">
        <v>2877</v>
      </c>
      <c r="L1311" s="11">
        <v>2</v>
      </c>
    </row>
    <row r="1312" spans="1:12">
      <c r="A1312" s="11" t="s">
        <v>2562</v>
      </c>
      <c r="D1312" s="11" t="s">
        <v>260</v>
      </c>
      <c r="E1312" s="19" t="s">
        <v>2740</v>
      </c>
      <c r="F1312" s="10">
        <v>42036</v>
      </c>
      <c r="G1312" s="10">
        <v>44228</v>
      </c>
      <c r="H1312" s="11">
        <v>7</v>
      </c>
      <c r="I1312" s="20" t="s">
        <v>259</v>
      </c>
      <c r="J1312" s="11" t="s">
        <v>261</v>
      </c>
      <c r="K1312" s="11" t="s">
        <v>2877</v>
      </c>
      <c r="L1312" s="11">
        <v>2</v>
      </c>
    </row>
    <row r="1313" spans="1:12">
      <c r="A1313" s="11" t="s">
        <v>2563</v>
      </c>
      <c r="D1313" s="11" t="s">
        <v>260</v>
      </c>
      <c r="E1313" s="19" t="s">
        <v>2741</v>
      </c>
      <c r="F1313" s="10">
        <v>42036</v>
      </c>
      <c r="G1313" s="10">
        <v>44228</v>
      </c>
      <c r="H1313" s="11">
        <v>7</v>
      </c>
      <c r="I1313" s="20" t="s">
        <v>259</v>
      </c>
      <c r="J1313" s="11" t="s">
        <v>261</v>
      </c>
      <c r="K1313" s="11" t="s">
        <v>2877</v>
      </c>
      <c r="L1313" s="11">
        <v>2</v>
      </c>
    </row>
    <row r="1314" spans="1:12">
      <c r="A1314" s="11" t="s">
        <v>2564</v>
      </c>
      <c r="D1314" s="11" t="s">
        <v>260</v>
      </c>
      <c r="E1314" s="19" t="s">
        <v>2742</v>
      </c>
      <c r="F1314" s="10">
        <v>42036</v>
      </c>
      <c r="G1314" s="10">
        <v>44228</v>
      </c>
      <c r="H1314" s="11">
        <v>7</v>
      </c>
      <c r="I1314" s="20" t="s">
        <v>259</v>
      </c>
      <c r="J1314" s="11" t="s">
        <v>261</v>
      </c>
      <c r="K1314" s="11" t="s">
        <v>2877</v>
      </c>
      <c r="L1314" s="11">
        <v>2</v>
      </c>
    </row>
    <row r="1315" spans="1:12">
      <c r="A1315" s="11" t="s">
        <v>2565</v>
      </c>
      <c r="D1315" s="11" t="s">
        <v>260</v>
      </c>
      <c r="E1315" s="19" t="s">
        <v>2743</v>
      </c>
      <c r="F1315" s="10">
        <v>42036</v>
      </c>
      <c r="G1315" s="10">
        <v>44228</v>
      </c>
      <c r="H1315" s="11">
        <v>7</v>
      </c>
      <c r="I1315" s="20" t="s">
        <v>259</v>
      </c>
      <c r="J1315" s="11" t="s">
        <v>261</v>
      </c>
      <c r="K1315" s="11" t="s">
        <v>2877</v>
      </c>
      <c r="L1315" s="11">
        <v>2</v>
      </c>
    </row>
    <row r="1316" spans="1:12">
      <c r="A1316" s="11" t="s">
        <v>2566</v>
      </c>
      <c r="D1316" s="11" t="s">
        <v>260</v>
      </c>
      <c r="E1316" s="19" t="s">
        <v>2744</v>
      </c>
      <c r="F1316" s="10">
        <v>42036</v>
      </c>
      <c r="G1316" s="10">
        <v>44228</v>
      </c>
      <c r="H1316" s="11">
        <v>7</v>
      </c>
      <c r="I1316" s="20" t="s">
        <v>259</v>
      </c>
      <c r="J1316" s="11" t="s">
        <v>261</v>
      </c>
      <c r="K1316" s="11" t="s">
        <v>2877</v>
      </c>
      <c r="L1316" s="11">
        <v>2</v>
      </c>
    </row>
    <row r="1317" spans="1:12">
      <c r="A1317" s="11" t="s">
        <v>2567</v>
      </c>
      <c r="D1317" s="11" t="s">
        <v>260</v>
      </c>
      <c r="E1317" s="19" t="s">
        <v>2745</v>
      </c>
      <c r="F1317" s="10">
        <v>42036</v>
      </c>
      <c r="G1317" s="10">
        <v>44228</v>
      </c>
      <c r="H1317" s="11">
        <v>7</v>
      </c>
      <c r="I1317" s="20" t="s">
        <v>259</v>
      </c>
      <c r="J1317" s="11" t="s">
        <v>261</v>
      </c>
      <c r="K1317" s="11" t="s">
        <v>2877</v>
      </c>
      <c r="L1317" s="11">
        <v>2</v>
      </c>
    </row>
    <row r="1318" spans="1:12">
      <c r="A1318" s="11" t="s">
        <v>2568</v>
      </c>
      <c r="D1318" s="11" t="s">
        <v>260</v>
      </c>
      <c r="E1318" s="19" t="s">
        <v>2746</v>
      </c>
      <c r="F1318" s="10">
        <v>42036</v>
      </c>
      <c r="G1318" s="10">
        <v>44228</v>
      </c>
      <c r="H1318" s="11">
        <v>7</v>
      </c>
      <c r="I1318" s="20" t="s">
        <v>259</v>
      </c>
      <c r="J1318" s="11" t="s">
        <v>261</v>
      </c>
      <c r="K1318" s="11" t="s">
        <v>2877</v>
      </c>
      <c r="L1318" s="11">
        <v>2</v>
      </c>
    </row>
    <row r="1319" spans="1:12">
      <c r="A1319" s="11" t="s">
        <v>2569</v>
      </c>
      <c r="D1319" s="11" t="s">
        <v>260</v>
      </c>
      <c r="E1319" s="19" t="s">
        <v>2747</v>
      </c>
      <c r="F1319" s="10">
        <v>42036</v>
      </c>
      <c r="G1319" s="10">
        <v>44228</v>
      </c>
      <c r="H1319" s="11">
        <v>7</v>
      </c>
      <c r="I1319" s="20" t="s">
        <v>259</v>
      </c>
      <c r="J1319" s="11" t="s">
        <v>261</v>
      </c>
      <c r="K1319" s="11" t="s">
        <v>2877</v>
      </c>
      <c r="L1319" s="11">
        <v>2</v>
      </c>
    </row>
    <row r="1320" spans="1:12">
      <c r="A1320" s="11" t="s">
        <v>2570</v>
      </c>
      <c r="D1320" s="11" t="s">
        <v>260</v>
      </c>
      <c r="E1320" s="19" t="s">
        <v>2748</v>
      </c>
      <c r="F1320" s="10">
        <v>42036</v>
      </c>
      <c r="G1320" s="10">
        <v>44228</v>
      </c>
      <c r="H1320" s="11">
        <v>7</v>
      </c>
      <c r="I1320" s="20" t="s">
        <v>259</v>
      </c>
      <c r="J1320" s="11" t="s">
        <v>261</v>
      </c>
      <c r="K1320" s="11" t="s">
        <v>2877</v>
      </c>
      <c r="L1320" s="11">
        <v>2</v>
      </c>
    </row>
    <row r="1321" spans="1:12">
      <c r="A1321" s="11" t="s">
        <v>2571</v>
      </c>
      <c r="D1321" s="11" t="s">
        <v>260</v>
      </c>
      <c r="E1321" s="19" t="s">
        <v>2749</v>
      </c>
      <c r="F1321" s="10">
        <v>42036</v>
      </c>
      <c r="G1321" s="10">
        <v>44228</v>
      </c>
      <c r="H1321" s="11">
        <v>7</v>
      </c>
      <c r="I1321" s="20" t="s">
        <v>259</v>
      </c>
      <c r="J1321" s="11" t="s">
        <v>261</v>
      </c>
      <c r="K1321" s="11" t="s">
        <v>2877</v>
      </c>
      <c r="L1321" s="11">
        <v>2</v>
      </c>
    </row>
    <row r="1322" spans="1:12">
      <c r="A1322" s="11" t="s">
        <v>2572</v>
      </c>
      <c r="D1322" s="11" t="s">
        <v>260</v>
      </c>
      <c r="E1322" s="19" t="s">
        <v>2750</v>
      </c>
      <c r="F1322" s="10">
        <v>42036</v>
      </c>
      <c r="G1322" s="10">
        <v>44228</v>
      </c>
      <c r="H1322" s="11">
        <v>7</v>
      </c>
      <c r="I1322" s="20" t="s">
        <v>259</v>
      </c>
      <c r="J1322" s="11" t="s">
        <v>261</v>
      </c>
      <c r="K1322" s="11" t="s">
        <v>2877</v>
      </c>
      <c r="L1322" s="11">
        <v>2</v>
      </c>
    </row>
    <row r="1323" spans="1:12">
      <c r="A1323" s="11" t="s">
        <v>2573</v>
      </c>
      <c r="D1323" s="11" t="s">
        <v>260</v>
      </c>
      <c r="E1323" s="19" t="s">
        <v>2751</v>
      </c>
      <c r="F1323" s="10">
        <v>42036</v>
      </c>
      <c r="G1323" s="10">
        <v>44228</v>
      </c>
      <c r="H1323" s="11">
        <v>7</v>
      </c>
      <c r="I1323" s="20" t="s">
        <v>259</v>
      </c>
      <c r="J1323" s="11" t="s">
        <v>261</v>
      </c>
      <c r="K1323" s="11" t="s">
        <v>2877</v>
      </c>
      <c r="L1323" s="11">
        <v>2</v>
      </c>
    </row>
    <row r="1324" spans="1:12">
      <c r="A1324" s="11" t="s">
        <v>2574</v>
      </c>
      <c r="D1324" s="11" t="s">
        <v>260</v>
      </c>
      <c r="E1324" s="19" t="s">
        <v>2752</v>
      </c>
      <c r="F1324" s="10">
        <v>42036</v>
      </c>
      <c r="G1324" s="10">
        <v>44228</v>
      </c>
      <c r="H1324" s="11">
        <v>7</v>
      </c>
      <c r="I1324" s="20" t="s">
        <v>259</v>
      </c>
      <c r="J1324" s="11" t="s">
        <v>261</v>
      </c>
      <c r="K1324" s="11" t="s">
        <v>2877</v>
      </c>
      <c r="L1324" s="11">
        <v>2</v>
      </c>
    </row>
    <row r="1325" spans="1:12">
      <c r="A1325" s="11" t="s">
        <v>2575</v>
      </c>
      <c r="D1325" s="11" t="s">
        <v>260</v>
      </c>
      <c r="E1325" s="19" t="s">
        <v>2753</v>
      </c>
      <c r="F1325" s="10">
        <v>42036</v>
      </c>
      <c r="G1325" s="10">
        <v>44228</v>
      </c>
      <c r="H1325" s="11">
        <v>7</v>
      </c>
      <c r="I1325" s="20" t="s">
        <v>259</v>
      </c>
      <c r="J1325" s="11" t="s">
        <v>261</v>
      </c>
      <c r="K1325" s="11" t="s">
        <v>2877</v>
      </c>
      <c r="L1325" s="11">
        <v>2</v>
      </c>
    </row>
    <row r="1326" spans="1:12">
      <c r="A1326" s="11" t="s">
        <v>2576</v>
      </c>
      <c r="D1326" s="11" t="s">
        <v>260</v>
      </c>
      <c r="E1326" s="19" t="s">
        <v>2754</v>
      </c>
      <c r="F1326" s="10">
        <v>42036</v>
      </c>
      <c r="G1326" s="10">
        <v>44228</v>
      </c>
      <c r="H1326" s="11">
        <v>7</v>
      </c>
      <c r="I1326" s="20" t="s">
        <v>259</v>
      </c>
      <c r="J1326" s="11" t="s">
        <v>261</v>
      </c>
      <c r="K1326" s="11" t="s">
        <v>2877</v>
      </c>
      <c r="L1326" s="11">
        <v>2</v>
      </c>
    </row>
    <row r="1327" spans="1:12">
      <c r="A1327" s="11" t="s">
        <v>2577</v>
      </c>
      <c r="D1327" s="11" t="s">
        <v>260</v>
      </c>
      <c r="E1327" s="19" t="s">
        <v>2755</v>
      </c>
      <c r="F1327" s="10">
        <v>42036</v>
      </c>
      <c r="G1327" s="10">
        <v>44228</v>
      </c>
      <c r="H1327" s="11">
        <v>7</v>
      </c>
      <c r="I1327" s="20" t="s">
        <v>259</v>
      </c>
      <c r="J1327" s="11" t="s">
        <v>261</v>
      </c>
      <c r="K1327" s="11" t="s">
        <v>2877</v>
      </c>
      <c r="L1327" s="11">
        <v>2</v>
      </c>
    </row>
    <row r="1328" spans="1:12">
      <c r="A1328" s="11" t="s">
        <v>2578</v>
      </c>
      <c r="D1328" s="11" t="s">
        <v>260</v>
      </c>
      <c r="E1328" s="19" t="s">
        <v>2756</v>
      </c>
      <c r="F1328" s="10">
        <v>42036</v>
      </c>
      <c r="G1328" s="10">
        <v>44228</v>
      </c>
      <c r="H1328" s="11">
        <v>7</v>
      </c>
      <c r="I1328" s="20" t="s">
        <v>259</v>
      </c>
      <c r="J1328" s="11" t="s">
        <v>261</v>
      </c>
      <c r="K1328" s="11" t="s">
        <v>2877</v>
      </c>
      <c r="L1328" s="11">
        <v>2</v>
      </c>
    </row>
    <row r="1329" spans="1:12">
      <c r="A1329" s="11" t="s">
        <v>2579</v>
      </c>
      <c r="D1329" s="11" t="s">
        <v>260</v>
      </c>
      <c r="E1329" s="19" t="s">
        <v>2757</v>
      </c>
      <c r="F1329" s="10">
        <v>42036</v>
      </c>
      <c r="G1329" s="10">
        <v>44228</v>
      </c>
      <c r="H1329" s="11">
        <v>7</v>
      </c>
      <c r="I1329" s="20" t="s">
        <v>259</v>
      </c>
      <c r="J1329" s="11" t="s">
        <v>261</v>
      </c>
      <c r="K1329" s="11" t="s">
        <v>2877</v>
      </c>
      <c r="L1329" s="11">
        <v>2</v>
      </c>
    </row>
    <row r="1330" spans="1:12">
      <c r="A1330" s="11" t="s">
        <v>2580</v>
      </c>
      <c r="D1330" s="11" t="s">
        <v>260</v>
      </c>
      <c r="E1330" s="19" t="s">
        <v>2758</v>
      </c>
      <c r="F1330" s="10">
        <v>42036</v>
      </c>
      <c r="G1330" s="10">
        <v>44228</v>
      </c>
      <c r="H1330" s="11">
        <v>7</v>
      </c>
      <c r="I1330" s="20" t="s">
        <v>259</v>
      </c>
      <c r="J1330" s="11" t="s">
        <v>261</v>
      </c>
      <c r="K1330" s="11" t="s">
        <v>2877</v>
      </c>
      <c r="L1330" s="11">
        <v>2</v>
      </c>
    </row>
    <row r="1331" spans="1:12">
      <c r="A1331" s="11" t="s">
        <v>2581</v>
      </c>
      <c r="D1331" s="11" t="s">
        <v>260</v>
      </c>
      <c r="E1331" s="19" t="s">
        <v>2759</v>
      </c>
      <c r="F1331" s="10">
        <v>42036</v>
      </c>
      <c r="G1331" s="10">
        <v>44228</v>
      </c>
      <c r="H1331" s="11">
        <v>7</v>
      </c>
      <c r="I1331" s="20" t="s">
        <v>259</v>
      </c>
      <c r="J1331" s="11" t="s">
        <v>261</v>
      </c>
      <c r="K1331" s="11" t="s">
        <v>2877</v>
      </c>
      <c r="L1331" s="11">
        <v>2</v>
      </c>
    </row>
    <row r="1332" spans="1:12">
      <c r="A1332" s="11" t="s">
        <v>2582</v>
      </c>
      <c r="D1332" s="11" t="s">
        <v>260</v>
      </c>
      <c r="E1332" s="19" t="s">
        <v>2760</v>
      </c>
      <c r="F1332" s="10">
        <v>42036</v>
      </c>
      <c r="G1332" s="10">
        <v>44228</v>
      </c>
      <c r="H1332" s="11">
        <v>7</v>
      </c>
      <c r="I1332" s="20" t="s">
        <v>259</v>
      </c>
      <c r="J1332" s="11" t="s">
        <v>261</v>
      </c>
      <c r="K1332" s="11" t="s">
        <v>2877</v>
      </c>
      <c r="L1332" s="11">
        <v>2</v>
      </c>
    </row>
    <row r="1333" spans="1:12">
      <c r="A1333" s="11" t="s">
        <v>2583</v>
      </c>
      <c r="D1333" s="11" t="s">
        <v>260</v>
      </c>
      <c r="E1333" s="19" t="s">
        <v>2761</v>
      </c>
      <c r="F1333" s="10">
        <v>42036</v>
      </c>
      <c r="G1333" s="10">
        <v>44228</v>
      </c>
      <c r="H1333" s="11">
        <v>7</v>
      </c>
      <c r="I1333" s="20" t="s">
        <v>259</v>
      </c>
      <c r="J1333" s="11" t="s">
        <v>261</v>
      </c>
      <c r="K1333" s="11" t="s">
        <v>2877</v>
      </c>
      <c r="L1333" s="11">
        <v>2</v>
      </c>
    </row>
    <row r="1334" spans="1:12">
      <c r="A1334" s="11" t="s">
        <v>2584</v>
      </c>
      <c r="D1334" s="11" t="s">
        <v>260</v>
      </c>
      <c r="E1334" s="19" t="s">
        <v>2762</v>
      </c>
      <c r="F1334" s="10">
        <v>42036</v>
      </c>
      <c r="G1334" s="10">
        <v>44228</v>
      </c>
      <c r="H1334" s="11">
        <v>7</v>
      </c>
      <c r="I1334" s="20" t="s">
        <v>259</v>
      </c>
      <c r="J1334" s="11" t="s">
        <v>261</v>
      </c>
      <c r="K1334" s="11" t="s">
        <v>2877</v>
      </c>
      <c r="L1334" s="11">
        <v>2</v>
      </c>
    </row>
    <row r="1335" spans="1:12">
      <c r="A1335" s="11" t="s">
        <v>2585</v>
      </c>
      <c r="D1335" s="11" t="s">
        <v>260</v>
      </c>
      <c r="E1335" s="19" t="s">
        <v>2763</v>
      </c>
      <c r="F1335" s="10">
        <v>42036</v>
      </c>
      <c r="G1335" s="10">
        <v>44228</v>
      </c>
      <c r="H1335" s="11">
        <v>7</v>
      </c>
      <c r="I1335" s="20" t="s">
        <v>259</v>
      </c>
      <c r="J1335" s="11" t="s">
        <v>261</v>
      </c>
      <c r="K1335" s="11" t="s">
        <v>2877</v>
      </c>
      <c r="L1335" s="11">
        <v>2</v>
      </c>
    </row>
    <row r="1336" spans="1:12">
      <c r="A1336" s="11" t="s">
        <v>2586</v>
      </c>
      <c r="D1336" s="11" t="s">
        <v>260</v>
      </c>
      <c r="E1336" s="19" t="s">
        <v>2764</v>
      </c>
      <c r="F1336" s="10">
        <v>42036</v>
      </c>
      <c r="G1336" s="10">
        <v>44228</v>
      </c>
      <c r="H1336" s="11">
        <v>7</v>
      </c>
      <c r="I1336" s="20" t="s">
        <v>259</v>
      </c>
      <c r="J1336" s="11" t="s">
        <v>261</v>
      </c>
      <c r="K1336" s="11" t="s">
        <v>2877</v>
      </c>
      <c r="L1336" s="11">
        <v>2</v>
      </c>
    </row>
    <row r="1337" spans="1:12">
      <c r="A1337" s="11" t="s">
        <v>2587</v>
      </c>
      <c r="D1337" s="11" t="s">
        <v>260</v>
      </c>
      <c r="E1337" s="19" t="s">
        <v>2765</v>
      </c>
      <c r="F1337" s="10">
        <v>42036</v>
      </c>
      <c r="G1337" s="10">
        <v>44228</v>
      </c>
      <c r="H1337" s="11">
        <v>7</v>
      </c>
      <c r="I1337" s="20" t="s">
        <v>259</v>
      </c>
      <c r="J1337" s="11" t="s">
        <v>261</v>
      </c>
      <c r="K1337" s="11" t="s">
        <v>2877</v>
      </c>
      <c r="L1337" s="11">
        <v>2</v>
      </c>
    </row>
    <row r="1338" spans="1:12">
      <c r="A1338" s="11" t="s">
        <v>2588</v>
      </c>
      <c r="D1338" s="11" t="s">
        <v>260</v>
      </c>
      <c r="E1338" s="19" t="s">
        <v>2766</v>
      </c>
      <c r="F1338" s="10">
        <v>42036</v>
      </c>
      <c r="G1338" s="10">
        <v>44228</v>
      </c>
      <c r="H1338" s="11">
        <v>7</v>
      </c>
      <c r="I1338" s="20" t="s">
        <v>259</v>
      </c>
      <c r="J1338" s="11" t="s">
        <v>261</v>
      </c>
      <c r="K1338" s="11" t="s">
        <v>2877</v>
      </c>
      <c r="L1338" s="11">
        <v>2</v>
      </c>
    </row>
    <row r="1339" spans="1:12">
      <c r="A1339" s="11" t="s">
        <v>2589</v>
      </c>
      <c r="D1339" s="11" t="s">
        <v>260</v>
      </c>
      <c r="E1339" s="19" t="s">
        <v>2767</v>
      </c>
      <c r="F1339" s="10">
        <v>42036</v>
      </c>
      <c r="G1339" s="10">
        <v>44228</v>
      </c>
      <c r="H1339" s="11">
        <v>7</v>
      </c>
      <c r="I1339" s="20" t="s">
        <v>259</v>
      </c>
      <c r="J1339" s="11" t="s">
        <v>261</v>
      </c>
      <c r="K1339" s="11" t="s">
        <v>2877</v>
      </c>
      <c r="L1339" s="11">
        <v>2</v>
      </c>
    </row>
    <row r="1340" spans="1:12">
      <c r="A1340" s="11" t="s">
        <v>2590</v>
      </c>
      <c r="D1340" s="11" t="s">
        <v>260</v>
      </c>
      <c r="E1340" s="19" t="s">
        <v>2768</v>
      </c>
      <c r="F1340" s="10">
        <v>42036</v>
      </c>
      <c r="G1340" s="10">
        <v>44228</v>
      </c>
      <c r="H1340" s="11">
        <v>7</v>
      </c>
      <c r="I1340" s="20" t="s">
        <v>259</v>
      </c>
      <c r="J1340" s="11" t="s">
        <v>261</v>
      </c>
      <c r="K1340" s="11" t="s">
        <v>2877</v>
      </c>
      <c r="L1340" s="11">
        <v>2</v>
      </c>
    </row>
    <row r="1341" spans="1:12">
      <c r="A1341" s="11" t="s">
        <v>2591</v>
      </c>
      <c r="D1341" s="11" t="s">
        <v>260</v>
      </c>
      <c r="E1341" s="19" t="s">
        <v>2769</v>
      </c>
      <c r="F1341" s="10">
        <v>42036</v>
      </c>
      <c r="G1341" s="10">
        <v>44228</v>
      </c>
      <c r="H1341" s="11">
        <v>7</v>
      </c>
      <c r="I1341" s="20" t="s">
        <v>259</v>
      </c>
      <c r="J1341" s="11" t="s">
        <v>261</v>
      </c>
      <c r="K1341" s="11" t="s">
        <v>2877</v>
      </c>
      <c r="L1341" s="11">
        <v>2</v>
      </c>
    </row>
    <row r="1342" spans="1:12">
      <c r="A1342" s="11" t="s">
        <v>2592</v>
      </c>
      <c r="D1342" s="11" t="s">
        <v>260</v>
      </c>
      <c r="E1342" s="19" t="s">
        <v>2770</v>
      </c>
      <c r="F1342" s="10">
        <v>42036</v>
      </c>
      <c r="G1342" s="10">
        <v>44228</v>
      </c>
      <c r="H1342" s="11">
        <v>7</v>
      </c>
      <c r="I1342" s="20" t="s">
        <v>259</v>
      </c>
      <c r="J1342" s="11" t="s">
        <v>261</v>
      </c>
      <c r="K1342" s="11" t="s">
        <v>2877</v>
      </c>
      <c r="L1342" s="11">
        <v>2</v>
      </c>
    </row>
    <row r="1343" spans="1:12">
      <c r="A1343" s="11" t="s">
        <v>2593</v>
      </c>
      <c r="D1343" s="11" t="s">
        <v>260</v>
      </c>
      <c r="E1343" s="19" t="s">
        <v>2771</v>
      </c>
      <c r="F1343" s="10">
        <v>42036</v>
      </c>
      <c r="G1343" s="10">
        <v>44228</v>
      </c>
      <c r="H1343" s="11">
        <v>7</v>
      </c>
      <c r="I1343" s="20" t="s">
        <v>259</v>
      </c>
      <c r="J1343" s="11" t="s">
        <v>261</v>
      </c>
      <c r="K1343" s="11" t="s">
        <v>2877</v>
      </c>
      <c r="L1343" s="11">
        <v>2</v>
      </c>
    </row>
    <row r="1344" spans="1:12">
      <c r="A1344" s="11" t="s">
        <v>2594</v>
      </c>
      <c r="D1344" s="11" t="s">
        <v>260</v>
      </c>
      <c r="E1344" s="19" t="s">
        <v>2772</v>
      </c>
      <c r="F1344" s="10">
        <v>42036</v>
      </c>
      <c r="G1344" s="10">
        <v>44228</v>
      </c>
      <c r="H1344" s="11">
        <v>7</v>
      </c>
      <c r="I1344" s="20" t="s">
        <v>259</v>
      </c>
      <c r="J1344" s="11" t="s">
        <v>261</v>
      </c>
      <c r="K1344" s="11" t="s">
        <v>2877</v>
      </c>
      <c r="L1344" s="11">
        <v>2</v>
      </c>
    </row>
    <row r="1345" spans="1:12">
      <c r="A1345" s="11" t="s">
        <v>2595</v>
      </c>
      <c r="D1345" s="11" t="s">
        <v>260</v>
      </c>
      <c r="E1345" s="19" t="s">
        <v>2773</v>
      </c>
      <c r="F1345" s="10">
        <v>42036</v>
      </c>
      <c r="G1345" s="10">
        <v>44228</v>
      </c>
      <c r="H1345" s="11">
        <v>7</v>
      </c>
      <c r="I1345" s="20" t="s">
        <v>259</v>
      </c>
      <c r="J1345" s="11" t="s">
        <v>261</v>
      </c>
      <c r="K1345" s="11" t="s">
        <v>2877</v>
      </c>
      <c r="L1345" s="11">
        <v>2</v>
      </c>
    </row>
    <row r="1346" spans="1:12">
      <c r="A1346" s="11" t="s">
        <v>2596</v>
      </c>
      <c r="D1346" s="11" t="s">
        <v>260</v>
      </c>
      <c r="E1346" s="19" t="s">
        <v>2774</v>
      </c>
      <c r="F1346" s="10">
        <v>42036</v>
      </c>
      <c r="G1346" s="10">
        <v>44228</v>
      </c>
      <c r="H1346" s="11">
        <v>7</v>
      </c>
      <c r="I1346" s="20" t="s">
        <v>259</v>
      </c>
      <c r="J1346" s="11" t="s">
        <v>261</v>
      </c>
      <c r="K1346" s="11" t="s">
        <v>2877</v>
      </c>
      <c r="L1346" s="11">
        <v>2</v>
      </c>
    </row>
    <row r="1347" spans="1:12">
      <c r="A1347" s="11" t="s">
        <v>2597</v>
      </c>
      <c r="D1347" s="11" t="s">
        <v>260</v>
      </c>
      <c r="E1347" s="19" t="s">
        <v>2775</v>
      </c>
      <c r="F1347" s="10">
        <v>42036</v>
      </c>
      <c r="G1347" s="10">
        <v>44228</v>
      </c>
      <c r="H1347" s="11">
        <v>7</v>
      </c>
      <c r="I1347" s="20" t="s">
        <v>259</v>
      </c>
      <c r="J1347" s="11" t="s">
        <v>261</v>
      </c>
      <c r="K1347" s="11" t="s">
        <v>2877</v>
      </c>
      <c r="L1347" s="11">
        <v>2</v>
      </c>
    </row>
    <row r="1348" spans="1:12">
      <c r="A1348" s="11" t="s">
        <v>2598</v>
      </c>
      <c r="D1348" s="11" t="s">
        <v>260</v>
      </c>
      <c r="E1348" s="19" t="s">
        <v>2776</v>
      </c>
      <c r="F1348" s="10">
        <v>42036</v>
      </c>
      <c r="G1348" s="10">
        <v>44228</v>
      </c>
      <c r="H1348" s="11">
        <v>7</v>
      </c>
      <c r="I1348" s="20" t="s">
        <v>259</v>
      </c>
      <c r="J1348" s="11" t="s">
        <v>261</v>
      </c>
      <c r="K1348" s="11" t="s">
        <v>2877</v>
      </c>
      <c r="L1348" s="11">
        <v>2</v>
      </c>
    </row>
    <row r="1349" spans="1:12">
      <c r="A1349" s="11" t="s">
        <v>2599</v>
      </c>
      <c r="D1349" s="11" t="s">
        <v>260</v>
      </c>
      <c r="E1349" s="19" t="s">
        <v>2777</v>
      </c>
      <c r="F1349" s="10">
        <v>42036</v>
      </c>
      <c r="G1349" s="10">
        <v>44228</v>
      </c>
      <c r="H1349" s="11">
        <v>7</v>
      </c>
      <c r="I1349" s="20" t="s">
        <v>259</v>
      </c>
      <c r="J1349" s="11" t="s">
        <v>261</v>
      </c>
      <c r="K1349" s="11" t="s">
        <v>2877</v>
      </c>
      <c r="L1349" s="11">
        <v>2</v>
      </c>
    </row>
    <row r="1350" spans="1:12">
      <c r="A1350" s="11" t="s">
        <v>2600</v>
      </c>
      <c r="D1350" s="11" t="s">
        <v>260</v>
      </c>
      <c r="E1350" s="19" t="s">
        <v>2778</v>
      </c>
      <c r="F1350" s="10">
        <v>42036</v>
      </c>
      <c r="G1350" s="10">
        <v>44228</v>
      </c>
      <c r="H1350" s="11">
        <v>7</v>
      </c>
      <c r="I1350" s="20" t="s">
        <v>259</v>
      </c>
      <c r="J1350" s="11" t="s">
        <v>261</v>
      </c>
      <c r="K1350" s="11" t="s">
        <v>2877</v>
      </c>
      <c r="L1350" s="11">
        <v>2</v>
      </c>
    </row>
    <row r="1351" spans="1:12">
      <c r="A1351" s="11" t="s">
        <v>2601</v>
      </c>
      <c r="D1351" s="11" t="s">
        <v>260</v>
      </c>
      <c r="E1351" s="19" t="s">
        <v>2779</v>
      </c>
      <c r="F1351" s="10">
        <v>42036</v>
      </c>
      <c r="G1351" s="10">
        <v>44228</v>
      </c>
      <c r="H1351" s="11">
        <v>7</v>
      </c>
      <c r="I1351" s="20" t="s">
        <v>259</v>
      </c>
      <c r="J1351" s="11" t="s">
        <v>261</v>
      </c>
      <c r="K1351" s="11" t="s">
        <v>2877</v>
      </c>
      <c r="L1351" s="11">
        <v>2</v>
      </c>
    </row>
    <row r="1352" spans="1:12">
      <c r="A1352" s="11" t="s">
        <v>2602</v>
      </c>
      <c r="D1352" s="11" t="s">
        <v>260</v>
      </c>
      <c r="E1352" s="19" t="s">
        <v>2780</v>
      </c>
      <c r="F1352" s="10">
        <v>42036</v>
      </c>
      <c r="G1352" s="10">
        <v>44228</v>
      </c>
      <c r="H1352" s="11">
        <v>7</v>
      </c>
      <c r="I1352" s="20" t="s">
        <v>259</v>
      </c>
      <c r="J1352" s="11" t="s">
        <v>261</v>
      </c>
      <c r="K1352" s="11" t="s">
        <v>2877</v>
      </c>
      <c r="L1352" s="11">
        <v>2</v>
      </c>
    </row>
    <row r="1353" spans="1:12">
      <c r="A1353" s="11" t="s">
        <v>2603</v>
      </c>
      <c r="D1353" s="11" t="s">
        <v>260</v>
      </c>
      <c r="E1353" s="19" t="s">
        <v>2781</v>
      </c>
      <c r="F1353" s="10">
        <v>42036</v>
      </c>
      <c r="G1353" s="10">
        <v>44228</v>
      </c>
      <c r="H1353" s="11">
        <v>7</v>
      </c>
      <c r="I1353" s="20" t="s">
        <v>259</v>
      </c>
      <c r="J1353" s="11" t="s">
        <v>261</v>
      </c>
      <c r="K1353" s="11" t="s">
        <v>2877</v>
      </c>
      <c r="L1353" s="11">
        <v>2</v>
      </c>
    </row>
    <row r="1354" spans="1:12">
      <c r="A1354" s="11" t="s">
        <v>2604</v>
      </c>
      <c r="D1354" s="11" t="s">
        <v>260</v>
      </c>
      <c r="E1354" s="19" t="s">
        <v>2782</v>
      </c>
      <c r="F1354" s="10">
        <v>42036</v>
      </c>
      <c r="G1354" s="10">
        <v>44228</v>
      </c>
      <c r="H1354" s="11">
        <v>7</v>
      </c>
      <c r="I1354" s="20" t="s">
        <v>259</v>
      </c>
      <c r="J1354" s="11" t="s">
        <v>261</v>
      </c>
      <c r="K1354" s="11" t="s">
        <v>2877</v>
      </c>
      <c r="L1354" s="11">
        <v>2</v>
      </c>
    </row>
    <row r="1355" spans="1:12">
      <c r="A1355" s="11" t="s">
        <v>2605</v>
      </c>
      <c r="D1355" s="11" t="s">
        <v>260</v>
      </c>
      <c r="E1355" s="19" t="s">
        <v>2783</v>
      </c>
      <c r="F1355" s="10">
        <v>42036</v>
      </c>
      <c r="G1355" s="10">
        <v>44228</v>
      </c>
      <c r="H1355" s="11">
        <v>7</v>
      </c>
      <c r="I1355" s="20" t="s">
        <v>259</v>
      </c>
      <c r="J1355" s="11" t="s">
        <v>261</v>
      </c>
      <c r="K1355" s="11" t="s">
        <v>2877</v>
      </c>
      <c r="L1355" s="11">
        <v>2</v>
      </c>
    </row>
    <row r="1356" spans="1:12">
      <c r="A1356" s="11" t="s">
        <v>2606</v>
      </c>
      <c r="D1356" s="11" t="s">
        <v>260</v>
      </c>
      <c r="E1356" s="19" t="s">
        <v>2784</v>
      </c>
      <c r="F1356" s="10">
        <v>42036</v>
      </c>
      <c r="G1356" s="10">
        <v>44228</v>
      </c>
      <c r="H1356" s="11">
        <v>7</v>
      </c>
      <c r="I1356" s="20" t="s">
        <v>259</v>
      </c>
      <c r="J1356" s="11" t="s">
        <v>261</v>
      </c>
      <c r="K1356" s="11" t="s">
        <v>2877</v>
      </c>
      <c r="L1356" s="11">
        <v>2</v>
      </c>
    </row>
    <row r="1357" spans="1:12">
      <c r="A1357" s="11" t="s">
        <v>2607</v>
      </c>
      <c r="D1357" s="11" t="s">
        <v>260</v>
      </c>
      <c r="E1357" s="19" t="s">
        <v>2785</v>
      </c>
      <c r="F1357" s="10">
        <v>42036</v>
      </c>
      <c r="G1357" s="10">
        <v>44228</v>
      </c>
      <c r="H1357" s="11">
        <v>7</v>
      </c>
      <c r="I1357" s="20" t="s">
        <v>259</v>
      </c>
      <c r="J1357" s="11" t="s">
        <v>261</v>
      </c>
      <c r="K1357" s="11" t="s">
        <v>2877</v>
      </c>
      <c r="L1357" s="11">
        <v>2</v>
      </c>
    </row>
    <row r="1358" spans="1:12">
      <c r="A1358" s="11" t="s">
        <v>2608</v>
      </c>
      <c r="D1358" s="11" t="s">
        <v>260</v>
      </c>
      <c r="E1358" s="19" t="s">
        <v>2786</v>
      </c>
      <c r="F1358" s="10">
        <v>42036</v>
      </c>
      <c r="G1358" s="10">
        <v>44228</v>
      </c>
      <c r="H1358" s="11">
        <v>7</v>
      </c>
      <c r="I1358" s="20" t="s">
        <v>259</v>
      </c>
      <c r="J1358" s="11" t="s">
        <v>261</v>
      </c>
      <c r="K1358" s="11" t="s">
        <v>2877</v>
      </c>
      <c r="L1358" s="11">
        <v>2</v>
      </c>
    </row>
    <row r="1359" spans="1:12">
      <c r="A1359" s="11" t="s">
        <v>2609</v>
      </c>
      <c r="D1359" s="11" t="s">
        <v>260</v>
      </c>
      <c r="E1359" s="19" t="s">
        <v>2787</v>
      </c>
      <c r="F1359" s="10">
        <v>42036</v>
      </c>
      <c r="G1359" s="10">
        <v>44228</v>
      </c>
      <c r="H1359" s="11">
        <v>7</v>
      </c>
      <c r="I1359" s="20" t="s">
        <v>259</v>
      </c>
      <c r="J1359" s="11" t="s">
        <v>261</v>
      </c>
      <c r="K1359" s="11" t="s">
        <v>2877</v>
      </c>
      <c r="L1359" s="11">
        <v>2</v>
      </c>
    </row>
    <row r="1360" spans="1:12">
      <c r="A1360" s="11" t="s">
        <v>2610</v>
      </c>
      <c r="D1360" s="11" t="s">
        <v>260</v>
      </c>
      <c r="E1360" s="19" t="s">
        <v>2788</v>
      </c>
      <c r="F1360" s="10">
        <v>42036</v>
      </c>
      <c r="G1360" s="10">
        <v>44228</v>
      </c>
      <c r="H1360" s="11">
        <v>7</v>
      </c>
      <c r="I1360" s="20" t="s">
        <v>259</v>
      </c>
      <c r="J1360" s="11" t="s">
        <v>261</v>
      </c>
      <c r="K1360" s="11" t="s">
        <v>2877</v>
      </c>
      <c r="L1360" s="11">
        <v>2</v>
      </c>
    </row>
    <row r="1361" spans="1:12">
      <c r="A1361" s="11" t="s">
        <v>2611</v>
      </c>
      <c r="D1361" s="11" t="s">
        <v>260</v>
      </c>
      <c r="E1361" s="19" t="s">
        <v>2789</v>
      </c>
      <c r="F1361" s="10">
        <v>42036</v>
      </c>
      <c r="G1361" s="10">
        <v>44228</v>
      </c>
      <c r="H1361" s="11">
        <v>7</v>
      </c>
      <c r="I1361" s="20" t="s">
        <v>259</v>
      </c>
      <c r="J1361" s="11" t="s">
        <v>261</v>
      </c>
      <c r="K1361" s="11" t="s">
        <v>2877</v>
      </c>
      <c r="L1361" s="11">
        <v>2</v>
      </c>
    </row>
    <row r="1362" spans="1:12">
      <c r="A1362" s="11" t="s">
        <v>2612</v>
      </c>
      <c r="D1362" s="11" t="s">
        <v>260</v>
      </c>
      <c r="E1362" s="19" t="s">
        <v>2790</v>
      </c>
      <c r="F1362" s="10">
        <v>42036</v>
      </c>
      <c r="G1362" s="10">
        <v>44228</v>
      </c>
      <c r="H1362" s="11">
        <v>7</v>
      </c>
      <c r="I1362" s="20" t="s">
        <v>259</v>
      </c>
      <c r="J1362" s="11" t="s">
        <v>261</v>
      </c>
      <c r="K1362" s="11" t="s">
        <v>2877</v>
      </c>
      <c r="L1362" s="11">
        <v>2</v>
      </c>
    </row>
    <row r="1363" spans="1:12">
      <c r="A1363" s="11" t="s">
        <v>2613</v>
      </c>
      <c r="D1363" s="11" t="s">
        <v>260</v>
      </c>
      <c r="E1363" s="19" t="s">
        <v>2791</v>
      </c>
      <c r="F1363" s="10">
        <v>42036</v>
      </c>
      <c r="G1363" s="10">
        <v>44228</v>
      </c>
      <c r="H1363" s="11">
        <v>7</v>
      </c>
      <c r="I1363" s="20" t="s">
        <v>259</v>
      </c>
      <c r="J1363" s="11" t="s">
        <v>261</v>
      </c>
      <c r="K1363" s="11" t="s">
        <v>2877</v>
      </c>
      <c r="L1363" s="11">
        <v>2</v>
      </c>
    </row>
    <row r="1364" spans="1:12">
      <c r="A1364" s="11" t="s">
        <v>2614</v>
      </c>
      <c r="D1364" s="11" t="s">
        <v>260</v>
      </c>
      <c r="E1364" s="19" t="s">
        <v>2792</v>
      </c>
      <c r="F1364" s="10">
        <v>42036</v>
      </c>
      <c r="G1364" s="10">
        <v>44228</v>
      </c>
      <c r="H1364" s="11">
        <v>7</v>
      </c>
      <c r="I1364" s="20" t="s">
        <v>259</v>
      </c>
      <c r="J1364" s="11" t="s">
        <v>261</v>
      </c>
      <c r="K1364" s="11" t="s">
        <v>2877</v>
      </c>
      <c r="L1364" s="11">
        <v>2</v>
      </c>
    </row>
    <row r="1365" spans="1:12">
      <c r="A1365" s="11" t="s">
        <v>2615</v>
      </c>
      <c r="D1365" s="11" t="s">
        <v>260</v>
      </c>
      <c r="E1365" s="19" t="s">
        <v>2793</v>
      </c>
      <c r="F1365" s="10">
        <v>42036</v>
      </c>
      <c r="G1365" s="10">
        <v>44228</v>
      </c>
      <c r="H1365" s="11">
        <v>7</v>
      </c>
      <c r="I1365" s="20" t="s">
        <v>259</v>
      </c>
      <c r="J1365" s="11" t="s">
        <v>261</v>
      </c>
      <c r="K1365" s="11" t="s">
        <v>2877</v>
      </c>
      <c r="L1365" s="11">
        <v>2</v>
      </c>
    </row>
    <row r="1366" spans="1:12">
      <c r="A1366" s="11" t="s">
        <v>2616</v>
      </c>
      <c r="D1366" s="11" t="s">
        <v>260</v>
      </c>
      <c r="E1366" s="19" t="s">
        <v>2794</v>
      </c>
      <c r="F1366" s="10">
        <v>42036</v>
      </c>
      <c r="G1366" s="10">
        <v>44228</v>
      </c>
      <c r="H1366" s="11">
        <v>7</v>
      </c>
      <c r="I1366" s="20" t="s">
        <v>259</v>
      </c>
      <c r="J1366" s="11" t="s">
        <v>261</v>
      </c>
      <c r="K1366" s="11" t="s">
        <v>2877</v>
      </c>
      <c r="L1366" s="11">
        <v>2</v>
      </c>
    </row>
    <row r="1367" spans="1:12">
      <c r="A1367" s="11" t="s">
        <v>2617</v>
      </c>
      <c r="D1367" s="11" t="s">
        <v>260</v>
      </c>
      <c r="E1367" s="19" t="s">
        <v>2795</v>
      </c>
      <c r="F1367" s="10">
        <v>42036</v>
      </c>
      <c r="G1367" s="10">
        <v>44228</v>
      </c>
      <c r="H1367" s="11">
        <v>7</v>
      </c>
      <c r="I1367" s="20" t="s">
        <v>259</v>
      </c>
      <c r="J1367" s="11" t="s">
        <v>261</v>
      </c>
      <c r="K1367" s="11" t="s">
        <v>2877</v>
      </c>
      <c r="L1367" s="11">
        <v>2</v>
      </c>
    </row>
    <row r="1368" spans="1:12">
      <c r="A1368" s="11" t="s">
        <v>2618</v>
      </c>
      <c r="D1368" s="11" t="s">
        <v>260</v>
      </c>
      <c r="E1368" s="19" t="s">
        <v>2796</v>
      </c>
      <c r="F1368" s="10">
        <v>42036</v>
      </c>
      <c r="G1368" s="10">
        <v>44228</v>
      </c>
      <c r="H1368" s="11">
        <v>7</v>
      </c>
      <c r="I1368" s="20" t="s">
        <v>259</v>
      </c>
      <c r="J1368" s="11" t="s">
        <v>261</v>
      </c>
      <c r="K1368" s="11" t="s">
        <v>2877</v>
      </c>
      <c r="L1368" s="11">
        <v>2</v>
      </c>
    </row>
    <row r="1369" spans="1:12">
      <c r="A1369" s="11" t="s">
        <v>2619</v>
      </c>
      <c r="D1369" s="11" t="s">
        <v>260</v>
      </c>
      <c r="E1369" s="19" t="s">
        <v>2797</v>
      </c>
      <c r="F1369" s="10">
        <v>42036</v>
      </c>
      <c r="G1369" s="10">
        <v>44228</v>
      </c>
      <c r="H1369" s="11">
        <v>7</v>
      </c>
      <c r="I1369" s="20" t="s">
        <v>259</v>
      </c>
      <c r="J1369" s="11" t="s">
        <v>261</v>
      </c>
      <c r="K1369" s="11" t="s">
        <v>2877</v>
      </c>
      <c r="L1369" s="11">
        <v>2</v>
      </c>
    </row>
    <row r="1370" spans="1:12">
      <c r="A1370" s="11" t="s">
        <v>2620</v>
      </c>
      <c r="D1370" s="11" t="s">
        <v>260</v>
      </c>
      <c r="E1370" s="19" t="s">
        <v>2798</v>
      </c>
      <c r="F1370" s="10">
        <v>42036</v>
      </c>
      <c r="G1370" s="10">
        <v>44228</v>
      </c>
      <c r="H1370" s="11">
        <v>7</v>
      </c>
      <c r="I1370" s="20" t="s">
        <v>259</v>
      </c>
      <c r="J1370" s="11" t="s">
        <v>261</v>
      </c>
      <c r="K1370" s="11" t="s">
        <v>2877</v>
      </c>
      <c r="L1370" s="11">
        <v>2</v>
      </c>
    </row>
    <row r="1371" spans="1:12">
      <c r="A1371" s="11" t="s">
        <v>2621</v>
      </c>
      <c r="D1371" s="11" t="s">
        <v>260</v>
      </c>
      <c r="E1371" s="19" t="s">
        <v>2799</v>
      </c>
      <c r="F1371" s="10">
        <v>42036</v>
      </c>
      <c r="G1371" s="10">
        <v>44228</v>
      </c>
      <c r="H1371" s="11">
        <v>7</v>
      </c>
      <c r="I1371" s="20" t="s">
        <v>259</v>
      </c>
      <c r="J1371" s="11" t="s">
        <v>261</v>
      </c>
      <c r="K1371" s="11" t="s">
        <v>2877</v>
      </c>
      <c r="L1371" s="11">
        <v>2</v>
      </c>
    </row>
    <row r="1372" spans="1:12">
      <c r="A1372" s="11" t="s">
        <v>2622</v>
      </c>
      <c r="D1372" s="11" t="s">
        <v>260</v>
      </c>
      <c r="E1372" s="19" t="s">
        <v>2800</v>
      </c>
      <c r="F1372" s="10">
        <v>42036</v>
      </c>
      <c r="G1372" s="10">
        <v>44228</v>
      </c>
      <c r="H1372" s="11">
        <v>7</v>
      </c>
      <c r="I1372" s="20" t="s">
        <v>259</v>
      </c>
      <c r="J1372" s="11" t="s">
        <v>261</v>
      </c>
      <c r="K1372" s="11" t="s">
        <v>2877</v>
      </c>
      <c r="L1372" s="11">
        <v>2</v>
      </c>
    </row>
    <row r="1373" spans="1:12">
      <c r="A1373" s="11" t="s">
        <v>2623</v>
      </c>
      <c r="D1373" s="11" t="s">
        <v>260</v>
      </c>
      <c r="E1373" s="19" t="s">
        <v>2801</v>
      </c>
      <c r="F1373" s="10">
        <v>42036</v>
      </c>
      <c r="G1373" s="10">
        <v>44228</v>
      </c>
      <c r="H1373" s="11">
        <v>7</v>
      </c>
      <c r="I1373" s="20" t="s">
        <v>259</v>
      </c>
      <c r="J1373" s="11" t="s">
        <v>261</v>
      </c>
      <c r="K1373" s="11" t="s">
        <v>2877</v>
      </c>
      <c r="L1373" s="11">
        <v>2</v>
      </c>
    </row>
    <row r="1374" spans="1:12">
      <c r="A1374" s="11" t="s">
        <v>2624</v>
      </c>
      <c r="D1374" s="11" t="s">
        <v>260</v>
      </c>
      <c r="E1374" s="19" t="s">
        <v>2802</v>
      </c>
      <c r="F1374" s="10">
        <v>42036</v>
      </c>
      <c r="G1374" s="10">
        <v>44228</v>
      </c>
      <c r="H1374" s="11">
        <v>7</v>
      </c>
      <c r="I1374" s="20" t="s">
        <v>259</v>
      </c>
      <c r="J1374" s="11" t="s">
        <v>261</v>
      </c>
      <c r="K1374" s="11" t="s">
        <v>2877</v>
      </c>
      <c r="L1374" s="11">
        <v>2</v>
      </c>
    </row>
    <row r="1375" spans="1:12">
      <c r="A1375" s="11" t="s">
        <v>2625</v>
      </c>
      <c r="D1375" s="11" t="s">
        <v>260</v>
      </c>
      <c r="E1375" s="19" t="s">
        <v>2803</v>
      </c>
      <c r="F1375" s="10">
        <v>42036</v>
      </c>
      <c r="G1375" s="10">
        <v>44228</v>
      </c>
      <c r="H1375" s="11">
        <v>7</v>
      </c>
      <c r="I1375" s="20" t="s">
        <v>259</v>
      </c>
      <c r="J1375" s="11" t="s">
        <v>261</v>
      </c>
      <c r="K1375" s="11" t="s">
        <v>2877</v>
      </c>
      <c r="L1375" s="11">
        <v>2</v>
      </c>
    </row>
    <row r="1376" spans="1:12">
      <c r="A1376" s="11" t="s">
        <v>2626</v>
      </c>
      <c r="D1376" s="11" t="s">
        <v>260</v>
      </c>
      <c r="E1376" s="19" t="s">
        <v>2804</v>
      </c>
      <c r="F1376" s="10">
        <v>42036</v>
      </c>
      <c r="G1376" s="10">
        <v>44228</v>
      </c>
      <c r="H1376" s="11">
        <v>7</v>
      </c>
      <c r="I1376" s="20" t="s">
        <v>259</v>
      </c>
      <c r="J1376" s="11" t="s">
        <v>261</v>
      </c>
      <c r="K1376" s="11" t="s">
        <v>2877</v>
      </c>
      <c r="L1376" s="11">
        <v>2</v>
      </c>
    </row>
    <row r="1377" spans="1:12">
      <c r="A1377" s="11" t="s">
        <v>2627</v>
      </c>
      <c r="D1377" s="11" t="s">
        <v>260</v>
      </c>
      <c r="E1377" s="19" t="s">
        <v>2805</v>
      </c>
      <c r="F1377" s="10">
        <v>42036</v>
      </c>
      <c r="G1377" s="10">
        <v>44228</v>
      </c>
      <c r="H1377" s="11">
        <v>7</v>
      </c>
      <c r="I1377" s="20" t="s">
        <v>259</v>
      </c>
      <c r="J1377" s="11" t="s">
        <v>261</v>
      </c>
      <c r="K1377" s="11" t="s">
        <v>2877</v>
      </c>
      <c r="L1377" s="11">
        <v>2</v>
      </c>
    </row>
    <row r="1378" spans="1:12">
      <c r="A1378" s="11" t="s">
        <v>2628</v>
      </c>
      <c r="D1378" s="11" t="s">
        <v>260</v>
      </c>
      <c r="E1378" s="19" t="s">
        <v>2806</v>
      </c>
      <c r="F1378" s="10">
        <v>42036</v>
      </c>
      <c r="G1378" s="10">
        <v>44228</v>
      </c>
      <c r="H1378" s="11">
        <v>7</v>
      </c>
      <c r="I1378" s="20" t="s">
        <v>259</v>
      </c>
      <c r="J1378" s="11" t="s">
        <v>261</v>
      </c>
      <c r="K1378" s="11" t="s">
        <v>2877</v>
      </c>
      <c r="L1378" s="11">
        <v>2</v>
      </c>
    </row>
    <row r="1379" spans="1:12">
      <c r="A1379" s="11" t="s">
        <v>2629</v>
      </c>
      <c r="D1379" s="11" t="s">
        <v>260</v>
      </c>
      <c r="E1379" s="19" t="s">
        <v>2807</v>
      </c>
      <c r="F1379" s="10">
        <v>42036</v>
      </c>
      <c r="G1379" s="10">
        <v>44228</v>
      </c>
      <c r="H1379" s="11">
        <v>7</v>
      </c>
      <c r="I1379" s="20" t="s">
        <v>259</v>
      </c>
      <c r="J1379" s="11" t="s">
        <v>261</v>
      </c>
      <c r="K1379" s="11" t="s">
        <v>2877</v>
      </c>
      <c r="L1379" s="11">
        <v>2</v>
      </c>
    </row>
    <row r="1380" spans="1:12">
      <c r="A1380" s="11" t="s">
        <v>2630</v>
      </c>
      <c r="D1380" s="11" t="s">
        <v>260</v>
      </c>
      <c r="E1380" s="19" t="s">
        <v>2808</v>
      </c>
      <c r="F1380" s="10">
        <v>42036</v>
      </c>
      <c r="G1380" s="10">
        <v>44228</v>
      </c>
      <c r="H1380" s="11">
        <v>7</v>
      </c>
      <c r="I1380" s="20" t="s">
        <v>259</v>
      </c>
      <c r="J1380" s="11" t="s">
        <v>261</v>
      </c>
      <c r="K1380" s="11" t="s">
        <v>2877</v>
      </c>
      <c r="L1380" s="11">
        <v>2</v>
      </c>
    </row>
    <row r="1381" spans="1:12">
      <c r="A1381" s="11" t="s">
        <v>2631</v>
      </c>
      <c r="D1381" s="11" t="s">
        <v>260</v>
      </c>
      <c r="E1381" s="19" t="s">
        <v>2809</v>
      </c>
      <c r="F1381" s="10">
        <v>42036</v>
      </c>
      <c r="G1381" s="10">
        <v>44228</v>
      </c>
      <c r="H1381" s="11">
        <v>7</v>
      </c>
      <c r="I1381" s="20" t="s">
        <v>259</v>
      </c>
      <c r="J1381" s="11" t="s">
        <v>261</v>
      </c>
      <c r="K1381" s="11" t="s">
        <v>2877</v>
      </c>
      <c r="L1381" s="11">
        <v>2</v>
      </c>
    </row>
    <row r="1382" spans="1:12">
      <c r="A1382" s="11" t="s">
        <v>2632</v>
      </c>
      <c r="D1382" s="11" t="s">
        <v>260</v>
      </c>
      <c r="E1382" s="19" t="s">
        <v>2810</v>
      </c>
      <c r="F1382" s="10">
        <v>42036</v>
      </c>
      <c r="G1382" s="10">
        <v>44228</v>
      </c>
      <c r="H1382" s="11">
        <v>7</v>
      </c>
      <c r="I1382" s="20" t="s">
        <v>259</v>
      </c>
      <c r="J1382" s="11" t="s">
        <v>261</v>
      </c>
      <c r="K1382" s="11" t="s">
        <v>2877</v>
      </c>
      <c r="L1382" s="11">
        <v>2</v>
      </c>
    </row>
    <row r="1383" spans="1:12">
      <c r="A1383" s="11" t="s">
        <v>2633</v>
      </c>
      <c r="D1383" s="11" t="s">
        <v>260</v>
      </c>
      <c r="E1383" s="19" t="s">
        <v>2811</v>
      </c>
      <c r="F1383" s="10">
        <v>42036</v>
      </c>
      <c r="G1383" s="10">
        <v>44228</v>
      </c>
      <c r="H1383" s="11">
        <v>7</v>
      </c>
      <c r="I1383" s="20" t="s">
        <v>259</v>
      </c>
      <c r="J1383" s="11" t="s">
        <v>261</v>
      </c>
      <c r="K1383" s="11" t="s">
        <v>2877</v>
      </c>
      <c r="L1383" s="11">
        <v>2</v>
      </c>
    </row>
    <row r="1384" spans="1:12">
      <c r="A1384" s="11" t="s">
        <v>2634</v>
      </c>
      <c r="D1384" s="11" t="s">
        <v>260</v>
      </c>
      <c r="E1384" s="19" t="s">
        <v>2812</v>
      </c>
      <c r="F1384" s="10">
        <v>42036</v>
      </c>
      <c r="G1384" s="10">
        <v>44228</v>
      </c>
      <c r="H1384" s="11">
        <v>7</v>
      </c>
      <c r="I1384" s="20" t="s">
        <v>259</v>
      </c>
      <c r="J1384" s="11" t="s">
        <v>261</v>
      </c>
      <c r="K1384" s="11" t="s">
        <v>2877</v>
      </c>
      <c r="L1384" s="11">
        <v>2</v>
      </c>
    </row>
    <row r="1385" spans="1:12">
      <c r="A1385" s="11" t="s">
        <v>2635</v>
      </c>
      <c r="D1385" s="11" t="s">
        <v>260</v>
      </c>
      <c r="E1385" s="19" t="s">
        <v>2813</v>
      </c>
      <c r="F1385" s="10">
        <v>42036</v>
      </c>
      <c r="G1385" s="10">
        <v>44228</v>
      </c>
      <c r="H1385" s="11">
        <v>7</v>
      </c>
      <c r="I1385" s="20" t="s">
        <v>259</v>
      </c>
      <c r="J1385" s="11" t="s">
        <v>261</v>
      </c>
      <c r="K1385" s="11" t="s">
        <v>2877</v>
      </c>
      <c r="L1385" s="11">
        <v>2</v>
      </c>
    </row>
    <row r="1386" spans="1:12">
      <c r="A1386" s="11" t="s">
        <v>2636</v>
      </c>
      <c r="D1386" s="11" t="s">
        <v>260</v>
      </c>
      <c r="E1386" s="19" t="s">
        <v>2814</v>
      </c>
      <c r="F1386" s="10">
        <v>42036</v>
      </c>
      <c r="G1386" s="10">
        <v>44228</v>
      </c>
      <c r="H1386" s="11">
        <v>7</v>
      </c>
      <c r="I1386" s="20" t="s">
        <v>259</v>
      </c>
      <c r="J1386" s="11" t="s">
        <v>261</v>
      </c>
      <c r="K1386" s="11" t="s">
        <v>2877</v>
      </c>
      <c r="L1386" s="11">
        <v>2</v>
      </c>
    </row>
    <row r="1387" spans="1:12">
      <c r="A1387" s="11" t="s">
        <v>2637</v>
      </c>
      <c r="D1387" s="11" t="s">
        <v>260</v>
      </c>
      <c r="E1387" s="19" t="s">
        <v>2815</v>
      </c>
      <c r="F1387" s="10">
        <v>42036</v>
      </c>
      <c r="G1387" s="10">
        <v>44228</v>
      </c>
      <c r="H1387" s="11">
        <v>7</v>
      </c>
      <c r="I1387" s="20" t="s">
        <v>259</v>
      </c>
      <c r="J1387" s="11" t="s">
        <v>261</v>
      </c>
      <c r="K1387" s="11" t="s">
        <v>2877</v>
      </c>
      <c r="L1387" s="11">
        <v>2</v>
      </c>
    </row>
    <row r="1388" spans="1:12">
      <c r="A1388" s="11" t="s">
        <v>2638</v>
      </c>
      <c r="D1388" s="11" t="s">
        <v>260</v>
      </c>
      <c r="E1388" s="19" t="s">
        <v>2816</v>
      </c>
      <c r="F1388" s="10">
        <v>42036</v>
      </c>
      <c r="G1388" s="10">
        <v>44228</v>
      </c>
      <c r="H1388" s="11">
        <v>7</v>
      </c>
      <c r="I1388" s="20" t="s">
        <v>259</v>
      </c>
      <c r="J1388" s="11" t="s">
        <v>261</v>
      </c>
      <c r="K1388" s="11" t="s">
        <v>2877</v>
      </c>
      <c r="L1388" s="11">
        <v>2</v>
      </c>
    </row>
    <row r="1389" spans="1:12">
      <c r="A1389" s="11" t="s">
        <v>2639</v>
      </c>
      <c r="D1389" s="11" t="s">
        <v>260</v>
      </c>
      <c r="E1389" s="19" t="s">
        <v>2817</v>
      </c>
      <c r="F1389" s="10">
        <v>42036</v>
      </c>
      <c r="G1389" s="10">
        <v>44228</v>
      </c>
      <c r="H1389" s="11">
        <v>7</v>
      </c>
      <c r="I1389" s="20" t="s">
        <v>259</v>
      </c>
      <c r="J1389" s="11" t="s">
        <v>261</v>
      </c>
      <c r="K1389" s="11" t="s">
        <v>2877</v>
      </c>
      <c r="L1389" s="11">
        <v>2</v>
      </c>
    </row>
    <row r="1390" spans="1:12">
      <c r="A1390" s="11" t="s">
        <v>2640</v>
      </c>
      <c r="D1390" s="11" t="s">
        <v>260</v>
      </c>
      <c r="E1390" s="19" t="s">
        <v>2818</v>
      </c>
      <c r="F1390" s="10">
        <v>42036</v>
      </c>
      <c r="G1390" s="10">
        <v>44228</v>
      </c>
      <c r="H1390" s="11">
        <v>7</v>
      </c>
      <c r="I1390" s="20" t="s">
        <v>259</v>
      </c>
      <c r="J1390" s="11" t="s">
        <v>261</v>
      </c>
      <c r="K1390" s="11" t="s">
        <v>2877</v>
      </c>
      <c r="L1390" s="11">
        <v>2</v>
      </c>
    </row>
    <row r="1391" spans="1:12">
      <c r="A1391" s="11" t="s">
        <v>2641</v>
      </c>
      <c r="D1391" s="11" t="s">
        <v>260</v>
      </c>
      <c r="E1391" s="19" t="s">
        <v>2819</v>
      </c>
      <c r="F1391" s="10">
        <v>42036</v>
      </c>
      <c r="G1391" s="10">
        <v>44228</v>
      </c>
      <c r="H1391" s="11">
        <v>7</v>
      </c>
      <c r="I1391" s="20" t="s">
        <v>259</v>
      </c>
      <c r="J1391" s="11" t="s">
        <v>261</v>
      </c>
      <c r="K1391" s="11" t="s">
        <v>2877</v>
      </c>
      <c r="L1391" s="11">
        <v>2</v>
      </c>
    </row>
    <row r="1392" spans="1:12">
      <c r="A1392" s="11" t="s">
        <v>2642</v>
      </c>
      <c r="D1392" s="11" t="s">
        <v>260</v>
      </c>
      <c r="E1392" s="19" t="s">
        <v>2820</v>
      </c>
      <c r="F1392" s="10">
        <v>42036</v>
      </c>
      <c r="G1392" s="10">
        <v>44228</v>
      </c>
      <c r="H1392" s="11">
        <v>7</v>
      </c>
      <c r="I1392" s="20" t="s">
        <v>259</v>
      </c>
      <c r="J1392" s="11" t="s">
        <v>261</v>
      </c>
      <c r="K1392" s="11" t="s">
        <v>2877</v>
      </c>
      <c r="L1392" s="11">
        <v>2</v>
      </c>
    </row>
    <row r="1393" spans="1:12">
      <c r="A1393" s="11" t="s">
        <v>2643</v>
      </c>
      <c r="D1393" s="11" t="s">
        <v>260</v>
      </c>
      <c r="E1393" s="19" t="s">
        <v>2821</v>
      </c>
      <c r="F1393" s="10">
        <v>42036</v>
      </c>
      <c r="G1393" s="10">
        <v>44228</v>
      </c>
      <c r="H1393" s="11">
        <v>7</v>
      </c>
      <c r="I1393" s="20" t="s">
        <v>259</v>
      </c>
      <c r="J1393" s="11" t="s">
        <v>261</v>
      </c>
      <c r="K1393" s="11" t="s">
        <v>2877</v>
      </c>
      <c r="L1393" s="11">
        <v>2</v>
      </c>
    </row>
    <row r="1394" spans="1:12">
      <c r="A1394" s="11" t="s">
        <v>2644</v>
      </c>
      <c r="D1394" s="11" t="s">
        <v>260</v>
      </c>
      <c r="E1394" s="19" t="s">
        <v>2822</v>
      </c>
      <c r="F1394" s="10">
        <v>42036</v>
      </c>
      <c r="G1394" s="10">
        <v>44228</v>
      </c>
      <c r="H1394" s="11">
        <v>7</v>
      </c>
      <c r="I1394" s="20" t="s">
        <v>259</v>
      </c>
      <c r="J1394" s="11" t="s">
        <v>261</v>
      </c>
      <c r="K1394" s="11" t="s">
        <v>2877</v>
      </c>
      <c r="L1394" s="11">
        <v>2</v>
      </c>
    </row>
    <row r="1395" spans="1:12">
      <c r="A1395" s="11" t="s">
        <v>2645</v>
      </c>
      <c r="D1395" s="11" t="s">
        <v>260</v>
      </c>
      <c r="E1395" s="19" t="s">
        <v>2823</v>
      </c>
      <c r="F1395" s="10">
        <v>42036</v>
      </c>
      <c r="G1395" s="10">
        <v>44228</v>
      </c>
      <c r="H1395" s="11">
        <v>7</v>
      </c>
      <c r="I1395" s="20" t="s">
        <v>259</v>
      </c>
      <c r="J1395" s="11" t="s">
        <v>261</v>
      </c>
      <c r="K1395" s="11" t="s">
        <v>2877</v>
      </c>
      <c r="L1395" s="11">
        <v>2</v>
      </c>
    </row>
    <row r="1396" spans="1:12">
      <c r="A1396" s="11" t="s">
        <v>2646</v>
      </c>
      <c r="D1396" s="11" t="s">
        <v>260</v>
      </c>
      <c r="E1396" s="19" t="s">
        <v>2824</v>
      </c>
      <c r="F1396" s="10">
        <v>42036</v>
      </c>
      <c r="G1396" s="10">
        <v>44228</v>
      </c>
      <c r="H1396" s="11">
        <v>7</v>
      </c>
      <c r="I1396" s="20" t="s">
        <v>259</v>
      </c>
      <c r="J1396" s="11" t="s">
        <v>261</v>
      </c>
      <c r="K1396" s="11" t="s">
        <v>2877</v>
      </c>
      <c r="L1396" s="11">
        <v>2</v>
      </c>
    </row>
    <row r="1397" spans="1:12">
      <c r="A1397" s="11" t="s">
        <v>2647</v>
      </c>
      <c r="D1397" s="11" t="s">
        <v>260</v>
      </c>
      <c r="E1397" s="19" t="s">
        <v>2825</v>
      </c>
      <c r="F1397" s="10">
        <v>42036</v>
      </c>
      <c r="G1397" s="10">
        <v>44228</v>
      </c>
      <c r="H1397" s="11">
        <v>7</v>
      </c>
      <c r="I1397" s="20" t="s">
        <v>259</v>
      </c>
      <c r="J1397" s="11" t="s">
        <v>261</v>
      </c>
      <c r="K1397" s="11" t="s">
        <v>2877</v>
      </c>
      <c r="L1397" s="11">
        <v>2</v>
      </c>
    </row>
    <row r="1398" spans="1:12">
      <c r="A1398" s="11" t="s">
        <v>2648</v>
      </c>
      <c r="D1398" s="11" t="s">
        <v>260</v>
      </c>
      <c r="E1398" s="19" t="s">
        <v>2826</v>
      </c>
      <c r="F1398" s="10">
        <v>42036</v>
      </c>
      <c r="G1398" s="10">
        <v>44228</v>
      </c>
      <c r="H1398" s="11">
        <v>7</v>
      </c>
      <c r="I1398" s="20" t="s">
        <v>259</v>
      </c>
      <c r="J1398" s="11" t="s">
        <v>261</v>
      </c>
      <c r="K1398" s="11" t="s">
        <v>2877</v>
      </c>
      <c r="L1398" s="11">
        <v>2</v>
      </c>
    </row>
    <row r="1399" spans="1:12">
      <c r="A1399" s="11" t="s">
        <v>2649</v>
      </c>
      <c r="D1399" s="11" t="s">
        <v>260</v>
      </c>
      <c r="E1399" s="19" t="s">
        <v>2827</v>
      </c>
      <c r="F1399" s="10">
        <v>42036</v>
      </c>
      <c r="G1399" s="10">
        <v>44228</v>
      </c>
      <c r="H1399" s="11">
        <v>7</v>
      </c>
      <c r="I1399" s="20" t="s">
        <v>259</v>
      </c>
      <c r="J1399" s="11" t="s">
        <v>261</v>
      </c>
      <c r="K1399" s="11" t="s">
        <v>2877</v>
      </c>
      <c r="L1399" s="11">
        <v>2</v>
      </c>
    </row>
    <row r="1400" spans="1:12">
      <c r="A1400" s="11" t="s">
        <v>2650</v>
      </c>
      <c r="D1400" s="11" t="s">
        <v>260</v>
      </c>
      <c r="E1400" s="19" t="s">
        <v>2828</v>
      </c>
      <c r="F1400" s="10">
        <v>42036</v>
      </c>
      <c r="G1400" s="10">
        <v>44228</v>
      </c>
      <c r="H1400" s="11">
        <v>7</v>
      </c>
      <c r="I1400" s="20" t="s">
        <v>259</v>
      </c>
      <c r="J1400" s="11" t="s">
        <v>261</v>
      </c>
      <c r="K1400" s="11" t="s">
        <v>2877</v>
      </c>
      <c r="L1400" s="11">
        <v>2</v>
      </c>
    </row>
    <row r="1401" spans="1:12">
      <c r="A1401" s="11" t="s">
        <v>2651</v>
      </c>
      <c r="D1401" s="11" t="s">
        <v>260</v>
      </c>
      <c r="E1401" s="19" t="s">
        <v>2829</v>
      </c>
      <c r="F1401" s="10">
        <v>42036</v>
      </c>
      <c r="G1401" s="10">
        <v>44228</v>
      </c>
      <c r="H1401" s="11">
        <v>7</v>
      </c>
      <c r="I1401" s="20" t="s">
        <v>259</v>
      </c>
      <c r="J1401" s="11" t="s">
        <v>261</v>
      </c>
      <c r="K1401" s="11" t="s">
        <v>2877</v>
      </c>
      <c r="L1401" s="11">
        <v>2</v>
      </c>
    </row>
    <row r="1402" spans="1:12">
      <c r="A1402" s="11" t="s">
        <v>2652</v>
      </c>
      <c r="D1402" s="11" t="s">
        <v>260</v>
      </c>
      <c r="E1402" s="19" t="s">
        <v>2830</v>
      </c>
      <c r="F1402" s="10">
        <v>42036</v>
      </c>
      <c r="G1402" s="10">
        <v>44228</v>
      </c>
      <c r="H1402" s="11">
        <v>7</v>
      </c>
      <c r="I1402" s="20" t="s">
        <v>259</v>
      </c>
      <c r="J1402" s="11" t="s">
        <v>261</v>
      </c>
      <c r="K1402" s="11" t="s">
        <v>2877</v>
      </c>
      <c r="L1402" s="11">
        <v>2</v>
      </c>
    </row>
    <row r="1403" spans="1:12">
      <c r="A1403" s="11" t="s">
        <v>2653</v>
      </c>
      <c r="D1403" s="11" t="s">
        <v>260</v>
      </c>
      <c r="E1403" s="19" t="s">
        <v>2831</v>
      </c>
      <c r="F1403" s="10">
        <v>42036</v>
      </c>
      <c r="G1403" s="10">
        <v>44228</v>
      </c>
      <c r="H1403" s="11">
        <v>7</v>
      </c>
      <c r="I1403" s="20" t="s">
        <v>259</v>
      </c>
      <c r="J1403" s="11" t="s">
        <v>261</v>
      </c>
      <c r="K1403" s="11" t="s">
        <v>2877</v>
      </c>
      <c r="L1403" s="11">
        <v>2</v>
      </c>
    </row>
    <row r="1404" spans="1:12">
      <c r="A1404" s="11" t="s">
        <v>2654</v>
      </c>
      <c r="D1404" s="11" t="s">
        <v>260</v>
      </c>
      <c r="E1404" s="19" t="s">
        <v>2832</v>
      </c>
      <c r="F1404" s="10">
        <v>42036</v>
      </c>
      <c r="G1404" s="10">
        <v>44228</v>
      </c>
      <c r="H1404" s="11">
        <v>7</v>
      </c>
      <c r="I1404" s="20" t="s">
        <v>259</v>
      </c>
      <c r="J1404" s="11" t="s">
        <v>261</v>
      </c>
      <c r="K1404" s="11" t="s">
        <v>2877</v>
      </c>
      <c r="L1404" s="11">
        <v>2</v>
      </c>
    </row>
    <row r="1405" spans="1:12">
      <c r="A1405" s="11" t="s">
        <v>2655</v>
      </c>
      <c r="D1405" s="11" t="s">
        <v>260</v>
      </c>
      <c r="E1405" s="19" t="s">
        <v>2833</v>
      </c>
      <c r="F1405" s="10">
        <v>42036</v>
      </c>
      <c r="G1405" s="10">
        <v>44228</v>
      </c>
      <c r="H1405" s="11">
        <v>7</v>
      </c>
      <c r="I1405" s="20" t="s">
        <v>259</v>
      </c>
      <c r="J1405" s="11" t="s">
        <v>261</v>
      </c>
      <c r="K1405" s="11" t="s">
        <v>2877</v>
      </c>
      <c r="L1405" s="11">
        <v>2</v>
      </c>
    </row>
    <row r="1406" spans="1:12">
      <c r="A1406" s="11" t="s">
        <v>2656</v>
      </c>
      <c r="D1406" s="11" t="s">
        <v>260</v>
      </c>
      <c r="E1406" s="19" t="s">
        <v>2834</v>
      </c>
      <c r="F1406" s="10">
        <v>42036</v>
      </c>
      <c r="G1406" s="10">
        <v>44228</v>
      </c>
      <c r="H1406" s="11">
        <v>7</v>
      </c>
      <c r="I1406" s="20" t="s">
        <v>259</v>
      </c>
      <c r="J1406" s="11" t="s">
        <v>261</v>
      </c>
      <c r="K1406" s="11" t="s">
        <v>2877</v>
      </c>
      <c r="L1406" s="11">
        <v>2</v>
      </c>
    </row>
    <row r="1407" spans="1:12">
      <c r="A1407" s="11" t="s">
        <v>2657</v>
      </c>
      <c r="D1407" s="11" t="s">
        <v>260</v>
      </c>
      <c r="E1407" s="19" t="s">
        <v>2835</v>
      </c>
      <c r="F1407" s="10">
        <v>42036</v>
      </c>
      <c r="G1407" s="10">
        <v>44228</v>
      </c>
      <c r="H1407" s="11">
        <v>7</v>
      </c>
      <c r="I1407" s="20" t="s">
        <v>259</v>
      </c>
      <c r="J1407" s="11" t="s">
        <v>261</v>
      </c>
      <c r="K1407" s="11" t="s">
        <v>2877</v>
      </c>
      <c r="L1407" s="11">
        <v>2</v>
      </c>
    </row>
    <row r="1408" spans="1:12">
      <c r="A1408" s="11" t="s">
        <v>2658</v>
      </c>
      <c r="D1408" s="11" t="s">
        <v>260</v>
      </c>
      <c r="E1408" s="19" t="s">
        <v>2836</v>
      </c>
      <c r="F1408" s="10">
        <v>42036</v>
      </c>
      <c r="G1408" s="10">
        <v>44228</v>
      </c>
      <c r="H1408" s="11">
        <v>7</v>
      </c>
      <c r="I1408" s="20" t="s">
        <v>259</v>
      </c>
      <c r="J1408" s="11" t="s">
        <v>261</v>
      </c>
      <c r="K1408" s="11" t="s">
        <v>2877</v>
      </c>
      <c r="L1408" s="11">
        <v>2</v>
      </c>
    </row>
    <row r="1409" spans="1:12">
      <c r="A1409" s="11" t="s">
        <v>2659</v>
      </c>
      <c r="D1409" s="11" t="s">
        <v>260</v>
      </c>
      <c r="E1409" s="19" t="s">
        <v>2837</v>
      </c>
      <c r="F1409" s="10">
        <v>42036</v>
      </c>
      <c r="G1409" s="10">
        <v>44228</v>
      </c>
      <c r="H1409" s="11">
        <v>7</v>
      </c>
      <c r="I1409" s="20" t="s">
        <v>259</v>
      </c>
      <c r="J1409" s="11" t="s">
        <v>261</v>
      </c>
      <c r="K1409" s="11" t="s">
        <v>2877</v>
      </c>
      <c r="L1409" s="11">
        <v>2</v>
      </c>
    </row>
    <row r="1410" spans="1:12">
      <c r="A1410" s="11" t="s">
        <v>2660</v>
      </c>
      <c r="D1410" s="11" t="s">
        <v>260</v>
      </c>
      <c r="E1410" s="19" t="s">
        <v>2838</v>
      </c>
      <c r="F1410" s="10">
        <v>42036</v>
      </c>
      <c r="G1410" s="10">
        <v>44228</v>
      </c>
      <c r="H1410" s="11">
        <v>7</v>
      </c>
      <c r="I1410" s="20" t="s">
        <v>259</v>
      </c>
      <c r="J1410" s="11" t="s">
        <v>261</v>
      </c>
      <c r="K1410" s="11" t="s">
        <v>2877</v>
      </c>
      <c r="L1410" s="11">
        <v>2</v>
      </c>
    </row>
    <row r="1411" spans="1:12">
      <c r="A1411" s="11" t="s">
        <v>2661</v>
      </c>
      <c r="D1411" s="11" t="s">
        <v>260</v>
      </c>
      <c r="E1411" s="19" t="s">
        <v>2839</v>
      </c>
      <c r="F1411" s="10">
        <v>42036</v>
      </c>
      <c r="G1411" s="10">
        <v>44228</v>
      </c>
      <c r="H1411" s="11">
        <v>7</v>
      </c>
      <c r="I1411" s="20" t="s">
        <v>259</v>
      </c>
      <c r="J1411" s="11" t="s">
        <v>261</v>
      </c>
      <c r="K1411" s="11" t="s">
        <v>2877</v>
      </c>
      <c r="L1411" s="11">
        <v>2</v>
      </c>
    </row>
    <row r="1412" spans="1:12">
      <c r="A1412" s="11" t="s">
        <v>2662</v>
      </c>
      <c r="D1412" s="11" t="s">
        <v>260</v>
      </c>
      <c r="E1412" s="19" t="s">
        <v>2840</v>
      </c>
      <c r="F1412" s="10">
        <v>42036</v>
      </c>
      <c r="G1412" s="10">
        <v>44228</v>
      </c>
      <c r="H1412" s="11">
        <v>7</v>
      </c>
      <c r="I1412" s="20" t="s">
        <v>259</v>
      </c>
      <c r="J1412" s="11" t="s">
        <v>261</v>
      </c>
      <c r="K1412" s="11" t="s">
        <v>2877</v>
      </c>
      <c r="L1412" s="11">
        <v>2</v>
      </c>
    </row>
    <row r="1413" spans="1:12">
      <c r="A1413" s="11" t="s">
        <v>2663</v>
      </c>
      <c r="D1413" s="11" t="s">
        <v>260</v>
      </c>
      <c r="E1413" s="19" t="s">
        <v>2841</v>
      </c>
      <c r="F1413" s="10">
        <v>42036</v>
      </c>
      <c r="G1413" s="10">
        <v>44228</v>
      </c>
      <c r="H1413" s="11">
        <v>7</v>
      </c>
      <c r="I1413" s="20" t="s">
        <v>259</v>
      </c>
      <c r="J1413" s="11" t="s">
        <v>261</v>
      </c>
      <c r="K1413" s="11" t="s">
        <v>2877</v>
      </c>
      <c r="L1413" s="11">
        <v>2</v>
      </c>
    </row>
    <row r="1414" spans="1:12">
      <c r="A1414" s="11" t="s">
        <v>2664</v>
      </c>
      <c r="D1414" s="11" t="s">
        <v>260</v>
      </c>
      <c r="E1414" s="19" t="s">
        <v>2842</v>
      </c>
      <c r="F1414" s="10">
        <v>42036</v>
      </c>
      <c r="G1414" s="10">
        <v>44228</v>
      </c>
      <c r="H1414" s="11">
        <v>7</v>
      </c>
      <c r="I1414" s="20" t="s">
        <v>259</v>
      </c>
      <c r="J1414" s="11" t="s">
        <v>261</v>
      </c>
      <c r="K1414" s="11" t="s">
        <v>2877</v>
      </c>
      <c r="L1414" s="11">
        <v>2</v>
      </c>
    </row>
    <row r="1415" spans="1:12">
      <c r="A1415" s="11" t="s">
        <v>2665</v>
      </c>
      <c r="D1415" s="11" t="s">
        <v>260</v>
      </c>
      <c r="E1415" s="19" t="s">
        <v>2843</v>
      </c>
      <c r="F1415" s="10">
        <v>42036</v>
      </c>
      <c r="G1415" s="10">
        <v>44228</v>
      </c>
      <c r="H1415" s="11">
        <v>7</v>
      </c>
      <c r="I1415" s="20" t="s">
        <v>259</v>
      </c>
      <c r="J1415" s="11" t="s">
        <v>261</v>
      </c>
      <c r="K1415" s="11" t="s">
        <v>2877</v>
      </c>
      <c r="L1415" s="11">
        <v>2</v>
      </c>
    </row>
    <row r="1416" spans="1:12">
      <c r="A1416" s="11" t="s">
        <v>2666</v>
      </c>
      <c r="D1416" s="11" t="s">
        <v>260</v>
      </c>
      <c r="E1416" s="19" t="s">
        <v>2844</v>
      </c>
      <c r="F1416" s="10">
        <v>42036</v>
      </c>
      <c r="G1416" s="10">
        <v>44228</v>
      </c>
      <c r="H1416" s="11">
        <v>7</v>
      </c>
      <c r="I1416" s="20" t="s">
        <v>259</v>
      </c>
      <c r="J1416" s="11" t="s">
        <v>261</v>
      </c>
      <c r="K1416" s="11" t="s">
        <v>2877</v>
      </c>
      <c r="L1416" s="11">
        <v>2</v>
      </c>
    </row>
    <row r="1417" spans="1:12">
      <c r="A1417" s="11" t="s">
        <v>2667</v>
      </c>
      <c r="D1417" s="11" t="s">
        <v>260</v>
      </c>
      <c r="E1417" s="19" t="s">
        <v>2845</v>
      </c>
      <c r="F1417" s="10">
        <v>42036</v>
      </c>
      <c r="G1417" s="10">
        <v>44228</v>
      </c>
      <c r="H1417" s="11">
        <v>7</v>
      </c>
      <c r="I1417" s="20" t="s">
        <v>259</v>
      </c>
      <c r="J1417" s="11" t="s">
        <v>261</v>
      </c>
      <c r="K1417" s="11" t="s">
        <v>2877</v>
      </c>
      <c r="L1417" s="11">
        <v>2</v>
      </c>
    </row>
    <row r="1418" spans="1:12">
      <c r="A1418" s="11" t="s">
        <v>2668</v>
      </c>
      <c r="D1418" s="11" t="s">
        <v>260</v>
      </c>
      <c r="E1418" s="19" t="s">
        <v>2846</v>
      </c>
      <c r="F1418" s="10">
        <v>42036</v>
      </c>
      <c r="G1418" s="10">
        <v>44228</v>
      </c>
      <c r="H1418" s="11">
        <v>7</v>
      </c>
      <c r="I1418" s="20" t="s">
        <v>259</v>
      </c>
      <c r="J1418" s="11" t="s">
        <v>261</v>
      </c>
      <c r="K1418" s="11" t="s">
        <v>2877</v>
      </c>
      <c r="L1418" s="11">
        <v>2</v>
      </c>
    </row>
    <row r="1419" spans="1:12">
      <c r="A1419" s="11" t="s">
        <v>2669</v>
      </c>
      <c r="D1419" s="11" t="s">
        <v>260</v>
      </c>
      <c r="E1419" s="19" t="s">
        <v>2847</v>
      </c>
      <c r="F1419" s="10">
        <v>42036</v>
      </c>
      <c r="G1419" s="10">
        <v>44228</v>
      </c>
      <c r="H1419" s="11">
        <v>7</v>
      </c>
      <c r="I1419" s="20" t="s">
        <v>259</v>
      </c>
      <c r="J1419" s="11" t="s">
        <v>261</v>
      </c>
      <c r="K1419" s="11" t="s">
        <v>2877</v>
      </c>
      <c r="L1419" s="11">
        <v>2</v>
      </c>
    </row>
    <row r="1420" spans="1:12">
      <c r="A1420" s="11" t="s">
        <v>2670</v>
      </c>
      <c r="D1420" s="11" t="s">
        <v>260</v>
      </c>
      <c r="E1420" s="19" t="s">
        <v>2848</v>
      </c>
      <c r="F1420" s="10">
        <v>42036</v>
      </c>
      <c r="G1420" s="10">
        <v>44228</v>
      </c>
      <c r="H1420" s="11">
        <v>7</v>
      </c>
      <c r="I1420" s="20" t="s">
        <v>259</v>
      </c>
      <c r="J1420" s="11" t="s">
        <v>261</v>
      </c>
      <c r="K1420" s="11" t="s">
        <v>2877</v>
      </c>
      <c r="L1420" s="11">
        <v>2</v>
      </c>
    </row>
    <row r="1421" spans="1:12">
      <c r="A1421" s="11" t="s">
        <v>2671</v>
      </c>
      <c r="D1421" s="11" t="s">
        <v>260</v>
      </c>
      <c r="E1421" s="19" t="s">
        <v>2849</v>
      </c>
      <c r="F1421" s="10">
        <v>42036</v>
      </c>
      <c r="G1421" s="10">
        <v>44228</v>
      </c>
      <c r="H1421" s="11">
        <v>7</v>
      </c>
      <c r="I1421" s="20" t="s">
        <v>259</v>
      </c>
      <c r="J1421" s="11" t="s">
        <v>261</v>
      </c>
      <c r="K1421" s="11" t="s">
        <v>2877</v>
      </c>
      <c r="L1421" s="11">
        <v>2</v>
      </c>
    </row>
    <row r="1422" spans="1:12">
      <c r="A1422" s="11" t="s">
        <v>2672</v>
      </c>
      <c r="D1422" s="11" t="s">
        <v>260</v>
      </c>
      <c r="E1422" s="19" t="s">
        <v>2850</v>
      </c>
      <c r="F1422" s="10">
        <v>42036</v>
      </c>
      <c r="G1422" s="10">
        <v>44228</v>
      </c>
      <c r="H1422" s="11">
        <v>7</v>
      </c>
      <c r="I1422" s="20" t="s">
        <v>259</v>
      </c>
      <c r="J1422" s="11" t="s">
        <v>261</v>
      </c>
      <c r="K1422" s="11" t="s">
        <v>2877</v>
      </c>
      <c r="L1422" s="11">
        <v>2</v>
      </c>
    </row>
    <row r="1423" spans="1:12">
      <c r="A1423" s="11" t="s">
        <v>2673</v>
      </c>
      <c r="D1423" s="11" t="s">
        <v>260</v>
      </c>
      <c r="E1423" s="19" t="s">
        <v>2851</v>
      </c>
      <c r="F1423" s="10">
        <v>42036</v>
      </c>
      <c r="G1423" s="10">
        <v>44228</v>
      </c>
      <c r="H1423" s="11">
        <v>7</v>
      </c>
      <c r="I1423" s="20" t="s">
        <v>259</v>
      </c>
      <c r="J1423" s="11" t="s">
        <v>261</v>
      </c>
      <c r="K1423" s="11" t="s">
        <v>2877</v>
      </c>
      <c r="L1423" s="11">
        <v>2</v>
      </c>
    </row>
    <row r="1424" spans="1:12">
      <c r="A1424" s="11" t="s">
        <v>2674</v>
      </c>
      <c r="D1424" s="11" t="s">
        <v>260</v>
      </c>
      <c r="E1424" s="19" t="s">
        <v>2852</v>
      </c>
      <c r="F1424" s="10">
        <v>42036</v>
      </c>
      <c r="G1424" s="10">
        <v>44228</v>
      </c>
      <c r="H1424" s="11">
        <v>7</v>
      </c>
      <c r="I1424" s="20" t="s">
        <v>259</v>
      </c>
      <c r="J1424" s="11" t="s">
        <v>261</v>
      </c>
      <c r="K1424" s="11" t="s">
        <v>2877</v>
      </c>
      <c r="L1424" s="11">
        <v>2</v>
      </c>
    </row>
    <row r="1425" spans="1:12">
      <c r="A1425" s="11" t="s">
        <v>2675</v>
      </c>
      <c r="D1425" s="11" t="s">
        <v>260</v>
      </c>
      <c r="E1425" s="19" t="s">
        <v>2853</v>
      </c>
      <c r="F1425" s="10">
        <v>42036</v>
      </c>
      <c r="G1425" s="10">
        <v>44228</v>
      </c>
      <c r="H1425" s="11">
        <v>7</v>
      </c>
      <c r="I1425" s="20" t="s">
        <v>259</v>
      </c>
      <c r="J1425" s="11" t="s">
        <v>261</v>
      </c>
      <c r="K1425" s="11" t="s">
        <v>2877</v>
      </c>
      <c r="L1425" s="11">
        <v>2</v>
      </c>
    </row>
    <row r="1426" spans="1:12">
      <c r="A1426" s="11" t="s">
        <v>2676</v>
      </c>
      <c r="D1426" s="11" t="s">
        <v>260</v>
      </c>
      <c r="E1426" s="19" t="s">
        <v>2854</v>
      </c>
      <c r="F1426" s="10">
        <v>42036</v>
      </c>
      <c r="G1426" s="10">
        <v>44228</v>
      </c>
      <c r="H1426" s="11">
        <v>7</v>
      </c>
      <c r="I1426" s="20" t="s">
        <v>259</v>
      </c>
      <c r="J1426" s="11" t="s">
        <v>261</v>
      </c>
      <c r="K1426" s="11" t="s">
        <v>2877</v>
      </c>
      <c r="L1426" s="11">
        <v>2</v>
      </c>
    </row>
    <row r="1427" spans="1:12">
      <c r="A1427" s="11" t="s">
        <v>2677</v>
      </c>
      <c r="D1427" s="11" t="s">
        <v>260</v>
      </c>
      <c r="E1427" s="19" t="s">
        <v>2855</v>
      </c>
      <c r="F1427" s="10">
        <v>42036</v>
      </c>
      <c r="G1427" s="10">
        <v>44228</v>
      </c>
      <c r="H1427" s="11">
        <v>7</v>
      </c>
      <c r="I1427" s="20" t="s">
        <v>259</v>
      </c>
      <c r="J1427" s="11" t="s">
        <v>261</v>
      </c>
      <c r="K1427" s="11" t="s">
        <v>2877</v>
      </c>
      <c r="L1427" s="11">
        <v>2</v>
      </c>
    </row>
    <row r="1428" spans="1:12">
      <c r="A1428" s="11" t="s">
        <v>2678</v>
      </c>
      <c r="D1428" s="11" t="s">
        <v>260</v>
      </c>
      <c r="E1428" s="19" t="s">
        <v>2856</v>
      </c>
      <c r="F1428" s="10">
        <v>42036</v>
      </c>
      <c r="G1428" s="10">
        <v>44228</v>
      </c>
      <c r="H1428" s="11">
        <v>7</v>
      </c>
      <c r="I1428" s="20" t="s">
        <v>259</v>
      </c>
      <c r="J1428" s="11" t="s">
        <v>261</v>
      </c>
      <c r="K1428" s="11" t="s">
        <v>2877</v>
      </c>
      <c r="L1428" s="11">
        <v>2</v>
      </c>
    </row>
    <row r="1429" spans="1:12">
      <c r="A1429" s="11" t="s">
        <v>2679</v>
      </c>
      <c r="D1429" s="11" t="s">
        <v>260</v>
      </c>
      <c r="E1429" s="19" t="s">
        <v>2857</v>
      </c>
      <c r="F1429" s="10">
        <v>42036</v>
      </c>
      <c r="G1429" s="10">
        <v>44228</v>
      </c>
      <c r="H1429" s="11">
        <v>7</v>
      </c>
      <c r="I1429" s="20" t="s">
        <v>259</v>
      </c>
      <c r="J1429" s="11" t="s">
        <v>261</v>
      </c>
      <c r="K1429" s="11" t="s">
        <v>2877</v>
      </c>
      <c r="L1429" s="11">
        <v>2</v>
      </c>
    </row>
    <row r="1430" spans="1:12">
      <c r="A1430" s="11" t="s">
        <v>2680</v>
      </c>
      <c r="D1430" s="11" t="s">
        <v>260</v>
      </c>
      <c r="E1430" s="19" t="s">
        <v>2858</v>
      </c>
      <c r="F1430" s="10">
        <v>42036</v>
      </c>
      <c r="G1430" s="10">
        <v>44228</v>
      </c>
      <c r="H1430" s="11">
        <v>7</v>
      </c>
      <c r="I1430" s="20" t="s">
        <v>259</v>
      </c>
      <c r="J1430" s="11" t="s">
        <v>261</v>
      </c>
      <c r="K1430" s="11" t="s">
        <v>2877</v>
      </c>
      <c r="L1430" s="11">
        <v>2</v>
      </c>
    </row>
    <row r="1431" spans="1:12">
      <c r="A1431" s="11" t="s">
        <v>2681</v>
      </c>
      <c r="D1431" s="11" t="s">
        <v>260</v>
      </c>
      <c r="E1431" s="19" t="s">
        <v>2859</v>
      </c>
      <c r="F1431" s="10">
        <v>42036</v>
      </c>
      <c r="G1431" s="10">
        <v>44228</v>
      </c>
      <c r="H1431" s="11">
        <v>7</v>
      </c>
      <c r="I1431" s="20" t="s">
        <v>259</v>
      </c>
      <c r="J1431" s="11" t="s">
        <v>261</v>
      </c>
      <c r="K1431" s="11" t="s">
        <v>2877</v>
      </c>
      <c r="L1431" s="11">
        <v>2</v>
      </c>
    </row>
    <row r="1432" spans="1:12">
      <c r="A1432" s="11" t="s">
        <v>2682</v>
      </c>
      <c r="D1432" s="11" t="s">
        <v>260</v>
      </c>
      <c r="E1432" s="19" t="s">
        <v>2860</v>
      </c>
      <c r="F1432" s="10">
        <v>42036</v>
      </c>
      <c r="G1432" s="10">
        <v>44228</v>
      </c>
      <c r="H1432" s="11">
        <v>7</v>
      </c>
      <c r="I1432" s="20" t="s">
        <v>259</v>
      </c>
      <c r="J1432" s="11" t="s">
        <v>261</v>
      </c>
      <c r="K1432" s="11" t="s">
        <v>2877</v>
      </c>
      <c r="L1432" s="11">
        <v>2</v>
      </c>
    </row>
    <row r="1433" spans="1:12">
      <c r="A1433" s="11" t="s">
        <v>2683</v>
      </c>
      <c r="D1433" s="11" t="s">
        <v>260</v>
      </c>
      <c r="E1433" s="19" t="s">
        <v>2861</v>
      </c>
      <c r="F1433" s="10">
        <v>42036</v>
      </c>
      <c r="G1433" s="10">
        <v>44228</v>
      </c>
      <c r="H1433" s="11">
        <v>7</v>
      </c>
      <c r="I1433" s="20" t="s">
        <v>259</v>
      </c>
      <c r="J1433" s="11" t="s">
        <v>261</v>
      </c>
      <c r="K1433" s="11" t="s">
        <v>2877</v>
      </c>
      <c r="L1433" s="11">
        <v>2</v>
      </c>
    </row>
    <row r="1434" spans="1:12">
      <c r="A1434" s="11" t="s">
        <v>2684</v>
      </c>
      <c r="D1434" s="11" t="s">
        <v>260</v>
      </c>
      <c r="E1434" s="19" t="s">
        <v>2862</v>
      </c>
      <c r="F1434" s="10">
        <v>42036</v>
      </c>
      <c r="G1434" s="10">
        <v>44228</v>
      </c>
      <c r="H1434" s="11">
        <v>7</v>
      </c>
      <c r="I1434" s="20" t="s">
        <v>259</v>
      </c>
      <c r="J1434" s="11" t="s">
        <v>261</v>
      </c>
      <c r="K1434" s="11" t="s">
        <v>2877</v>
      </c>
      <c r="L1434" s="11">
        <v>2</v>
      </c>
    </row>
    <row r="1435" spans="1:12">
      <c r="A1435" s="11" t="s">
        <v>2685</v>
      </c>
      <c r="D1435" s="11" t="s">
        <v>260</v>
      </c>
      <c r="E1435" s="19" t="s">
        <v>2863</v>
      </c>
      <c r="F1435" s="10">
        <v>42036</v>
      </c>
      <c r="G1435" s="10">
        <v>44228</v>
      </c>
      <c r="H1435" s="11">
        <v>7</v>
      </c>
      <c r="I1435" s="20" t="s">
        <v>259</v>
      </c>
      <c r="J1435" s="11" t="s">
        <v>261</v>
      </c>
      <c r="K1435" s="11" t="s">
        <v>2877</v>
      </c>
      <c r="L1435" s="11">
        <v>2</v>
      </c>
    </row>
    <row r="1436" spans="1:12">
      <c r="A1436" s="11" t="s">
        <v>2686</v>
      </c>
      <c r="D1436" s="11" t="s">
        <v>260</v>
      </c>
      <c r="E1436" s="19" t="s">
        <v>2864</v>
      </c>
      <c r="F1436" s="10">
        <v>42036</v>
      </c>
      <c r="G1436" s="10">
        <v>44228</v>
      </c>
      <c r="H1436" s="11">
        <v>7</v>
      </c>
      <c r="I1436" s="20" t="s">
        <v>259</v>
      </c>
      <c r="J1436" s="11" t="s">
        <v>261</v>
      </c>
      <c r="K1436" s="11" t="s">
        <v>2877</v>
      </c>
      <c r="L1436" s="11">
        <v>2</v>
      </c>
    </row>
    <row r="1437" spans="1:12">
      <c r="A1437" s="11" t="s">
        <v>2687</v>
      </c>
      <c r="D1437" s="11" t="s">
        <v>260</v>
      </c>
      <c r="E1437" s="19" t="s">
        <v>2865</v>
      </c>
      <c r="F1437" s="10">
        <v>42036</v>
      </c>
      <c r="G1437" s="10">
        <v>44228</v>
      </c>
      <c r="H1437" s="11">
        <v>7</v>
      </c>
      <c r="I1437" s="20" t="s">
        <v>259</v>
      </c>
      <c r="J1437" s="11" t="s">
        <v>261</v>
      </c>
      <c r="K1437" s="11" t="s">
        <v>2877</v>
      </c>
      <c r="L1437" s="11">
        <v>2</v>
      </c>
    </row>
    <row r="1438" spans="1:12">
      <c r="A1438" s="11" t="s">
        <v>2688</v>
      </c>
      <c r="D1438" s="11" t="s">
        <v>260</v>
      </c>
      <c r="E1438" s="19" t="s">
        <v>2866</v>
      </c>
      <c r="F1438" s="10">
        <v>42036</v>
      </c>
      <c r="G1438" s="10">
        <v>44228</v>
      </c>
      <c r="H1438" s="11">
        <v>7</v>
      </c>
      <c r="I1438" s="20" t="s">
        <v>259</v>
      </c>
      <c r="J1438" s="11" t="s">
        <v>261</v>
      </c>
      <c r="K1438" s="11" t="s">
        <v>2877</v>
      </c>
      <c r="L1438" s="11">
        <v>2</v>
      </c>
    </row>
    <row r="1439" spans="1:12">
      <c r="A1439" s="11" t="s">
        <v>2689</v>
      </c>
      <c r="D1439" s="11" t="s">
        <v>260</v>
      </c>
      <c r="E1439" s="19" t="s">
        <v>2867</v>
      </c>
      <c r="F1439" s="10">
        <v>42036</v>
      </c>
      <c r="G1439" s="10">
        <v>44228</v>
      </c>
      <c r="H1439" s="11">
        <v>7</v>
      </c>
      <c r="I1439" s="20" t="s">
        <v>259</v>
      </c>
      <c r="J1439" s="11" t="s">
        <v>261</v>
      </c>
      <c r="K1439" s="11" t="s">
        <v>2877</v>
      </c>
      <c r="L1439" s="11">
        <v>2</v>
      </c>
    </row>
    <row r="1441" spans="1:1">
      <c r="A1441" s="11" t="s">
        <v>2876</v>
      </c>
    </row>
  </sheetData>
  <mergeCells count="1">
    <mergeCell ref="B6:L6"/>
  </mergeCells>
  <hyperlinks>
    <hyperlink ref="D8" location="Contents!B22" display="Enquiries" xr:uid="{00000000-0004-0000-0000-000000000000}"/>
    <hyperlink ref="E12" location="A126251734V" display="A126251734V" xr:uid="{00000000-0004-0000-0000-000001000000}"/>
    <hyperlink ref="E13" location="A126266422K" display="A126266422K" xr:uid="{00000000-0004-0000-0000-000002000000}"/>
    <hyperlink ref="E14" location="A126259078C" display="A126259078C" xr:uid="{00000000-0004-0000-0000-000003000000}"/>
    <hyperlink ref="E15" location="A126251770C" display="A126251770C" xr:uid="{00000000-0004-0000-0000-000004000000}"/>
    <hyperlink ref="E16" location="A126266458L" display="A126266458L" xr:uid="{00000000-0004-0000-0000-000005000000}"/>
    <hyperlink ref="E17" location="A126259114A" display="A126259114A" xr:uid="{00000000-0004-0000-0000-000006000000}"/>
    <hyperlink ref="E18" location="A126251718V" display="A126251718V" xr:uid="{00000000-0004-0000-0000-000007000000}"/>
    <hyperlink ref="E19" location="A126266406K" display="A126266406K" xr:uid="{00000000-0004-0000-0000-000008000000}"/>
    <hyperlink ref="E20" location="A126259062K" display="A126259062K" xr:uid="{00000000-0004-0000-0000-000009000000}"/>
    <hyperlink ref="E21" location="A126251774L" display="A126251774L" xr:uid="{00000000-0004-0000-0000-00000A000000}"/>
    <hyperlink ref="E22" location="A126266462C" display="A126266462C" xr:uid="{00000000-0004-0000-0000-00000B000000}"/>
    <hyperlink ref="E23" location="A126259118K" display="A126259118K" xr:uid="{00000000-0004-0000-0000-00000C000000}"/>
    <hyperlink ref="E24" location="A126251778W" display="A126251778W" xr:uid="{00000000-0004-0000-0000-00000D000000}"/>
    <hyperlink ref="E25" location="A126266466L" display="A126266466L" xr:uid="{00000000-0004-0000-0000-00000E000000}"/>
    <hyperlink ref="E26" location="A126259122A" display="A126259122A" xr:uid="{00000000-0004-0000-0000-00000F000000}"/>
    <hyperlink ref="E27" location="A126251722K" display="A126251722K" xr:uid="{00000000-0004-0000-0000-000010000000}"/>
    <hyperlink ref="E28" location="A126266410A" display="A126266410A" xr:uid="{00000000-0004-0000-0000-000011000000}"/>
    <hyperlink ref="E29" location="A126259066V" display="A126259066V" xr:uid="{00000000-0004-0000-0000-000012000000}"/>
    <hyperlink ref="E30" location="A126251726V" display="A126251726V" xr:uid="{00000000-0004-0000-0000-000013000000}"/>
    <hyperlink ref="E31" location="A126266414K" display="A126266414K" xr:uid="{00000000-0004-0000-0000-000014000000}"/>
    <hyperlink ref="E32" location="A126259070K" display="A126259070K" xr:uid="{00000000-0004-0000-0000-000015000000}"/>
    <hyperlink ref="E33" location="A126251750V" display="A126251750V" xr:uid="{00000000-0004-0000-0000-000016000000}"/>
    <hyperlink ref="E34" location="A126266438C" display="A126266438C" xr:uid="{00000000-0004-0000-0000-000017000000}"/>
    <hyperlink ref="E35" location="A126259094C" display="A126259094C" xr:uid="{00000000-0004-0000-0000-000018000000}"/>
    <hyperlink ref="E36" location="A126251694L" display="A126251694L" xr:uid="{00000000-0004-0000-0000-000019000000}"/>
    <hyperlink ref="E37" location="A126266382C" display="A126266382C" xr:uid="{00000000-0004-0000-0000-00001A000000}"/>
    <hyperlink ref="E38" location="A126259038K" display="A126259038K" xr:uid="{00000000-0004-0000-0000-00001B000000}"/>
    <hyperlink ref="E39" location="A126251782L" display="A126251782L" xr:uid="{00000000-0004-0000-0000-00001C000000}"/>
    <hyperlink ref="E40" location="A126266470C" display="A126266470C" xr:uid="{00000000-0004-0000-0000-00001D000000}"/>
    <hyperlink ref="E41" location="A126259126K" display="A126259126K" xr:uid="{00000000-0004-0000-0000-00001E000000}"/>
    <hyperlink ref="E42" location="A126251754C" display="A126251754C" xr:uid="{00000000-0004-0000-0000-00001F000000}"/>
    <hyperlink ref="E43" location="A126266442V" display="A126266442V" xr:uid="{00000000-0004-0000-0000-000020000000}"/>
    <hyperlink ref="E44" location="A126259098L" display="A126259098L" xr:uid="{00000000-0004-0000-0000-000021000000}"/>
    <hyperlink ref="E45" location="A126251786W" display="A126251786W" xr:uid="{00000000-0004-0000-0000-000022000000}"/>
    <hyperlink ref="E46" location="A126266474L" display="A126266474L" xr:uid="{00000000-0004-0000-0000-000023000000}"/>
    <hyperlink ref="E47" location="A126259130A" display="A126259130A" xr:uid="{00000000-0004-0000-0000-000024000000}"/>
    <hyperlink ref="E48" location="A126251698W" display="A126251698W" xr:uid="{00000000-0004-0000-0000-000025000000}"/>
    <hyperlink ref="E49" location="A126266386L" display="A126266386L" xr:uid="{00000000-0004-0000-0000-000026000000}"/>
    <hyperlink ref="E50" location="A126259042A" display="A126259042A" xr:uid="{00000000-0004-0000-0000-000027000000}"/>
    <hyperlink ref="E51" location="A126251658C" display="A126251658C" xr:uid="{00000000-0004-0000-0000-000028000000}"/>
    <hyperlink ref="E52" location="A126266346V" display="A126266346V" xr:uid="{00000000-0004-0000-0000-000029000000}"/>
    <hyperlink ref="E53" location="A126259002J" display="A126259002J" xr:uid="{00000000-0004-0000-0000-00002A000000}"/>
    <hyperlink ref="E54" location="A126251670V" display="A126251670V" xr:uid="{00000000-0004-0000-0000-00002B000000}"/>
    <hyperlink ref="E55" location="A126266358C" display="A126266358C" xr:uid="{00000000-0004-0000-0000-00002C000000}"/>
    <hyperlink ref="E56" location="A126259014T" display="A126259014T" xr:uid="{00000000-0004-0000-0000-00002D000000}"/>
    <hyperlink ref="E57" location="A126251730K" display="A126251730K" xr:uid="{00000000-0004-0000-0000-00002E000000}"/>
    <hyperlink ref="E58" location="A126266418V" display="A126266418V" xr:uid="{00000000-0004-0000-0000-00002F000000}"/>
    <hyperlink ref="E59" location="A126259074V" display="A126259074V" xr:uid="{00000000-0004-0000-0000-000030000000}"/>
    <hyperlink ref="E60" location="A126251674C" display="A126251674C" xr:uid="{00000000-0004-0000-0000-000031000000}"/>
    <hyperlink ref="E61" location="A126266362V" display="A126266362V" xr:uid="{00000000-0004-0000-0000-000032000000}"/>
    <hyperlink ref="E62" location="A126259018A" display="A126259018A" xr:uid="{00000000-0004-0000-0000-000033000000}"/>
    <hyperlink ref="E63" location="A126251666C" display="A126251666C" xr:uid="{00000000-0004-0000-0000-000034000000}"/>
    <hyperlink ref="E64" location="A126266354V" display="A126266354V" xr:uid="{00000000-0004-0000-0000-000035000000}"/>
    <hyperlink ref="E65" location="A126259010J" display="A126259010J" xr:uid="{00000000-0004-0000-0000-000036000000}"/>
    <hyperlink ref="E66" location="A126251758L" display="A126251758L" xr:uid="{00000000-0004-0000-0000-000037000000}"/>
    <hyperlink ref="E67" location="A126266446C" display="A126266446C" xr:uid="{00000000-0004-0000-0000-000038000000}"/>
    <hyperlink ref="E68" location="A126259102T" display="A126259102T" xr:uid="{00000000-0004-0000-0000-000039000000}"/>
    <hyperlink ref="E69" location="A126251762C" display="A126251762C" xr:uid="{00000000-0004-0000-0000-00003A000000}"/>
    <hyperlink ref="E70" location="A126266450V" display="A126266450V" xr:uid="{00000000-0004-0000-0000-00003B000000}"/>
    <hyperlink ref="E71" location="A126259106A" display="A126259106A" xr:uid="{00000000-0004-0000-0000-00003C000000}"/>
    <hyperlink ref="E72" location="A126251682C" display="A126251682C" xr:uid="{00000000-0004-0000-0000-00003D000000}"/>
    <hyperlink ref="E73" location="A126266370V" display="A126266370V" xr:uid="{00000000-0004-0000-0000-00003E000000}"/>
    <hyperlink ref="E74" location="A126259026A" display="A126259026A" xr:uid="{00000000-0004-0000-0000-00003F000000}"/>
    <hyperlink ref="E75" location="A126251662V" display="A126251662V" xr:uid="{00000000-0004-0000-0000-000040000000}"/>
    <hyperlink ref="E76" location="A126266350K" display="A126266350K" xr:uid="{00000000-0004-0000-0000-000041000000}"/>
    <hyperlink ref="E77" location="A126259006T" display="A126259006T" xr:uid="{00000000-0004-0000-0000-000042000000}"/>
    <hyperlink ref="E78" location="A126251702A" display="A126251702A" xr:uid="{00000000-0004-0000-0000-000043000000}"/>
    <hyperlink ref="E79" location="A126266390C" display="A126266390C" xr:uid="{00000000-0004-0000-0000-000044000000}"/>
    <hyperlink ref="E80" location="A126259046K" display="A126259046K" xr:uid="{00000000-0004-0000-0000-000045000000}"/>
    <hyperlink ref="E81" location="A126251678L" display="A126251678L" xr:uid="{00000000-0004-0000-0000-000046000000}"/>
    <hyperlink ref="E82" location="A126266366C" display="A126266366C" xr:uid="{00000000-0004-0000-0000-000047000000}"/>
    <hyperlink ref="E83" location="A126259022T" display="A126259022T" xr:uid="{00000000-0004-0000-0000-000048000000}"/>
    <hyperlink ref="E84" location="A126251706K" display="A126251706K" xr:uid="{00000000-0004-0000-0000-000049000000}"/>
    <hyperlink ref="E85" location="A126266394L" display="A126266394L" xr:uid="{00000000-0004-0000-0000-00004A000000}"/>
    <hyperlink ref="E86" location="A126259050A" display="A126259050A" xr:uid="{00000000-0004-0000-0000-00004B000000}"/>
    <hyperlink ref="E87" location="A126251686L" display="A126251686L" xr:uid="{00000000-0004-0000-0000-00004C000000}"/>
    <hyperlink ref="E88" location="A126266374C" display="A126266374C" xr:uid="{00000000-0004-0000-0000-00004D000000}"/>
    <hyperlink ref="E89" location="A126259030T" display="A126259030T" xr:uid="{00000000-0004-0000-0000-00004E000000}"/>
    <hyperlink ref="E90" location="A126251710A" display="A126251710A" xr:uid="{00000000-0004-0000-0000-00004F000000}"/>
    <hyperlink ref="E91" location="A126266398W" display="A126266398W" xr:uid="{00000000-0004-0000-0000-000050000000}"/>
    <hyperlink ref="E92" location="A126259054K" display="A126259054K" xr:uid="{00000000-0004-0000-0000-000051000000}"/>
    <hyperlink ref="E93" location="A126251738C" display="A126251738C" xr:uid="{00000000-0004-0000-0000-000052000000}"/>
    <hyperlink ref="E94" location="A126266426V" display="A126266426V" xr:uid="{00000000-0004-0000-0000-000053000000}"/>
    <hyperlink ref="E95" location="A126259082V" display="A126259082V" xr:uid="{00000000-0004-0000-0000-000054000000}"/>
    <hyperlink ref="E96" location="A126251714K" display="A126251714K" xr:uid="{00000000-0004-0000-0000-000055000000}"/>
    <hyperlink ref="E97" location="A126266402A" display="A126266402A" xr:uid="{00000000-0004-0000-0000-000056000000}"/>
    <hyperlink ref="E98" location="A126259058V" display="A126259058V" xr:uid="{00000000-0004-0000-0000-000057000000}"/>
    <hyperlink ref="E99" location="A126251690C" display="A126251690C" xr:uid="{00000000-0004-0000-0000-000058000000}"/>
    <hyperlink ref="E100" location="A126266378L" display="A126266378L" xr:uid="{00000000-0004-0000-0000-000059000000}"/>
    <hyperlink ref="E101" location="A126259034A" display="A126259034A" xr:uid="{00000000-0004-0000-0000-00005A000000}"/>
    <hyperlink ref="E102" location="A126251766L" display="A126251766L" xr:uid="{00000000-0004-0000-0000-00005B000000}"/>
    <hyperlink ref="E103" location="A126266454C" display="A126266454C" xr:uid="{00000000-0004-0000-0000-00005C000000}"/>
    <hyperlink ref="E104" location="A126259110T" display="A126259110T" xr:uid="{00000000-0004-0000-0000-00005D000000}"/>
    <hyperlink ref="E105" location="A126251742V" display="A126251742V" xr:uid="{00000000-0004-0000-0000-00005E000000}"/>
    <hyperlink ref="E106" location="A126266430K" display="A126266430K" xr:uid="{00000000-0004-0000-0000-00005F000000}"/>
    <hyperlink ref="E107" location="A126259086C" display="A126259086C" xr:uid="{00000000-0004-0000-0000-000060000000}"/>
    <hyperlink ref="E108" location="A126251746C" display="A126251746C" xr:uid="{00000000-0004-0000-0000-000061000000}"/>
    <hyperlink ref="E109" location="A126266434V" display="A126266434V" xr:uid="{00000000-0004-0000-0000-000062000000}"/>
    <hyperlink ref="E110" location="A126259090V" display="A126259090V" xr:uid="{00000000-0004-0000-0000-000063000000}"/>
    <hyperlink ref="E111" location="A126251790L" display="A126251790L" xr:uid="{00000000-0004-0000-0000-000064000000}"/>
    <hyperlink ref="E112" location="A126266478W" display="A126266478W" xr:uid="{00000000-0004-0000-0000-000065000000}"/>
    <hyperlink ref="E113" location="A126259134K" display="A126259134K" xr:uid="{00000000-0004-0000-0000-000066000000}"/>
    <hyperlink ref="E114" location="A126255406F" display="A126255406F" xr:uid="{00000000-0004-0000-0000-000067000000}"/>
    <hyperlink ref="E115" location="A126270094L" display="A126270094L" xr:uid="{00000000-0004-0000-0000-000068000000}"/>
    <hyperlink ref="E116" location="A126262750X" display="A126262750X" xr:uid="{00000000-0004-0000-0000-000069000000}"/>
    <hyperlink ref="E117" location="A126255442R" display="A126255442R" xr:uid="{00000000-0004-0000-0000-00006A000000}"/>
    <hyperlink ref="E118" location="A126270130K" display="A126270130K" xr:uid="{00000000-0004-0000-0000-00006B000000}"/>
    <hyperlink ref="E119" location="A126262786A" display="A126262786A" xr:uid="{00000000-0004-0000-0000-00006C000000}"/>
    <hyperlink ref="E120" location="A126255390X" display="A126255390X" xr:uid="{00000000-0004-0000-0000-00006D000000}"/>
    <hyperlink ref="E121" location="A126270078L" display="A126270078L" xr:uid="{00000000-0004-0000-0000-00006E000000}"/>
    <hyperlink ref="E122" location="A126262734X" display="A126262734X" xr:uid="{00000000-0004-0000-0000-00006F000000}"/>
    <hyperlink ref="E123" location="A126255446X" display="A126255446X" xr:uid="{00000000-0004-0000-0000-000070000000}"/>
    <hyperlink ref="E124" location="A126270134V" display="A126270134V" xr:uid="{00000000-0004-0000-0000-000071000000}"/>
    <hyperlink ref="E125" location="A126262790T" display="A126262790T" xr:uid="{00000000-0004-0000-0000-000072000000}"/>
    <hyperlink ref="E126" location="A126255450R" display="A126255450R" xr:uid="{00000000-0004-0000-0000-000073000000}"/>
    <hyperlink ref="E127" location="A126270138C" display="A126270138C" xr:uid="{00000000-0004-0000-0000-000074000000}"/>
    <hyperlink ref="E128" location="A126262794A" display="A126262794A" xr:uid="{00000000-0004-0000-0000-000075000000}"/>
    <hyperlink ref="E129" location="A126255394J" display="A126255394J" xr:uid="{00000000-0004-0000-0000-000076000000}"/>
    <hyperlink ref="E130" location="A126270082C" display="A126270082C" xr:uid="{00000000-0004-0000-0000-000077000000}"/>
    <hyperlink ref="E131" location="A126262738J" display="A126262738J" xr:uid="{00000000-0004-0000-0000-000078000000}"/>
    <hyperlink ref="E132" location="A126255398T" display="A126255398T" xr:uid="{00000000-0004-0000-0000-000079000000}"/>
    <hyperlink ref="E133" location="A126270086L" display="A126270086L" xr:uid="{00000000-0004-0000-0000-00007A000000}"/>
    <hyperlink ref="E134" location="A126262742X" display="A126262742X" xr:uid="{00000000-0004-0000-0000-00007B000000}"/>
    <hyperlink ref="E135" location="A126255422F" display="A126255422F" xr:uid="{00000000-0004-0000-0000-00007C000000}"/>
    <hyperlink ref="E136" location="A126270110A" display="A126270110A" xr:uid="{00000000-0004-0000-0000-00007D000000}"/>
    <hyperlink ref="E137" location="A126262766T" display="A126262766T" xr:uid="{00000000-0004-0000-0000-00007E000000}"/>
    <hyperlink ref="E138" location="A126255366X" display="A126255366X" xr:uid="{00000000-0004-0000-0000-00007F000000}"/>
    <hyperlink ref="E139" location="A126270054V" display="A126270054V" xr:uid="{00000000-0004-0000-0000-000080000000}"/>
    <hyperlink ref="E140" location="A126262710F" display="A126262710F" xr:uid="{00000000-0004-0000-0000-000081000000}"/>
    <hyperlink ref="E141" location="A126255454X" display="A126255454X" xr:uid="{00000000-0004-0000-0000-000082000000}"/>
    <hyperlink ref="E142" location="A126270142V" display="A126270142V" xr:uid="{00000000-0004-0000-0000-000083000000}"/>
    <hyperlink ref="E143" location="A126262798K" display="A126262798K" xr:uid="{00000000-0004-0000-0000-000084000000}"/>
    <hyperlink ref="E144" location="A126255426R" display="A126255426R" xr:uid="{00000000-0004-0000-0000-000085000000}"/>
    <hyperlink ref="E145" location="A126270114K" display="A126270114K" xr:uid="{00000000-0004-0000-0000-000086000000}"/>
    <hyperlink ref="E146" location="A126262770J" display="A126262770J" xr:uid="{00000000-0004-0000-0000-000087000000}"/>
    <hyperlink ref="E147" location="A126255458J" display="A126255458J" xr:uid="{00000000-0004-0000-0000-000088000000}"/>
    <hyperlink ref="E148" location="A126270146C" display="A126270146C" xr:uid="{00000000-0004-0000-0000-000089000000}"/>
    <hyperlink ref="E149" location="A126262802R" display="A126262802R" xr:uid="{00000000-0004-0000-0000-00008A000000}"/>
    <hyperlink ref="E150" location="A126255370R" display="A126255370R" xr:uid="{00000000-0004-0000-0000-00008B000000}"/>
    <hyperlink ref="E151" location="A126270058C" display="A126270058C" xr:uid="{00000000-0004-0000-0000-00008C000000}"/>
    <hyperlink ref="E152" location="A126262714R" display="A126262714R" xr:uid="{00000000-0004-0000-0000-00008D000000}"/>
    <hyperlink ref="E153" location="A126255330W" display="A126255330W" xr:uid="{00000000-0004-0000-0000-00008E000000}"/>
    <hyperlink ref="E154" location="A126270018K" display="A126270018K" xr:uid="{00000000-0004-0000-0000-00008F000000}"/>
    <hyperlink ref="E155" location="A126262674J" display="A126262674J" xr:uid="{00000000-0004-0000-0000-000090000000}"/>
    <hyperlink ref="E156" location="A126255342F" display="A126255342F" xr:uid="{00000000-0004-0000-0000-000091000000}"/>
    <hyperlink ref="E157" location="A126270030A" display="A126270030A" xr:uid="{00000000-0004-0000-0000-000092000000}"/>
    <hyperlink ref="E158" location="A126262686T" display="A126262686T" xr:uid="{00000000-0004-0000-0000-000093000000}"/>
    <hyperlink ref="E159" location="A126255402W" display="A126255402W" xr:uid="{00000000-0004-0000-0000-000094000000}"/>
    <hyperlink ref="E160" location="A126270090C" display="A126270090C" xr:uid="{00000000-0004-0000-0000-000095000000}"/>
    <hyperlink ref="E161" location="A126262746J" display="A126262746J" xr:uid="{00000000-0004-0000-0000-000096000000}"/>
    <hyperlink ref="E162" location="A126255346R" display="A126255346R" xr:uid="{00000000-0004-0000-0000-000097000000}"/>
    <hyperlink ref="E163" location="A126270034K" display="A126270034K" xr:uid="{00000000-0004-0000-0000-000098000000}"/>
    <hyperlink ref="E164" location="A126262690J" display="A126262690J" xr:uid="{00000000-0004-0000-0000-000099000000}"/>
    <hyperlink ref="E165" location="A126255338R" display="A126255338R" xr:uid="{00000000-0004-0000-0000-00009A000000}"/>
    <hyperlink ref="E166" location="A126270026K" display="A126270026K" xr:uid="{00000000-0004-0000-0000-00009B000000}"/>
    <hyperlink ref="E167" location="A126262682J" display="A126262682J" xr:uid="{00000000-0004-0000-0000-00009C000000}"/>
    <hyperlink ref="E168" location="A126255430F" display="A126255430F" xr:uid="{00000000-0004-0000-0000-00009D000000}"/>
    <hyperlink ref="E169" location="A126270118V" display="A126270118V" xr:uid="{00000000-0004-0000-0000-00009E000000}"/>
    <hyperlink ref="E170" location="A126262774T" display="A126262774T" xr:uid="{00000000-0004-0000-0000-00009F000000}"/>
    <hyperlink ref="E171" location="A126255434R" display="A126255434R" xr:uid="{00000000-0004-0000-0000-0000A0000000}"/>
    <hyperlink ref="E172" location="A126270122K" display="A126270122K" xr:uid="{00000000-0004-0000-0000-0000A1000000}"/>
    <hyperlink ref="E173" location="A126262778A" display="A126262778A" xr:uid="{00000000-0004-0000-0000-0000A2000000}"/>
    <hyperlink ref="E174" location="A126255354R" display="A126255354R" xr:uid="{00000000-0004-0000-0000-0000A3000000}"/>
    <hyperlink ref="E175" location="A126270042K" display="A126270042K" xr:uid="{00000000-0004-0000-0000-0000A4000000}"/>
    <hyperlink ref="E176" location="A126262698A" display="A126262698A" xr:uid="{00000000-0004-0000-0000-0000A5000000}"/>
    <hyperlink ref="E177" location="A126255334F" display="A126255334F" xr:uid="{00000000-0004-0000-0000-0000A6000000}"/>
    <hyperlink ref="E178" location="A126270022A" display="A126270022A" xr:uid="{00000000-0004-0000-0000-0000A7000000}"/>
    <hyperlink ref="E179" location="A126262678T" display="A126262678T" xr:uid="{00000000-0004-0000-0000-0000A8000000}"/>
    <hyperlink ref="E180" location="A126255374X" display="A126255374X" xr:uid="{00000000-0004-0000-0000-0000A9000000}"/>
    <hyperlink ref="E181" location="A126270062V" display="A126270062V" xr:uid="{00000000-0004-0000-0000-0000AA000000}"/>
    <hyperlink ref="E182" location="A126262718X" display="A126262718X" xr:uid="{00000000-0004-0000-0000-0000AB000000}"/>
    <hyperlink ref="E183" location="A126255350F" display="A126255350F" xr:uid="{00000000-0004-0000-0000-0000AC000000}"/>
    <hyperlink ref="E184" location="A126270038V" display="A126270038V" xr:uid="{00000000-0004-0000-0000-0000AD000000}"/>
    <hyperlink ref="E185" location="A126262694T" display="A126262694T" xr:uid="{00000000-0004-0000-0000-0000AE000000}"/>
    <hyperlink ref="E186" location="A126255378J" display="A126255378J" xr:uid="{00000000-0004-0000-0000-0000AF000000}"/>
    <hyperlink ref="E187" location="A126270066C" display="A126270066C" xr:uid="{00000000-0004-0000-0000-0000B0000000}"/>
    <hyperlink ref="E188" location="A126262722R" display="A126262722R" xr:uid="{00000000-0004-0000-0000-0000B1000000}"/>
    <hyperlink ref="E189" location="A126255358X" display="A126255358X" xr:uid="{00000000-0004-0000-0000-0000B2000000}"/>
    <hyperlink ref="E190" location="A126270046V" display="A126270046V" xr:uid="{00000000-0004-0000-0000-0000B3000000}"/>
    <hyperlink ref="E191" location="A126262702F" display="A126262702F" xr:uid="{00000000-0004-0000-0000-0000B4000000}"/>
    <hyperlink ref="E192" location="A126255382X" display="A126255382X" xr:uid="{00000000-0004-0000-0000-0000B5000000}"/>
    <hyperlink ref="E193" location="A126270070V" display="A126270070V" xr:uid="{00000000-0004-0000-0000-0000B6000000}"/>
    <hyperlink ref="E194" location="A126262726X" display="A126262726X" xr:uid="{00000000-0004-0000-0000-0000B7000000}"/>
    <hyperlink ref="E195" location="A126255410W" display="A126255410W" xr:uid="{00000000-0004-0000-0000-0000B8000000}"/>
    <hyperlink ref="E196" location="A126270098W" display="A126270098W" xr:uid="{00000000-0004-0000-0000-0000B9000000}"/>
    <hyperlink ref="E197" location="A126262754J" display="A126262754J" xr:uid="{00000000-0004-0000-0000-0000BA000000}"/>
    <hyperlink ref="E198" location="A126255386J" display="A126255386J" xr:uid="{00000000-0004-0000-0000-0000BB000000}"/>
    <hyperlink ref="E199" location="A126270074C" display="A126270074C" xr:uid="{00000000-0004-0000-0000-0000BC000000}"/>
    <hyperlink ref="E200" location="A126262730R" display="A126262730R" xr:uid="{00000000-0004-0000-0000-0000BD000000}"/>
    <hyperlink ref="E201" location="A126255362R" display="A126255362R" xr:uid="{00000000-0004-0000-0000-0000BE000000}"/>
    <hyperlink ref="E202" location="A126270050K" display="A126270050K" xr:uid="{00000000-0004-0000-0000-0000BF000000}"/>
    <hyperlink ref="E203" location="A126262706R" display="A126262706R" xr:uid="{00000000-0004-0000-0000-0000C0000000}"/>
    <hyperlink ref="E204" location="A126255438X" display="A126255438X" xr:uid="{00000000-0004-0000-0000-0000C1000000}"/>
    <hyperlink ref="E205" location="A126270126V" display="A126270126V" xr:uid="{00000000-0004-0000-0000-0000C2000000}"/>
    <hyperlink ref="E206" location="A126262782T" display="A126262782T" xr:uid="{00000000-0004-0000-0000-0000C3000000}"/>
    <hyperlink ref="E207" location="A126255414F" display="A126255414F" xr:uid="{00000000-0004-0000-0000-0000C4000000}"/>
    <hyperlink ref="E208" location="A126270102A" display="A126270102A" xr:uid="{00000000-0004-0000-0000-0000C5000000}"/>
    <hyperlink ref="E209" location="A126262758T" display="A126262758T" xr:uid="{00000000-0004-0000-0000-0000C6000000}"/>
    <hyperlink ref="E210" location="A126255418R" display="A126255418R" xr:uid="{00000000-0004-0000-0000-0000C7000000}"/>
    <hyperlink ref="E211" location="A126270106K" display="A126270106K" xr:uid="{00000000-0004-0000-0000-0000C8000000}"/>
    <hyperlink ref="E212" location="A126262762J" display="A126262762J" xr:uid="{00000000-0004-0000-0000-0000C9000000}"/>
    <hyperlink ref="E213" location="A126255462X" display="A126255462X" xr:uid="{00000000-0004-0000-0000-0000CA000000}"/>
    <hyperlink ref="E214" location="A126270150V" display="A126270150V" xr:uid="{00000000-0004-0000-0000-0000CB000000}"/>
    <hyperlink ref="E215" location="A126262806X" display="A126262806X" xr:uid="{00000000-0004-0000-0000-0000CC000000}"/>
    <hyperlink ref="E216" location="A126252958X" display="A126252958X" xr:uid="{00000000-0004-0000-0000-0000CD000000}"/>
    <hyperlink ref="E217" location="A126267646R" display="A126267646R" xr:uid="{00000000-0004-0000-0000-0000CE000000}"/>
    <hyperlink ref="E218" location="A126260302J" display="A126260302J" xr:uid="{00000000-0004-0000-0000-0000CF000000}"/>
    <hyperlink ref="E219" location="A126252994J" display="A126252994J" xr:uid="{00000000-0004-0000-0000-0000D0000000}"/>
    <hyperlink ref="E220" location="A126267682X" display="A126267682X" xr:uid="{00000000-0004-0000-0000-0000D1000000}"/>
    <hyperlink ref="E221" location="A126260338K" display="A126260338K" xr:uid="{00000000-0004-0000-0000-0000D2000000}"/>
    <hyperlink ref="E222" location="A126252942F" display="A126252942F" xr:uid="{00000000-0004-0000-0000-0000D3000000}"/>
    <hyperlink ref="E223" location="A126267630W" display="A126267630W" xr:uid="{00000000-0004-0000-0000-0000D4000000}"/>
    <hyperlink ref="E224" location="A126260286V" display="A126260286V" xr:uid="{00000000-0004-0000-0000-0000D5000000}"/>
    <hyperlink ref="E225" location="A126252998T" display="A126252998T" xr:uid="{00000000-0004-0000-0000-0000D6000000}"/>
    <hyperlink ref="E226" location="A126267686J" display="A126267686J" xr:uid="{00000000-0004-0000-0000-0000D7000000}"/>
    <hyperlink ref="E227" location="A126260342A" display="A126260342A" xr:uid="{00000000-0004-0000-0000-0000D8000000}"/>
    <hyperlink ref="E228" location="A126253002X" display="A126253002X" xr:uid="{00000000-0004-0000-0000-0000D9000000}"/>
    <hyperlink ref="E229" location="A126267690X" display="A126267690X" xr:uid="{00000000-0004-0000-0000-0000DA000000}"/>
    <hyperlink ref="E230" location="A126260346K" display="A126260346K" xr:uid="{00000000-0004-0000-0000-0000DB000000}"/>
    <hyperlink ref="E231" location="A126252946R" display="A126252946R" xr:uid="{00000000-0004-0000-0000-0000DC000000}"/>
    <hyperlink ref="E232" location="A126267634F" display="A126267634F" xr:uid="{00000000-0004-0000-0000-0000DD000000}"/>
    <hyperlink ref="E233" location="A126260290K" display="A126260290K" xr:uid="{00000000-0004-0000-0000-0000DE000000}"/>
    <hyperlink ref="E234" location="A126252950F" display="A126252950F" xr:uid="{00000000-0004-0000-0000-0000DF000000}"/>
    <hyperlink ref="E235" location="A126267638R" display="A126267638R" xr:uid="{00000000-0004-0000-0000-0000E0000000}"/>
    <hyperlink ref="E236" location="A126260294V" display="A126260294V" xr:uid="{00000000-0004-0000-0000-0000E1000000}"/>
    <hyperlink ref="E237" location="A126252974X" display="A126252974X" xr:uid="{00000000-0004-0000-0000-0000E2000000}"/>
    <hyperlink ref="E238" location="A126267662R" display="A126267662R" xr:uid="{00000000-0004-0000-0000-0000E3000000}"/>
    <hyperlink ref="E239" location="A126260318A" display="A126260318A" xr:uid="{00000000-0004-0000-0000-0000E4000000}"/>
    <hyperlink ref="E240" location="A126252918F" display="A126252918F" xr:uid="{00000000-0004-0000-0000-0000E5000000}"/>
    <hyperlink ref="E241" location="A126267606W" display="A126267606W" xr:uid="{00000000-0004-0000-0000-0000E6000000}"/>
    <hyperlink ref="E242" location="A126260262A" display="A126260262A" xr:uid="{00000000-0004-0000-0000-0000E7000000}"/>
    <hyperlink ref="E243" location="A126253006J" display="A126253006J" xr:uid="{00000000-0004-0000-0000-0000E8000000}"/>
    <hyperlink ref="E244" location="A126267694J" display="A126267694J" xr:uid="{00000000-0004-0000-0000-0000E9000000}"/>
    <hyperlink ref="E245" location="A126260350A" display="A126260350A" xr:uid="{00000000-0004-0000-0000-0000EA000000}"/>
    <hyperlink ref="E246" location="A126252978J" display="A126252978J" xr:uid="{00000000-0004-0000-0000-0000EB000000}"/>
    <hyperlink ref="E247" location="A126267666X" display="A126267666X" xr:uid="{00000000-0004-0000-0000-0000EC000000}"/>
    <hyperlink ref="E248" location="A126260322T" display="A126260322T" xr:uid="{00000000-0004-0000-0000-0000ED000000}"/>
    <hyperlink ref="E249" location="A126253010X" display="A126253010X" xr:uid="{00000000-0004-0000-0000-0000EE000000}"/>
    <hyperlink ref="E250" location="A126267698T" display="A126267698T" xr:uid="{00000000-0004-0000-0000-0000EF000000}"/>
    <hyperlink ref="E251" location="A126260354K" display="A126260354K" xr:uid="{00000000-0004-0000-0000-0000F0000000}"/>
    <hyperlink ref="E252" location="A126252922W" display="A126252922W" xr:uid="{00000000-0004-0000-0000-0000F1000000}"/>
    <hyperlink ref="E253" location="A126267610L" display="A126267610L" xr:uid="{00000000-0004-0000-0000-0000F2000000}"/>
    <hyperlink ref="E254" location="A126260266K" display="A126260266K" xr:uid="{00000000-0004-0000-0000-0000F3000000}"/>
    <hyperlink ref="E255" location="A126252882R" display="A126252882R" xr:uid="{00000000-0004-0000-0000-0000F4000000}"/>
    <hyperlink ref="E256" location="A126267570F" display="A126267570F" xr:uid="{00000000-0004-0000-0000-0000F5000000}"/>
    <hyperlink ref="E257" location="A126260226T" display="A126260226T" xr:uid="{00000000-0004-0000-0000-0000F6000000}"/>
    <hyperlink ref="E258" location="A126252894X" display="A126252894X" xr:uid="{00000000-0004-0000-0000-0000F7000000}"/>
    <hyperlink ref="E259" location="A126267582R" display="A126267582R" xr:uid="{00000000-0004-0000-0000-0000F8000000}"/>
    <hyperlink ref="E260" location="A126260238A" display="A126260238A" xr:uid="{00000000-0004-0000-0000-0000F9000000}"/>
    <hyperlink ref="E261" location="A126252954R" display="A126252954R" xr:uid="{00000000-0004-0000-0000-0000FA000000}"/>
    <hyperlink ref="E262" location="A126267642F" display="A126267642F" xr:uid="{00000000-0004-0000-0000-0000FB000000}"/>
    <hyperlink ref="E263" location="A126260298C" display="A126260298C" xr:uid="{00000000-0004-0000-0000-0000FC000000}"/>
    <hyperlink ref="E264" location="A126252898J" display="A126252898J" xr:uid="{00000000-0004-0000-0000-0000FD000000}"/>
    <hyperlink ref="E265" location="A126267586X" display="A126267586X" xr:uid="{00000000-0004-0000-0000-0000FE000000}"/>
    <hyperlink ref="E266" location="A126260242T" display="A126260242T" xr:uid="{00000000-0004-0000-0000-0000FF000000}"/>
    <hyperlink ref="E267" location="A126252890R" display="A126252890R" xr:uid="{00000000-0004-0000-0000-000000010000}"/>
    <hyperlink ref="E268" location="A126267578X" display="A126267578X" xr:uid="{00000000-0004-0000-0000-000001010000}"/>
    <hyperlink ref="E269" location="A126260234T" display="A126260234T" xr:uid="{00000000-0004-0000-0000-000002010000}"/>
    <hyperlink ref="E270" location="A126252982X" display="A126252982X" xr:uid="{00000000-0004-0000-0000-000003010000}"/>
    <hyperlink ref="E271" location="A126267670R" display="A126267670R" xr:uid="{00000000-0004-0000-0000-000004010000}"/>
    <hyperlink ref="E272" location="A126260326A" display="A126260326A" xr:uid="{00000000-0004-0000-0000-000005010000}"/>
    <hyperlink ref="E273" location="A126252986J" display="A126252986J" xr:uid="{00000000-0004-0000-0000-000006010000}"/>
    <hyperlink ref="E274" location="A126267674X" display="A126267674X" xr:uid="{00000000-0004-0000-0000-000007010000}"/>
    <hyperlink ref="E275" location="A126260330T" display="A126260330T" xr:uid="{00000000-0004-0000-0000-000008010000}"/>
    <hyperlink ref="E276" location="A126252906W" display="A126252906W" xr:uid="{00000000-0004-0000-0000-000009010000}"/>
    <hyperlink ref="E277" location="A126267594X" display="A126267594X" xr:uid="{00000000-0004-0000-0000-00000A010000}"/>
    <hyperlink ref="E278" location="A126260250T" display="A126260250T" xr:uid="{00000000-0004-0000-0000-00000B010000}"/>
    <hyperlink ref="E279" location="A126252886X" display="A126252886X" xr:uid="{00000000-0004-0000-0000-00000C010000}"/>
    <hyperlink ref="E280" location="A126267574R" display="A126267574R" xr:uid="{00000000-0004-0000-0000-00000D010000}"/>
    <hyperlink ref="E281" location="A126260230J" display="A126260230J" xr:uid="{00000000-0004-0000-0000-00000E010000}"/>
    <hyperlink ref="E282" location="A126252926F" display="A126252926F" xr:uid="{00000000-0004-0000-0000-00000F010000}"/>
    <hyperlink ref="E283" location="A126267614W" display="A126267614W" xr:uid="{00000000-0004-0000-0000-000010010000}"/>
    <hyperlink ref="E284" location="A126260270A" display="A126260270A" xr:uid="{00000000-0004-0000-0000-000011010000}"/>
    <hyperlink ref="E285" location="A126252902L" display="A126252902L" xr:uid="{00000000-0004-0000-0000-000012010000}"/>
    <hyperlink ref="E286" location="A126267590R" display="A126267590R" xr:uid="{00000000-0004-0000-0000-000013010000}"/>
    <hyperlink ref="E287" location="A126260246A" display="A126260246A" xr:uid="{00000000-0004-0000-0000-000014010000}"/>
    <hyperlink ref="E288" location="A126252930W" display="A126252930W" xr:uid="{00000000-0004-0000-0000-000015010000}"/>
    <hyperlink ref="E289" location="A126267618F" display="A126267618F" xr:uid="{00000000-0004-0000-0000-000016010000}"/>
    <hyperlink ref="E290" location="A126260274K" display="A126260274K" xr:uid="{00000000-0004-0000-0000-000017010000}"/>
    <hyperlink ref="E291" location="A126252910L" display="A126252910L" xr:uid="{00000000-0004-0000-0000-000018010000}"/>
    <hyperlink ref="E292" location="A126267598J" display="A126267598J" xr:uid="{00000000-0004-0000-0000-000019010000}"/>
    <hyperlink ref="E293" location="A126260254A" display="A126260254A" xr:uid="{00000000-0004-0000-0000-00001A010000}"/>
    <hyperlink ref="E294" location="A126252934F" display="A126252934F" xr:uid="{00000000-0004-0000-0000-00001B010000}"/>
    <hyperlink ref="E295" location="A126267622W" display="A126267622W" xr:uid="{00000000-0004-0000-0000-00001C010000}"/>
    <hyperlink ref="E296" location="A126260278V" display="A126260278V" xr:uid="{00000000-0004-0000-0000-00001D010000}"/>
    <hyperlink ref="E297" location="A126252962R" display="A126252962R" xr:uid="{00000000-0004-0000-0000-00001E010000}"/>
    <hyperlink ref="E298" location="A126267650F" display="A126267650F" xr:uid="{00000000-0004-0000-0000-00001F010000}"/>
    <hyperlink ref="E299" location="A126260306T" display="A126260306T" xr:uid="{00000000-0004-0000-0000-000020010000}"/>
    <hyperlink ref="E300" location="A126252938R" display="A126252938R" xr:uid="{00000000-0004-0000-0000-000021010000}"/>
    <hyperlink ref="E301" location="A126267626F" display="A126267626F" xr:uid="{00000000-0004-0000-0000-000022010000}"/>
    <hyperlink ref="E302" location="A126260282K" display="A126260282K" xr:uid="{00000000-0004-0000-0000-000023010000}"/>
    <hyperlink ref="E303" location="A126252914W" display="A126252914W" xr:uid="{00000000-0004-0000-0000-000024010000}"/>
    <hyperlink ref="E304" location="A126267602L" display="A126267602L" xr:uid="{00000000-0004-0000-0000-000025010000}"/>
    <hyperlink ref="E305" location="A126260258K" display="A126260258K" xr:uid="{00000000-0004-0000-0000-000026010000}"/>
    <hyperlink ref="E306" location="A126252990X" display="A126252990X" xr:uid="{00000000-0004-0000-0000-000027010000}"/>
    <hyperlink ref="E307" location="A126267678J" display="A126267678J" xr:uid="{00000000-0004-0000-0000-000028010000}"/>
    <hyperlink ref="E308" location="A126260334A" display="A126260334A" xr:uid="{00000000-0004-0000-0000-000029010000}"/>
    <hyperlink ref="E309" location="A126252966X" display="A126252966X" xr:uid="{00000000-0004-0000-0000-00002A010000}"/>
    <hyperlink ref="E310" location="A126267654R" display="A126267654R" xr:uid="{00000000-0004-0000-0000-00002B010000}"/>
    <hyperlink ref="E311" location="A126260310J" display="A126260310J" xr:uid="{00000000-0004-0000-0000-00002C010000}"/>
    <hyperlink ref="E312" location="A126252970R" display="A126252970R" xr:uid="{00000000-0004-0000-0000-00002D010000}"/>
    <hyperlink ref="E313" location="A126267658X" display="A126267658X" xr:uid="{00000000-0004-0000-0000-00002E010000}"/>
    <hyperlink ref="E314" location="A126260314T" display="A126260314T" xr:uid="{00000000-0004-0000-0000-00002F010000}"/>
    <hyperlink ref="E315" location="A126253014J" display="A126253014J" xr:uid="{00000000-0004-0000-0000-000030010000}"/>
    <hyperlink ref="E316" location="A126267702W" display="A126267702W" xr:uid="{00000000-0004-0000-0000-000031010000}"/>
    <hyperlink ref="E317" location="A126260358V" display="A126260358V" xr:uid="{00000000-0004-0000-0000-000032010000}"/>
    <hyperlink ref="E318" location="A126256630T" display="A126256630T" xr:uid="{00000000-0004-0000-0000-000033010000}"/>
    <hyperlink ref="E319" location="A126271318F" display="A126271318F" xr:uid="{00000000-0004-0000-0000-000034010000}"/>
    <hyperlink ref="E320" location="A126263974C" display="A126263974C" xr:uid="{00000000-0004-0000-0000-000035010000}"/>
    <hyperlink ref="E321" location="A126256666V" display="A126256666V" xr:uid="{00000000-0004-0000-0000-000036010000}"/>
    <hyperlink ref="E322" location="A126271354R" display="A126271354R" xr:uid="{00000000-0004-0000-0000-000037010000}"/>
    <hyperlink ref="E323" location="A126264010C" display="A126264010C" xr:uid="{00000000-0004-0000-0000-000038010000}"/>
    <hyperlink ref="E324" location="A126256614T" display="A126256614T" xr:uid="{00000000-0004-0000-0000-000039010000}"/>
    <hyperlink ref="E325" location="A126271302L" display="A126271302L" xr:uid="{00000000-0004-0000-0000-00003A010000}"/>
    <hyperlink ref="E326" location="A126263958C" display="A126263958C" xr:uid="{00000000-0004-0000-0000-00003B010000}"/>
    <hyperlink ref="E327" location="A126256670K" display="A126256670K" xr:uid="{00000000-0004-0000-0000-00003C010000}"/>
    <hyperlink ref="E328" location="A126271358X" display="A126271358X" xr:uid="{00000000-0004-0000-0000-00003D010000}"/>
    <hyperlink ref="E329" location="A126264014L" display="A126264014L" xr:uid="{00000000-0004-0000-0000-00003E010000}"/>
    <hyperlink ref="E330" location="A126256674V" display="A126256674V" xr:uid="{00000000-0004-0000-0000-00003F010000}"/>
    <hyperlink ref="E331" location="A126271362R" display="A126271362R" xr:uid="{00000000-0004-0000-0000-000040010000}"/>
    <hyperlink ref="E332" location="A126264018W" display="A126264018W" xr:uid="{00000000-0004-0000-0000-000041010000}"/>
    <hyperlink ref="E333" location="A126256618A" display="A126256618A" xr:uid="{00000000-0004-0000-0000-000042010000}"/>
    <hyperlink ref="E334" location="A126271306W" display="A126271306W" xr:uid="{00000000-0004-0000-0000-000043010000}"/>
    <hyperlink ref="E335" location="A126263962V" display="A126263962V" xr:uid="{00000000-0004-0000-0000-000044010000}"/>
    <hyperlink ref="E336" location="A126256622T" display="A126256622T" xr:uid="{00000000-0004-0000-0000-000045010000}"/>
    <hyperlink ref="E337" location="A126271310L" display="A126271310L" xr:uid="{00000000-0004-0000-0000-000046010000}"/>
    <hyperlink ref="E338" location="A126263966C" display="A126263966C" xr:uid="{00000000-0004-0000-0000-000047010000}"/>
    <hyperlink ref="E339" location="A126256646K" display="A126256646K" xr:uid="{00000000-0004-0000-0000-000048010000}"/>
    <hyperlink ref="E340" location="A126271334F" display="A126271334F" xr:uid="{00000000-0004-0000-0000-000049010000}"/>
    <hyperlink ref="E341" location="A126263990C" display="A126263990C" xr:uid="{00000000-0004-0000-0000-00004A010000}"/>
    <hyperlink ref="E342" location="A126256590K" display="A126256590K" xr:uid="{00000000-0004-0000-0000-00004B010000}"/>
    <hyperlink ref="E343" location="A126271278X" display="A126271278X" xr:uid="{00000000-0004-0000-0000-00004C010000}"/>
    <hyperlink ref="E344" location="A126263934K" display="A126263934K" xr:uid="{00000000-0004-0000-0000-00004D010000}"/>
    <hyperlink ref="E345" location="A126256678C" display="A126256678C" xr:uid="{00000000-0004-0000-0000-00004E010000}"/>
    <hyperlink ref="E346" location="A126271366X" display="A126271366X" xr:uid="{00000000-0004-0000-0000-00004F010000}"/>
    <hyperlink ref="E347" location="A126264022L" display="A126264022L" xr:uid="{00000000-0004-0000-0000-000050010000}"/>
    <hyperlink ref="E348" location="A126256650A" display="A126256650A" xr:uid="{00000000-0004-0000-0000-000051010000}"/>
    <hyperlink ref="E349" location="A126271338R" display="A126271338R" xr:uid="{00000000-0004-0000-0000-000052010000}"/>
    <hyperlink ref="E350" location="A126263994L" display="A126263994L" xr:uid="{00000000-0004-0000-0000-000053010000}"/>
    <hyperlink ref="E351" location="A126256682V" display="A126256682V" xr:uid="{00000000-0004-0000-0000-000054010000}"/>
    <hyperlink ref="E352" location="A126271370R" display="A126271370R" xr:uid="{00000000-0004-0000-0000-000055010000}"/>
    <hyperlink ref="E353" location="A126264026W" display="A126264026W" xr:uid="{00000000-0004-0000-0000-000056010000}"/>
    <hyperlink ref="E354" location="A126256594V" display="A126256594V" xr:uid="{00000000-0004-0000-0000-000057010000}"/>
    <hyperlink ref="E355" location="A126271282R" display="A126271282R" xr:uid="{00000000-0004-0000-0000-000058010000}"/>
    <hyperlink ref="E356" location="A126263938V" display="A126263938V" xr:uid="{00000000-0004-0000-0000-000059010000}"/>
    <hyperlink ref="E357" location="A126256554A" display="A126256554A" xr:uid="{00000000-0004-0000-0000-00005A010000}"/>
    <hyperlink ref="E358" location="A126271242W" display="A126271242W" xr:uid="{00000000-0004-0000-0000-00005B010000}"/>
    <hyperlink ref="E359" location="A126263898L" display="A126263898L" xr:uid="{00000000-0004-0000-0000-00005C010000}"/>
    <hyperlink ref="E360" location="A126256566K" display="A126256566K" xr:uid="{00000000-0004-0000-0000-00005D010000}"/>
    <hyperlink ref="E361" location="A126271254F" display="A126271254F" xr:uid="{00000000-0004-0000-0000-00005E010000}"/>
    <hyperlink ref="E362" location="A126263910T" display="A126263910T" xr:uid="{00000000-0004-0000-0000-00005F010000}"/>
    <hyperlink ref="E363" location="A126256626A" display="A126256626A" xr:uid="{00000000-0004-0000-0000-000060010000}"/>
    <hyperlink ref="E364" location="A126271314W" display="A126271314W" xr:uid="{00000000-0004-0000-0000-000061010000}"/>
    <hyperlink ref="E365" location="A126263970V" display="A126263970V" xr:uid="{00000000-0004-0000-0000-000062010000}"/>
    <hyperlink ref="E366" location="A126256570A" display="A126256570A" xr:uid="{00000000-0004-0000-0000-000063010000}"/>
    <hyperlink ref="E367" location="A126271258R" display="A126271258R" xr:uid="{00000000-0004-0000-0000-000064010000}"/>
    <hyperlink ref="E368" location="A126263914A" display="A126263914A" xr:uid="{00000000-0004-0000-0000-000065010000}"/>
    <hyperlink ref="E369" location="A126256562A" display="A126256562A" xr:uid="{00000000-0004-0000-0000-000066010000}"/>
    <hyperlink ref="E370" location="A126271250W" display="A126271250W" xr:uid="{00000000-0004-0000-0000-000067010000}"/>
    <hyperlink ref="E371" location="A126263906A" display="A126263906A" xr:uid="{00000000-0004-0000-0000-000068010000}"/>
    <hyperlink ref="E372" location="A126256654K" display="A126256654K" xr:uid="{00000000-0004-0000-0000-000069010000}"/>
    <hyperlink ref="E373" location="A126271342F" display="A126271342F" xr:uid="{00000000-0004-0000-0000-00006A010000}"/>
    <hyperlink ref="E374" location="A126263998W" display="A126263998W" xr:uid="{00000000-0004-0000-0000-00006B010000}"/>
    <hyperlink ref="E375" location="A126256658V" display="A126256658V" xr:uid="{00000000-0004-0000-0000-00006C010000}"/>
    <hyperlink ref="E376" location="A126271346R" display="A126271346R" xr:uid="{00000000-0004-0000-0000-00006D010000}"/>
    <hyperlink ref="E377" location="A126264002C" display="A126264002C" xr:uid="{00000000-0004-0000-0000-00006E010000}"/>
    <hyperlink ref="E378" location="A126256578V" display="A126256578V" xr:uid="{00000000-0004-0000-0000-00006F010000}"/>
    <hyperlink ref="E379" location="A126271266R" display="A126271266R" xr:uid="{00000000-0004-0000-0000-000070010000}"/>
    <hyperlink ref="E380" location="A126263922A" display="A126263922A" xr:uid="{00000000-0004-0000-0000-000071010000}"/>
    <hyperlink ref="E381" location="A126256558K" display="A126256558K" xr:uid="{00000000-0004-0000-0000-000072010000}"/>
    <hyperlink ref="E382" location="A126271246F" display="A126271246F" xr:uid="{00000000-0004-0000-0000-000073010000}"/>
    <hyperlink ref="E383" location="A126263902T" display="A126263902T" xr:uid="{00000000-0004-0000-0000-000074010000}"/>
    <hyperlink ref="E384" location="A126256598C" display="A126256598C" xr:uid="{00000000-0004-0000-0000-000075010000}"/>
    <hyperlink ref="E385" location="A126271286X" display="A126271286X" xr:uid="{00000000-0004-0000-0000-000076010000}"/>
    <hyperlink ref="E386" location="A126263942K" display="A126263942K" xr:uid="{00000000-0004-0000-0000-000077010000}"/>
    <hyperlink ref="E387" location="A126256574K" display="A126256574K" xr:uid="{00000000-0004-0000-0000-000078010000}"/>
    <hyperlink ref="E388" location="A126271262F" display="A126271262F" xr:uid="{00000000-0004-0000-0000-000079010000}"/>
    <hyperlink ref="E389" location="A126263918K" display="A126263918K" xr:uid="{00000000-0004-0000-0000-00007A010000}"/>
    <hyperlink ref="E390" location="A126256602J" display="A126256602J" xr:uid="{00000000-0004-0000-0000-00007B010000}"/>
    <hyperlink ref="E391" location="A126271290R" display="A126271290R" xr:uid="{00000000-0004-0000-0000-00007C010000}"/>
    <hyperlink ref="E392" location="A126263946V" display="A126263946V" xr:uid="{00000000-0004-0000-0000-00007D010000}"/>
    <hyperlink ref="E393" location="A126256582K" display="A126256582K" xr:uid="{00000000-0004-0000-0000-00007E010000}"/>
    <hyperlink ref="E394" location="A126271270F" display="A126271270F" xr:uid="{00000000-0004-0000-0000-00007F010000}"/>
    <hyperlink ref="E395" location="A126263926K" display="A126263926K" xr:uid="{00000000-0004-0000-0000-000080010000}"/>
    <hyperlink ref="E396" location="A126256606T" display="A126256606T" xr:uid="{00000000-0004-0000-0000-000081010000}"/>
    <hyperlink ref="E397" location="A126271294X" display="A126271294X" xr:uid="{00000000-0004-0000-0000-000082010000}"/>
    <hyperlink ref="E398" location="A126263950K" display="A126263950K" xr:uid="{00000000-0004-0000-0000-000083010000}"/>
    <hyperlink ref="E399" location="A126256634A" display="A126256634A" xr:uid="{00000000-0004-0000-0000-000084010000}"/>
    <hyperlink ref="E400" location="A126271322W" display="A126271322W" xr:uid="{00000000-0004-0000-0000-000085010000}"/>
    <hyperlink ref="E401" location="A126263978L" display="A126263978L" xr:uid="{00000000-0004-0000-0000-000086010000}"/>
    <hyperlink ref="E402" location="A126256610J" display="A126256610J" xr:uid="{00000000-0004-0000-0000-000087010000}"/>
    <hyperlink ref="E403" location="A126271298J" display="A126271298J" xr:uid="{00000000-0004-0000-0000-000088010000}"/>
    <hyperlink ref="E404" location="A126263954V" display="A126263954V" xr:uid="{00000000-0004-0000-0000-000089010000}"/>
    <hyperlink ref="E405" location="A126256586V" display="A126256586V" xr:uid="{00000000-0004-0000-0000-00008A010000}"/>
    <hyperlink ref="E406" location="A126271274R" display="A126271274R" xr:uid="{00000000-0004-0000-0000-00008B010000}"/>
    <hyperlink ref="E407" location="A126263930A" display="A126263930A" xr:uid="{00000000-0004-0000-0000-00008C010000}"/>
    <hyperlink ref="E408" location="A126256662K" display="A126256662K" xr:uid="{00000000-0004-0000-0000-00008D010000}"/>
    <hyperlink ref="E409" location="A126271350F" display="A126271350F" xr:uid="{00000000-0004-0000-0000-00008E010000}"/>
    <hyperlink ref="E410" location="A126264006L" display="A126264006L" xr:uid="{00000000-0004-0000-0000-00008F010000}"/>
    <hyperlink ref="E411" location="A126256638K" display="A126256638K" xr:uid="{00000000-0004-0000-0000-000090010000}"/>
    <hyperlink ref="E412" location="A126271326F" display="A126271326F" xr:uid="{00000000-0004-0000-0000-000091010000}"/>
    <hyperlink ref="E413" location="A126263982C" display="A126263982C" xr:uid="{00000000-0004-0000-0000-000092010000}"/>
    <hyperlink ref="E414" location="A126256642A" display="A126256642A" xr:uid="{00000000-0004-0000-0000-000093010000}"/>
    <hyperlink ref="E415" location="A126271330W" display="A126271330W" xr:uid="{00000000-0004-0000-0000-000094010000}"/>
    <hyperlink ref="E416" location="A126263986L" display="A126263986L" xr:uid="{00000000-0004-0000-0000-000095010000}"/>
    <hyperlink ref="E417" location="A126256686C" display="A126256686C" xr:uid="{00000000-0004-0000-0000-000096010000}"/>
    <hyperlink ref="E418" location="A126271374X" display="A126271374X" xr:uid="{00000000-0004-0000-0000-000097010000}"/>
    <hyperlink ref="E419" location="A126264030L" display="A126264030L" xr:uid="{00000000-0004-0000-0000-000098010000}"/>
    <hyperlink ref="E420" location="A126257854W" display="A126257854W" xr:uid="{00000000-0004-0000-0000-000099010000}"/>
    <hyperlink ref="E421" location="A126272542T" display="A126272542T" xr:uid="{00000000-0004-0000-0000-00009A010000}"/>
    <hyperlink ref="E422" location="A126265198K" display="A126265198K" xr:uid="{00000000-0004-0000-0000-00009B010000}"/>
    <hyperlink ref="E423" location="A126257890F" display="A126257890F" xr:uid="{00000000-0004-0000-0000-00009C010000}"/>
    <hyperlink ref="E424" location="A126272578V" display="A126272578V" xr:uid="{00000000-0004-0000-0000-00009D010000}"/>
    <hyperlink ref="E425" location="A126265234J" display="A126265234J" xr:uid="{00000000-0004-0000-0000-00009E010000}"/>
    <hyperlink ref="E426" location="A126257838W" display="A126257838W" xr:uid="{00000000-0004-0000-0000-00009F010000}"/>
    <hyperlink ref="E427" location="A126272526T" display="A126272526T" xr:uid="{00000000-0004-0000-0000-0000A0010000}"/>
    <hyperlink ref="E428" location="A126265182T" display="A126265182T" xr:uid="{00000000-0004-0000-0000-0000A1010000}"/>
    <hyperlink ref="E429" location="A126257894R" display="A126257894R" xr:uid="{00000000-0004-0000-0000-0000A2010000}"/>
    <hyperlink ref="E430" location="A126272582K" display="A126272582K" xr:uid="{00000000-0004-0000-0000-0000A3010000}"/>
    <hyperlink ref="E431" location="A126265238T" display="A126265238T" xr:uid="{00000000-0004-0000-0000-0000A4010000}"/>
    <hyperlink ref="E432" location="A126257898X" display="A126257898X" xr:uid="{00000000-0004-0000-0000-0000A5010000}"/>
    <hyperlink ref="E433" location="A126272586V" display="A126272586V" xr:uid="{00000000-0004-0000-0000-0000A6010000}"/>
    <hyperlink ref="E434" location="A126265242J" display="A126265242J" xr:uid="{00000000-0004-0000-0000-0000A7010000}"/>
    <hyperlink ref="E435" location="A126257842L" display="A126257842L" xr:uid="{00000000-0004-0000-0000-0000A8010000}"/>
    <hyperlink ref="E436" location="A126272530J" display="A126272530J" xr:uid="{00000000-0004-0000-0000-0000A9010000}"/>
    <hyperlink ref="E437" location="A126265186A" display="A126265186A" xr:uid="{00000000-0004-0000-0000-0000AA010000}"/>
    <hyperlink ref="E438" location="A126257846W" display="A126257846W" xr:uid="{00000000-0004-0000-0000-0000AB010000}"/>
    <hyperlink ref="E439" location="A126272534T" display="A126272534T" xr:uid="{00000000-0004-0000-0000-0000AC010000}"/>
    <hyperlink ref="E440" location="A126265190T" display="A126265190T" xr:uid="{00000000-0004-0000-0000-0000AD010000}"/>
    <hyperlink ref="E441" location="A126257870W" display="A126257870W" xr:uid="{00000000-0004-0000-0000-0000AE010000}"/>
    <hyperlink ref="E442" location="A126272558K" display="A126272558K" xr:uid="{00000000-0004-0000-0000-0000AF010000}"/>
    <hyperlink ref="E443" location="A126265214X" display="A126265214X" xr:uid="{00000000-0004-0000-0000-0000B0010000}"/>
    <hyperlink ref="E444" location="A126257814C" display="A126257814C" xr:uid="{00000000-0004-0000-0000-0000B1010000}"/>
    <hyperlink ref="E445" location="A126272502X" display="A126272502X" xr:uid="{00000000-0004-0000-0000-0000B2010000}"/>
    <hyperlink ref="E446" location="A126265158T" display="A126265158T" xr:uid="{00000000-0004-0000-0000-0000B3010000}"/>
    <hyperlink ref="E447" location="A126257902C" display="A126257902C" xr:uid="{00000000-0004-0000-0000-0000B4010000}"/>
    <hyperlink ref="E448" location="A126272590K" display="A126272590K" xr:uid="{00000000-0004-0000-0000-0000B5010000}"/>
    <hyperlink ref="E449" location="A126265246T" display="A126265246T" xr:uid="{00000000-0004-0000-0000-0000B6010000}"/>
    <hyperlink ref="E450" location="A126257874F" display="A126257874F" xr:uid="{00000000-0004-0000-0000-0000B7010000}"/>
    <hyperlink ref="E451" location="A126272562A" display="A126272562A" xr:uid="{00000000-0004-0000-0000-0000B8010000}"/>
    <hyperlink ref="E452" location="A126265218J" display="A126265218J" xr:uid="{00000000-0004-0000-0000-0000B9010000}"/>
    <hyperlink ref="E453" location="A126257906L" display="A126257906L" xr:uid="{00000000-0004-0000-0000-0000BA010000}"/>
    <hyperlink ref="E454" location="A126272594V" display="A126272594V" xr:uid="{00000000-0004-0000-0000-0000BB010000}"/>
    <hyperlink ref="E455" location="A126265250J" display="A126265250J" xr:uid="{00000000-0004-0000-0000-0000BC010000}"/>
    <hyperlink ref="E456" location="A126257818L" display="A126257818L" xr:uid="{00000000-0004-0000-0000-0000BD010000}"/>
    <hyperlink ref="E457" location="A126272506J" display="A126272506J" xr:uid="{00000000-0004-0000-0000-0000BE010000}"/>
    <hyperlink ref="E458" location="A126265162J" display="A126265162J" xr:uid="{00000000-0004-0000-0000-0000BF010000}"/>
    <hyperlink ref="E459" location="A126257778F" display="A126257778F" xr:uid="{00000000-0004-0000-0000-0000C0010000}"/>
    <hyperlink ref="E460" location="A126272466A" display="A126272466A" xr:uid="{00000000-0004-0000-0000-0000C1010000}"/>
    <hyperlink ref="E461" location="A126265122R" display="A126265122R" xr:uid="{00000000-0004-0000-0000-0000C2010000}"/>
    <hyperlink ref="E462" location="A126257790W" display="A126257790W" xr:uid="{00000000-0004-0000-0000-0000C3010000}"/>
    <hyperlink ref="E463" location="A126272478K" display="A126272478K" xr:uid="{00000000-0004-0000-0000-0000C4010000}"/>
    <hyperlink ref="E464" location="A126265134X" display="A126265134X" xr:uid="{00000000-0004-0000-0000-0000C5010000}"/>
    <hyperlink ref="E465" location="A126257850L" display="A126257850L" xr:uid="{00000000-0004-0000-0000-0000C6010000}"/>
    <hyperlink ref="E466" location="A126272538A" display="A126272538A" xr:uid="{00000000-0004-0000-0000-0000C7010000}"/>
    <hyperlink ref="E467" location="A126265194A" display="A126265194A" xr:uid="{00000000-0004-0000-0000-0000C8010000}"/>
    <hyperlink ref="E468" location="A126257794F" display="A126257794F" xr:uid="{00000000-0004-0000-0000-0000C9010000}"/>
    <hyperlink ref="E469" location="A126272482A" display="A126272482A" xr:uid="{00000000-0004-0000-0000-0000CA010000}"/>
    <hyperlink ref="E470" location="A126265138J" display="A126265138J" xr:uid="{00000000-0004-0000-0000-0000CB010000}"/>
    <hyperlink ref="E471" location="A126257786F" display="A126257786F" xr:uid="{00000000-0004-0000-0000-0000CC010000}"/>
    <hyperlink ref="E472" location="A126272474A" display="A126272474A" xr:uid="{00000000-0004-0000-0000-0000CD010000}"/>
    <hyperlink ref="E473" location="A126265130R" display="A126265130R" xr:uid="{00000000-0004-0000-0000-0000CE010000}"/>
    <hyperlink ref="E474" location="A126257878R" display="A126257878R" xr:uid="{00000000-0004-0000-0000-0000CF010000}"/>
    <hyperlink ref="E475" location="A126272566K" display="A126272566K" xr:uid="{00000000-0004-0000-0000-0000D0010000}"/>
    <hyperlink ref="E476" location="A126265222X" display="A126265222X" xr:uid="{00000000-0004-0000-0000-0000D1010000}"/>
    <hyperlink ref="E477" location="A126257882F" display="A126257882F" xr:uid="{00000000-0004-0000-0000-0000D2010000}"/>
    <hyperlink ref="E478" location="A126272570A" display="A126272570A" xr:uid="{00000000-0004-0000-0000-0000D3010000}"/>
    <hyperlink ref="E479" location="A126265226J" display="A126265226J" xr:uid="{00000000-0004-0000-0000-0000D4010000}"/>
    <hyperlink ref="E480" location="A126257802V" display="A126257802V" xr:uid="{00000000-0004-0000-0000-0000D5010000}"/>
    <hyperlink ref="E481" location="A126272490A" display="A126272490A" xr:uid="{00000000-0004-0000-0000-0000D6010000}"/>
    <hyperlink ref="E482" location="A126265146J" display="A126265146J" xr:uid="{00000000-0004-0000-0000-0000D7010000}"/>
    <hyperlink ref="E483" location="A126257782W" display="A126257782W" xr:uid="{00000000-0004-0000-0000-0000D8010000}"/>
    <hyperlink ref="E484" location="A126272470T" display="A126272470T" xr:uid="{00000000-0004-0000-0000-0000D9010000}"/>
    <hyperlink ref="E485" location="A126265126X" display="A126265126X" xr:uid="{00000000-0004-0000-0000-0000DA010000}"/>
    <hyperlink ref="E486" location="A126257822C" display="A126257822C" xr:uid="{00000000-0004-0000-0000-0000DB010000}"/>
    <hyperlink ref="E487" location="A126272510X" display="A126272510X" xr:uid="{00000000-0004-0000-0000-0000DC010000}"/>
    <hyperlink ref="E488" location="A126265166T" display="A126265166T" xr:uid="{00000000-0004-0000-0000-0000DD010000}"/>
    <hyperlink ref="E489" location="A126257798R" display="A126257798R" xr:uid="{00000000-0004-0000-0000-0000DE010000}"/>
    <hyperlink ref="E490" location="A126272486K" display="A126272486K" xr:uid="{00000000-0004-0000-0000-0000DF010000}"/>
    <hyperlink ref="E491" location="A126265142X" display="A126265142X" xr:uid="{00000000-0004-0000-0000-0000E0010000}"/>
    <hyperlink ref="E492" location="A126257826L" display="A126257826L" xr:uid="{00000000-0004-0000-0000-0000E1010000}"/>
    <hyperlink ref="E493" location="A126272514J" display="A126272514J" xr:uid="{00000000-0004-0000-0000-0000E2010000}"/>
    <hyperlink ref="E494" location="A126265170J" display="A126265170J" xr:uid="{00000000-0004-0000-0000-0000E3010000}"/>
    <hyperlink ref="E495" location="A126257806C" display="A126257806C" xr:uid="{00000000-0004-0000-0000-0000E4010000}"/>
    <hyperlink ref="E496" location="A126272494K" display="A126272494K" xr:uid="{00000000-0004-0000-0000-0000E5010000}"/>
    <hyperlink ref="E497" location="A126265150X" display="A126265150X" xr:uid="{00000000-0004-0000-0000-0000E6010000}"/>
    <hyperlink ref="E498" location="A126257830C" display="A126257830C" xr:uid="{00000000-0004-0000-0000-0000E7010000}"/>
    <hyperlink ref="E499" location="A126272518T" display="A126272518T" xr:uid="{00000000-0004-0000-0000-0000E8010000}"/>
    <hyperlink ref="E500" location="A126265174T" display="A126265174T" xr:uid="{00000000-0004-0000-0000-0000E9010000}"/>
    <hyperlink ref="E501" location="A126257858F" display="A126257858F" xr:uid="{00000000-0004-0000-0000-0000EA010000}"/>
    <hyperlink ref="E502" location="A126272546A" display="A126272546A" xr:uid="{00000000-0004-0000-0000-0000EB010000}"/>
    <hyperlink ref="E503" location="A126265202R" display="A126265202R" xr:uid="{00000000-0004-0000-0000-0000EC010000}"/>
    <hyperlink ref="E504" location="A126257834L" display="A126257834L" xr:uid="{00000000-0004-0000-0000-0000ED010000}"/>
    <hyperlink ref="E505" location="A126272522J" display="A126272522J" xr:uid="{00000000-0004-0000-0000-0000EE010000}"/>
    <hyperlink ref="E506" location="A126265178A" display="A126265178A" xr:uid="{00000000-0004-0000-0000-0000EF010000}"/>
    <hyperlink ref="E507" location="A126257810V" display="A126257810V" xr:uid="{00000000-0004-0000-0000-0000F0010000}"/>
    <hyperlink ref="E508" location="A126272498V" display="A126272498V" xr:uid="{00000000-0004-0000-0000-0000F1010000}"/>
    <hyperlink ref="E509" location="A126265154J" display="A126265154J" xr:uid="{00000000-0004-0000-0000-0000F2010000}"/>
    <hyperlink ref="E510" location="A126257886R" display="A126257886R" xr:uid="{00000000-0004-0000-0000-0000F3010000}"/>
    <hyperlink ref="E511" location="A126272574K" display="A126272574K" xr:uid="{00000000-0004-0000-0000-0000F4010000}"/>
    <hyperlink ref="E512" location="A126265230X" display="A126265230X" xr:uid="{00000000-0004-0000-0000-0000F5010000}"/>
    <hyperlink ref="E513" location="A126257862W" display="A126257862W" xr:uid="{00000000-0004-0000-0000-0000F6010000}"/>
    <hyperlink ref="E514" location="A126272550T" display="A126272550T" xr:uid="{00000000-0004-0000-0000-0000F7010000}"/>
    <hyperlink ref="E515" location="A126265206X" display="A126265206X" xr:uid="{00000000-0004-0000-0000-0000F8010000}"/>
    <hyperlink ref="E516" location="A126257866F" display="A126257866F" xr:uid="{00000000-0004-0000-0000-0000F9010000}"/>
    <hyperlink ref="E517" location="A126272554A" display="A126272554A" xr:uid="{00000000-0004-0000-0000-0000FA010000}"/>
    <hyperlink ref="E518" location="A126265210R" display="A126265210R" xr:uid="{00000000-0004-0000-0000-0000FB010000}"/>
    <hyperlink ref="E519" location="A126257910C" display="A126257910C" xr:uid="{00000000-0004-0000-0000-0000FC010000}"/>
    <hyperlink ref="E520" location="A126272598C" display="A126272598C" xr:uid="{00000000-0004-0000-0000-0000FD010000}"/>
    <hyperlink ref="E521" location="A126265254T" display="A126265254T" xr:uid="{00000000-0004-0000-0000-0000FE010000}"/>
    <hyperlink ref="E522" location="A126254182L" display="A126254182L" xr:uid="{00000000-0004-0000-0000-0000FF010000}"/>
    <hyperlink ref="E523" location="A126268870A" display="A126268870A" xr:uid="{00000000-0004-0000-0000-000000020000}"/>
    <hyperlink ref="E524" location="A126261526L" display="A126261526L" xr:uid="{00000000-0004-0000-0000-000001020000}"/>
    <hyperlink ref="E525" location="A126254218C" display="A126254218C" xr:uid="{00000000-0004-0000-0000-000002020000}"/>
    <hyperlink ref="E526" location="A126268906T" display="A126268906T" xr:uid="{00000000-0004-0000-0000-000003020000}"/>
    <hyperlink ref="E527" location="A126261562W" display="A126261562W" xr:uid="{00000000-0004-0000-0000-000004020000}"/>
    <hyperlink ref="E528" location="A126254166L" display="A126254166L" xr:uid="{00000000-0004-0000-0000-000005020000}"/>
    <hyperlink ref="E529" location="A126268854A" display="A126268854A" xr:uid="{00000000-0004-0000-0000-000006020000}"/>
    <hyperlink ref="E530" location="A126261510V" display="A126261510V" xr:uid="{00000000-0004-0000-0000-000007020000}"/>
    <hyperlink ref="E531" location="A126254222V" display="A126254222V" xr:uid="{00000000-0004-0000-0000-000008020000}"/>
    <hyperlink ref="E532" location="A126268910J" display="A126268910J" xr:uid="{00000000-0004-0000-0000-000009020000}"/>
    <hyperlink ref="E533" location="A126261566F" display="A126261566F" xr:uid="{00000000-0004-0000-0000-00000A020000}"/>
    <hyperlink ref="E534" location="A126254226C" display="A126254226C" xr:uid="{00000000-0004-0000-0000-00000B020000}"/>
    <hyperlink ref="E535" location="A126268914T" display="A126268914T" xr:uid="{00000000-0004-0000-0000-00000C020000}"/>
    <hyperlink ref="E536" location="A126261570W" display="A126261570W" xr:uid="{00000000-0004-0000-0000-00000D020000}"/>
    <hyperlink ref="E537" location="A126254170C" display="A126254170C" xr:uid="{00000000-0004-0000-0000-00000E020000}"/>
    <hyperlink ref="E538" location="A126268858K" display="A126268858K" xr:uid="{00000000-0004-0000-0000-00000F020000}"/>
    <hyperlink ref="E539" location="A126261514C" display="A126261514C" xr:uid="{00000000-0004-0000-0000-000010020000}"/>
    <hyperlink ref="E540" location="A126254174L" display="A126254174L" xr:uid="{00000000-0004-0000-0000-000011020000}"/>
    <hyperlink ref="E541" location="A126268862A" display="A126268862A" xr:uid="{00000000-0004-0000-0000-000012020000}"/>
    <hyperlink ref="E542" location="A126261518L" display="A126261518L" xr:uid="{00000000-0004-0000-0000-000013020000}"/>
    <hyperlink ref="E543" location="A126254198F" display="A126254198F" xr:uid="{00000000-0004-0000-0000-000014020000}"/>
    <hyperlink ref="E544" location="A126268886V" display="A126268886V" xr:uid="{00000000-0004-0000-0000-000015020000}"/>
    <hyperlink ref="E545" location="A126261542L" display="A126261542L" xr:uid="{00000000-0004-0000-0000-000016020000}"/>
    <hyperlink ref="E546" location="A126254142V" display="A126254142V" xr:uid="{00000000-0004-0000-0000-000017020000}"/>
    <hyperlink ref="E547" location="A126268830J" display="A126268830J" xr:uid="{00000000-0004-0000-0000-000018020000}"/>
    <hyperlink ref="E548" location="A126261486F" display="A126261486F" xr:uid="{00000000-0004-0000-0000-000019020000}"/>
    <hyperlink ref="E549" location="A126254230V" display="A126254230V" xr:uid="{00000000-0004-0000-0000-00001A020000}"/>
    <hyperlink ref="E550" location="A126268918A" display="A126268918A" xr:uid="{00000000-0004-0000-0000-00001B020000}"/>
    <hyperlink ref="E551" location="A126261574F" display="A126261574F" xr:uid="{00000000-0004-0000-0000-00001C020000}"/>
    <hyperlink ref="E552" location="A126254202K" display="A126254202K" xr:uid="{00000000-0004-0000-0000-00001D020000}"/>
    <hyperlink ref="E553" location="A126268890K" display="A126268890K" xr:uid="{00000000-0004-0000-0000-00001E020000}"/>
    <hyperlink ref="E554" location="A126261546W" display="A126261546W" xr:uid="{00000000-0004-0000-0000-00001F020000}"/>
    <hyperlink ref="E555" location="A126254234C" display="A126254234C" xr:uid="{00000000-0004-0000-0000-000020020000}"/>
    <hyperlink ref="E556" location="A126268922T" display="A126268922T" xr:uid="{00000000-0004-0000-0000-000021020000}"/>
    <hyperlink ref="E557" location="A126261578R" display="A126261578R" xr:uid="{00000000-0004-0000-0000-000022020000}"/>
    <hyperlink ref="E558" location="A126254146C" display="A126254146C" xr:uid="{00000000-0004-0000-0000-000023020000}"/>
    <hyperlink ref="E559" location="A126268834T" display="A126268834T" xr:uid="{00000000-0004-0000-0000-000024020000}"/>
    <hyperlink ref="E560" location="A126261490W" display="A126261490W" xr:uid="{00000000-0004-0000-0000-000025020000}"/>
    <hyperlink ref="E561" location="A126254106K" display="A126254106K" xr:uid="{00000000-0004-0000-0000-000026020000}"/>
    <hyperlink ref="E562" location="A126268794K" display="A126268794K" xr:uid="{00000000-0004-0000-0000-000027020000}"/>
    <hyperlink ref="E563" location="A126261450C" display="A126261450C" xr:uid="{00000000-0004-0000-0000-000028020000}"/>
    <hyperlink ref="E564" location="A126254118V" display="A126254118V" xr:uid="{00000000-0004-0000-0000-000029020000}"/>
    <hyperlink ref="E565" location="A126268806J" display="A126268806J" xr:uid="{00000000-0004-0000-0000-00002A020000}"/>
    <hyperlink ref="E566" location="A126261462L" display="A126261462L" xr:uid="{00000000-0004-0000-0000-00002B020000}"/>
    <hyperlink ref="E567" location="A126254178W" display="A126254178W" xr:uid="{00000000-0004-0000-0000-00002C020000}"/>
    <hyperlink ref="E568" location="A126268866K" display="A126268866K" xr:uid="{00000000-0004-0000-0000-00002D020000}"/>
    <hyperlink ref="E569" location="A126261522C" display="A126261522C" xr:uid="{00000000-0004-0000-0000-00002E020000}"/>
    <hyperlink ref="E570" location="A126254122K" display="A126254122K" xr:uid="{00000000-0004-0000-0000-00002F020000}"/>
    <hyperlink ref="E571" location="A126268810X" display="A126268810X" xr:uid="{00000000-0004-0000-0000-000030020000}"/>
    <hyperlink ref="E572" location="A126261466W" display="A126261466W" xr:uid="{00000000-0004-0000-0000-000031020000}"/>
    <hyperlink ref="E573" location="A126254114K" display="A126254114K" xr:uid="{00000000-0004-0000-0000-000032020000}"/>
    <hyperlink ref="E574" location="A126268802X" display="A126268802X" xr:uid="{00000000-0004-0000-0000-000033020000}"/>
    <hyperlink ref="E575" location="A126261458W" display="A126261458W" xr:uid="{00000000-0004-0000-0000-000034020000}"/>
    <hyperlink ref="E576" location="A126254206V" display="A126254206V" xr:uid="{00000000-0004-0000-0000-000035020000}"/>
    <hyperlink ref="E577" location="A126268894V" display="A126268894V" xr:uid="{00000000-0004-0000-0000-000036020000}"/>
    <hyperlink ref="E578" location="A126261550L" display="A126261550L" xr:uid="{00000000-0004-0000-0000-000037020000}"/>
    <hyperlink ref="E579" location="A126254210K" display="A126254210K" xr:uid="{00000000-0004-0000-0000-000038020000}"/>
    <hyperlink ref="E580" location="A126268898C" display="A126268898C" xr:uid="{00000000-0004-0000-0000-000039020000}"/>
    <hyperlink ref="E581" location="A126261554W" display="A126261554W" xr:uid="{00000000-0004-0000-0000-00003A020000}"/>
    <hyperlink ref="E582" location="A126254130K" display="A126254130K" xr:uid="{00000000-0004-0000-0000-00003B020000}"/>
    <hyperlink ref="E583" location="A126268818T" display="A126268818T" xr:uid="{00000000-0004-0000-0000-00003C020000}"/>
    <hyperlink ref="E584" location="A126261474W" display="A126261474W" xr:uid="{00000000-0004-0000-0000-00003D020000}"/>
    <hyperlink ref="E585" location="A126254110A" display="A126254110A" xr:uid="{00000000-0004-0000-0000-00003E020000}"/>
    <hyperlink ref="E586" location="A126268798V" display="A126268798V" xr:uid="{00000000-0004-0000-0000-00003F020000}"/>
    <hyperlink ref="E587" location="A126261454L" display="A126261454L" xr:uid="{00000000-0004-0000-0000-000040020000}"/>
    <hyperlink ref="E588" location="A126254150V" display="A126254150V" xr:uid="{00000000-0004-0000-0000-000041020000}"/>
    <hyperlink ref="E589" location="A126268838A" display="A126268838A" xr:uid="{00000000-0004-0000-0000-000042020000}"/>
    <hyperlink ref="E590" location="A126261494F" display="A126261494F" xr:uid="{00000000-0004-0000-0000-000043020000}"/>
    <hyperlink ref="E591" location="A126254126V" display="A126254126V" xr:uid="{00000000-0004-0000-0000-000044020000}"/>
    <hyperlink ref="E592" location="A126268814J" display="A126268814J" xr:uid="{00000000-0004-0000-0000-000045020000}"/>
    <hyperlink ref="E593" location="A126261470L" display="A126261470L" xr:uid="{00000000-0004-0000-0000-000046020000}"/>
    <hyperlink ref="E594" location="A126254154C" display="A126254154C" xr:uid="{00000000-0004-0000-0000-000047020000}"/>
    <hyperlink ref="E595" location="A126268842T" display="A126268842T" xr:uid="{00000000-0004-0000-0000-000048020000}"/>
    <hyperlink ref="E596" location="A126261498R" display="A126261498R" xr:uid="{00000000-0004-0000-0000-000049020000}"/>
    <hyperlink ref="E597" location="A126254134V" display="A126254134V" xr:uid="{00000000-0004-0000-0000-00004A020000}"/>
    <hyperlink ref="E598" location="A126268822J" display="A126268822J" xr:uid="{00000000-0004-0000-0000-00004B020000}"/>
    <hyperlink ref="E599" location="A126261478F" display="A126261478F" xr:uid="{00000000-0004-0000-0000-00004C020000}"/>
    <hyperlink ref="E600" location="A126254158L" display="A126254158L" xr:uid="{00000000-0004-0000-0000-00004D020000}"/>
    <hyperlink ref="E601" location="A126268846A" display="A126268846A" xr:uid="{00000000-0004-0000-0000-00004E020000}"/>
    <hyperlink ref="E602" location="A126261502V" display="A126261502V" xr:uid="{00000000-0004-0000-0000-00004F020000}"/>
    <hyperlink ref="E603" location="A126254186W" display="A126254186W" xr:uid="{00000000-0004-0000-0000-000050020000}"/>
    <hyperlink ref="E604" location="A126268874K" display="A126268874K" xr:uid="{00000000-0004-0000-0000-000051020000}"/>
    <hyperlink ref="E605" location="A126261530C" display="A126261530C" xr:uid="{00000000-0004-0000-0000-000052020000}"/>
    <hyperlink ref="E606" location="A126254162C" display="A126254162C" xr:uid="{00000000-0004-0000-0000-000053020000}"/>
    <hyperlink ref="E607" location="A126268850T" display="A126268850T" xr:uid="{00000000-0004-0000-0000-000054020000}"/>
    <hyperlink ref="E608" location="A126261506C" display="A126261506C" xr:uid="{00000000-0004-0000-0000-000055020000}"/>
    <hyperlink ref="E609" location="A126254138C" display="A126254138C" xr:uid="{00000000-0004-0000-0000-000056020000}"/>
    <hyperlink ref="E610" location="A126268826T" display="A126268826T" xr:uid="{00000000-0004-0000-0000-000057020000}"/>
    <hyperlink ref="E611" location="A126261482W" display="A126261482W" xr:uid="{00000000-0004-0000-0000-000058020000}"/>
    <hyperlink ref="E612" location="A126254214V" display="A126254214V" xr:uid="{00000000-0004-0000-0000-000059020000}"/>
    <hyperlink ref="E613" location="A126268902J" display="A126268902J" xr:uid="{00000000-0004-0000-0000-00005A020000}"/>
    <hyperlink ref="E614" location="A126261558F" display="A126261558F" xr:uid="{00000000-0004-0000-0000-00005B020000}"/>
    <hyperlink ref="E615" location="A126254190L" display="A126254190L" xr:uid="{00000000-0004-0000-0000-00005C020000}"/>
    <hyperlink ref="E616" location="A126268878V" display="A126268878V" xr:uid="{00000000-0004-0000-0000-00005D020000}"/>
    <hyperlink ref="E617" location="A126261534L" display="A126261534L" xr:uid="{00000000-0004-0000-0000-00005E020000}"/>
    <hyperlink ref="E618" location="A126254194W" display="A126254194W" xr:uid="{00000000-0004-0000-0000-00005F020000}"/>
    <hyperlink ref="E619" location="A126268882K" display="A126268882K" xr:uid="{00000000-0004-0000-0000-000060020000}"/>
    <hyperlink ref="E620" location="A126261538W" display="A126261538W" xr:uid="{00000000-0004-0000-0000-000061020000}"/>
    <hyperlink ref="E621" location="A126254238L" display="A126254238L" xr:uid="{00000000-0004-0000-0000-000062020000}"/>
    <hyperlink ref="E622" location="A126268926A" display="A126268926A" xr:uid="{00000000-0004-0000-0000-000063020000}"/>
    <hyperlink ref="E623" location="A126261582F" display="A126261582F" xr:uid="{00000000-0004-0000-0000-000064020000}"/>
    <hyperlink ref="E624" location="A126252550V" display="A126252550V" xr:uid="{00000000-0004-0000-0000-000065020000}"/>
    <hyperlink ref="E625" location="A126267238C" display="A126267238C" xr:uid="{00000000-0004-0000-0000-000066020000}"/>
    <hyperlink ref="E626" location="A126259894A" display="A126259894A" xr:uid="{00000000-0004-0000-0000-000067020000}"/>
    <hyperlink ref="E627" location="A126252586W" display="A126252586W" xr:uid="{00000000-0004-0000-0000-000068020000}"/>
    <hyperlink ref="E628" location="A126267274L" display="A126267274L" xr:uid="{00000000-0004-0000-0000-000069020000}"/>
    <hyperlink ref="E629" location="A126259930X" display="A126259930X" xr:uid="{00000000-0004-0000-0000-00006A020000}"/>
    <hyperlink ref="E630" location="A126252534V" display="A126252534V" xr:uid="{00000000-0004-0000-0000-00006B020000}"/>
    <hyperlink ref="E631" location="A126267222K" display="A126267222K" xr:uid="{00000000-0004-0000-0000-00006C020000}"/>
    <hyperlink ref="E632" location="A126259878A" display="A126259878A" xr:uid="{00000000-0004-0000-0000-00006D020000}"/>
    <hyperlink ref="E633" location="A126252590L" display="A126252590L" xr:uid="{00000000-0004-0000-0000-00006E020000}"/>
    <hyperlink ref="E634" location="A126267278W" display="A126267278W" xr:uid="{00000000-0004-0000-0000-00006F020000}"/>
    <hyperlink ref="E635" location="A126259934J" display="A126259934J" xr:uid="{00000000-0004-0000-0000-000070020000}"/>
    <hyperlink ref="E636" location="A126252594W" display="A126252594W" xr:uid="{00000000-0004-0000-0000-000071020000}"/>
    <hyperlink ref="E637" location="A126267282L" display="A126267282L" xr:uid="{00000000-0004-0000-0000-000072020000}"/>
    <hyperlink ref="E638" location="A126259938T" display="A126259938T" xr:uid="{00000000-0004-0000-0000-000073020000}"/>
    <hyperlink ref="E639" location="A126252538C" display="A126252538C" xr:uid="{00000000-0004-0000-0000-000074020000}"/>
    <hyperlink ref="E640" location="A126267226V" display="A126267226V" xr:uid="{00000000-0004-0000-0000-000075020000}"/>
    <hyperlink ref="E641" location="A126259882T" display="A126259882T" xr:uid="{00000000-0004-0000-0000-000076020000}"/>
    <hyperlink ref="E642" location="A126252542V" display="A126252542V" xr:uid="{00000000-0004-0000-0000-000077020000}"/>
    <hyperlink ref="E643" location="A126267230K" display="A126267230K" xr:uid="{00000000-0004-0000-0000-000078020000}"/>
    <hyperlink ref="E644" location="A126259886A" display="A126259886A" xr:uid="{00000000-0004-0000-0000-000079020000}"/>
    <hyperlink ref="E645" location="A126252566L" display="A126252566L" xr:uid="{00000000-0004-0000-0000-00007A020000}"/>
    <hyperlink ref="E646" location="A126267254C" display="A126267254C" xr:uid="{00000000-0004-0000-0000-00007B020000}"/>
    <hyperlink ref="E647" location="A126259910R" display="A126259910R" xr:uid="{00000000-0004-0000-0000-00007C020000}"/>
    <hyperlink ref="E648" location="A126252510A" display="A126252510A" xr:uid="{00000000-0004-0000-0000-00007D020000}"/>
    <hyperlink ref="E649" location="A126267198W" display="A126267198W" xr:uid="{00000000-0004-0000-0000-00007E020000}"/>
    <hyperlink ref="E650" location="A126259854J" display="A126259854J" xr:uid="{00000000-0004-0000-0000-00007F020000}"/>
    <hyperlink ref="E651" location="A126252598F" display="A126252598F" xr:uid="{00000000-0004-0000-0000-000080020000}"/>
    <hyperlink ref="E652" location="A126267286W" display="A126267286W" xr:uid="{00000000-0004-0000-0000-000081020000}"/>
    <hyperlink ref="E653" location="A126259942J" display="A126259942J" xr:uid="{00000000-0004-0000-0000-000082020000}"/>
    <hyperlink ref="E654" location="A126252570C" display="A126252570C" xr:uid="{00000000-0004-0000-0000-000083020000}"/>
    <hyperlink ref="E655" location="A126267258L" display="A126267258L" xr:uid="{00000000-0004-0000-0000-000084020000}"/>
    <hyperlink ref="E656" location="A126259914X" display="A126259914X" xr:uid="{00000000-0004-0000-0000-000085020000}"/>
    <hyperlink ref="E657" location="A126252602K" display="A126252602K" xr:uid="{00000000-0004-0000-0000-000086020000}"/>
    <hyperlink ref="E658" location="A126267290L" display="A126267290L" xr:uid="{00000000-0004-0000-0000-000087020000}"/>
    <hyperlink ref="E659" location="A126259946T" display="A126259946T" xr:uid="{00000000-0004-0000-0000-000088020000}"/>
    <hyperlink ref="E660" location="A126252514K" display="A126252514K" xr:uid="{00000000-0004-0000-0000-000089020000}"/>
    <hyperlink ref="E661" location="A126267202A" display="A126267202A" xr:uid="{00000000-0004-0000-0000-00008A020000}"/>
    <hyperlink ref="E662" location="A126259858T" display="A126259858T" xr:uid="{00000000-0004-0000-0000-00008B020000}"/>
    <hyperlink ref="E663" location="A126252474C" display="A126252474C" xr:uid="{00000000-0004-0000-0000-00008C020000}"/>
    <hyperlink ref="E664" location="A126267162V" display="A126267162V" xr:uid="{00000000-0004-0000-0000-00008D020000}"/>
    <hyperlink ref="E665" location="A126259818X" display="A126259818X" xr:uid="{00000000-0004-0000-0000-00008E020000}"/>
    <hyperlink ref="E666" location="A126252486L" display="A126252486L" xr:uid="{00000000-0004-0000-0000-00008F020000}"/>
    <hyperlink ref="E667" location="A126267174C" display="A126267174C" xr:uid="{00000000-0004-0000-0000-000090020000}"/>
    <hyperlink ref="E668" location="A126259830R" display="A126259830R" xr:uid="{00000000-0004-0000-0000-000091020000}"/>
    <hyperlink ref="E669" location="A126252546C" display="A126252546C" xr:uid="{00000000-0004-0000-0000-000092020000}"/>
    <hyperlink ref="E670" location="A126267234V" display="A126267234V" xr:uid="{00000000-0004-0000-0000-000093020000}"/>
    <hyperlink ref="E671" location="A126259890T" display="A126259890T" xr:uid="{00000000-0004-0000-0000-000094020000}"/>
    <hyperlink ref="E672" location="A126252490C" display="A126252490C" xr:uid="{00000000-0004-0000-0000-000095020000}"/>
    <hyperlink ref="E673" location="A126267178L" display="A126267178L" xr:uid="{00000000-0004-0000-0000-000096020000}"/>
    <hyperlink ref="E674" location="A126259834X" display="A126259834X" xr:uid="{00000000-0004-0000-0000-000097020000}"/>
    <hyperlink ref="E675" location="A126252482C" display="A126252482C" xr:uid="{00000000-0004-0000-0000-000098020000}"/>
    <hyperlink ref="E676" location="A126267170V" display="A126267170V" xr:uid="{00000000-0004-0000-0000-000099020000}"/>
    <hyperlink ref="E677" location="A126259826X" display="A126259826X" xr:uid="{00000000-0004-0000-0000-00009A020000}"/>
    <hyperlink ref="E678" location="A126252574L" display="A126252574L" xr:uid="{00000000-0004-0000-0000-00009B020000}"/>
    <hyperlink ref="E679" location="A126267262C" display="A126267262C" xr:uid="{00000000-0004-0000-0000-00009C020000}"/>
    <hyperlink ref="E680" location="A126259918J" display="A126259918J" xr:uid="{00000000-0004-0000-0000-00009D020000}"/>
    <hyperlink ref="E681" location="A126252578W" display="A126252578W" xr:uid="{00000000-0004-0000-0000-00009E020000}"/>
    <hyperlink ref="E682" location="A126267266L" display="A126267266L" xr:uid="{00000000-0004-0000-0000-00009F020000}"/>
    <hyperlink ref="E683" location="A126259922X" display="A126259922X" xr:uid="{00000000-0004-0000-0000-0000A0020000}"/>
    <hyperlink ref="E684" location="A126252498W" display="A126252498W" xr:uid="{00000000-0004-0000-0000-0000A1020000}"/>
    <hyperlink ref="E685" location="A126267186L" display="A126267186L" xr:uid="{00000000-0004-0000-0000-0000A2020000}"/>
    <hyperlink ref="E686" location="A126259842X" display="A126259842X" xr:uid="{00000000-0004-0000-0000-0000A3020000}"/>
    <hyperlink ref="E687" location="A126252478L" display="A126252478L" xr:uid="{00000000-0004-0000-0000-0000A4020000}"/>
    <hyperlink ref="E688" location="A126267166C" display="A126267166C" xr:uid="{00000000-0004-0000-0000-0000A5020000}"/>
    <hyperlink ref="E689" location="A126259822R" display="A126259822R" xr:uid="{00000000-0004-0000-0000-0000A6020000}"/>
    <hyperlink ref="E690" location="A126252518V" display="A126252518V" xr:uid="{00000000-0004-0000-0000-0000A7020000}"/>
    <hyperlink ref="E691" location="A126267206K" display="A126267206K" xr:uid="{00000000-0004-0000-0000-0000A8020000}"/>
    <hyperlink ref="E692" location="A126259862J" display="A126259862J" xr:uid="{00000000-0004-0000-0000-0000A9020000}"/>
    <hyperlink ref="E693" location="A126252494L" display="A126252494L" xr:uid="{00000000-0004-0000-0000-0000AA020000}"/>
    <hyperlink ref="E694" location="A126267182C" display="A126267182C" xr:uid="{00000000-0004-0000-0000-0000AB020000}"/>
    <hyperlink ref="E695" location="A126259838J" display="A126259838J" xr:uid="{00000000-0004-0000-0000-0000AC020000}"/>
    <hyperlink ref="E696" location="A126252522K" display="A126252522K" xr:uid="{00000000-0004-0000-0000-0000AD020000}"/>
    <hyperlink ref="E697" location="A126267210A" display="A126267210A" xr:uid="{00000000-0004-0000-0000-0000AE020000}"/>
    <hyperlink ref="E698" location="A126259866T" display="A126259866T" xr:uid="{00000000-0004-0000-0000-0000AF020000}"/>
    <hyperlink ref="E699" location="A126252502A" display="A126252502A" xr:uid="{00000000-0004-0000-0000-0000B0020000}"/>
    <hyperlink ref="E700" location="A126267190C" display="A126267190C" xr:uid="{00000000-0004-0000-0000-0000B1020000}"/>
    <hyperlink ref="E701" location="A126259846J" display="A126259846J" xr:uid="{00000000-0004-0000-0000-0000B2020000}"/>
    <hyperlink ref="E702" location="A126252526V" display="A126252526V" xr:uid="{00000000-0004-0000-0000-0000B3020000}"/>
    <hyperlink ref="E703" location="A126267214K" display="A126267214K" xr:uid="{00000000-0004-0000-0000-0000B4020000}"/>
    <hyperlink ref="E704" location="A126259870J" display="A126259870J" xr:uid="{00000000-0004-0000-0000-0000B5020000}"/>
    <hyperlink ref="E705" location="A126252554C" display="A126252554C" xr:uid="{00000000-0004-0000-0000-0000B6020000}"/>
    <hyperlink ref="E706" location="A126267242V" display="A126267242V" xr:uid="{00000000-0004-0000-0000-0000B7020000}"/>
    <hyperlink ref="E707" location="A126259898K" display="A126259898K" xr:uid="{00000000-0004-0000-0000-0000B8020000}"/>
    <hyperlink ref="E708" location="A126252530K" display="A126252530K" xr:uid="{00000000-0004-0000-0000-0000B9020000}"/>
    <hyperlink ref="E709" location="A126267218V" display="A126267218V" xr:uid="{00000000-0004-0000-0000-0000BA020000}"/>
    <hyperlink ref="E710" location="A126259874T" display="A126259874T" xr:uid="{00000000-0004-0000-0000-0000BB020000}"/>
    <hyperlink ref="E711" location="A126252506K" display="A126252506K" xr:uid="{00000000-0004-0000-0000-0000BC020000}"/>
    <hyperlink ref="E712" location="A126267194L" display="A126267194L" xr:uid="{00000000-0004-0000-0000-0000BD020000}"/>
    <hyperlink ref="E713" location="A126259850X" display="A126259850X" xr:uid="{00000000-0004-0000-0000-0000BE020000}"/>
    <hyperlink ref="E714" location="A126252582L" display="A126252582L" xr:uid="{00000000-0004-0000-0000-0000BF020000}"/>
    <hyperlink ref="E715" location="A126267270C" display="A126267270C" xr:uid="{00000000-0004-0000-0000-0000C0020000}"/>
    <hyperlink ref="E716" location="A126259926J" display="A126259926J" xr:uid="{00000000-0004-0000-0000-0000C1020000}"/>
    <hyperlink ref="E717" location="A126252558L" display="A126252558L" xr:uid="{00000000-0004-0000-0000-0000C2020000}"/>
    <hyperlink ref="E718" location="A126267246C" display="A126267246C" xr:uid="{00000000-0004-0000-0000-0000C3020000}"/>
    <hyperlink ref="E719" location="A126259902R" display="A126259902R" xr:uid="{00000000-0004-0000-0000-0000C4020000}"/>
    <hyperlink ref="E720" location="A126252562C" display="A126252562C" xr:uid="{00000000-0004-0000-0000-0000C5020000}"/>
    <hyperlink ref="E721" location="A126267250V" display="A126267250V" xr:uid="{00000000-0004-0000-0000-0000C6020000}"/>
    <hyperlink ref="E722" location="A126259906X" display="A126259906X" xr:uid="{00000000-0004-0000-0000-0000C7020000}"/>
    <hyperlink ref="E723" location="A126252606V" display="A126252606V" xr:uid="{00000000-0004-0000-0000-0000C8020000}"/>
    <hyperlink ref="E724" location="A126267294W" display="A126267294W" xr:uid="{00000000-0004-0000-0000-0000C9020000}"/>
    <hyperlink ref="E725" location="A126259950J" display="A126259950J" xr:uid="{00000000-0004-0000-0000-0000CA020000}"/>
    <hyperlink ref="E726" location="A126252006R" display="A126252006R" xr:uid="{00000000-0004-0000-0000-0000CB020000}"/>
    <hyperlink ref="E727" location="A126266694R" display="A126266694R" xr:uid="{00000000-0004-0000-0000-0000CC020000}"/>
    <hyperlink ref="E728" location="A126259350C" display="A126259350C" xr:uid="{00000000-0004-0000-0000-0000CD020000}"/>
    <hyperlink ref="E729" location="A126252042X" display="A126252042X" xr:uid="{00000000-0004-0000-0000-0000CE020000}"/>
    <hyperlink ref="E730" location="A126266730L" display="A126266730L" xr:uid="{00000000-0004-0000-0000-0000CF020000}"/>
    <hyperlink ref="E731" location="A126259386F" display="A126259386F" xr:uid="{00000000-0004-0000-0000-0000D0020000}"/>
    <hyperlink ref="E732" location="A126251990F" display="A126251990F" xr:uid="{00000000-0004-0000-0000-0000D1020000}"/>
    <hyperlink ref="E733" location="A126266678R" display="A126266678R" xr:uid="{00000000-0004-0000-0000-0000D2020000}"/>
    <hyperlink ref="E734" location="A126259334C" display="A126259334C" xr:uid="{00000000-0004-0000-0000-0000D3020000}"/>
    <hyperlink ref="E735" location="A126252046J" display="A126252046J" xr:uid="{00000000-0004-0000-0000-0000D4020000}"/>
    <hyperlink ref="E736" location="A126266734W" display="A126266734W" xr:uid="{00000000-0004-0000-0000-0000D5020000}"/>
    <hyperlink ref="E737" location="A126259390W" display="A126259390W" xr:uid="{00000000-0004-0000-0000-0000D6020000}"/>
    <hyperlink ref="E738" location="A126252050X" display="A126252050X" xr:uid="{00000000-0004-0000-0000-0000D7020000}"/>
    <hyperlink ref="E739" location="A126266738F" display="A126266738F" xr:uid="{00000000-0004-0000-0000-0000D8020000}"/>
    <hyperlink ref="E740" location="A126259394F" display="A126259394F" xr:uid="{00000000-0004-0000-0000-0000D9020000}"/>
    <hyperlink ref="E741" location="A126251994R" display="A126251994R" xr:uid="{00000000-0004-0000-0000-0000DA020000}"/>
    <hyperlink ref="E742" location="A126266682F" display="A126266682F" xr:uid="{00000000-0004-0000-0000-0000DB020000}"/>
    <hyperlink ref="E743" location="A126259338L" display="A126259338L" xr:uid="{00000000-0004-0000-0000-0000DC020000}"/>
    <hyperlink ref="E744" location="A126251998X" display="A126251998X" xr:uid="{00000000-0004-0000-0000-0000DD020000}"/>
    <hyperlink ref="E745" location="A126266686R" display="A126266686R" xr:uid="{00000000-0004-0000-0000-0000DE020000}"/>
    <hyperlink ref="E746" location="A126259342C" display="A126259342C" xr:uid="{00000000-0004-0000-0000-0000DF020000}"/>
    <hyperlink ref="E747" location="A126252022R" display="A126252022R" xr:uid="{00000000-0004-0000-0000-0000E0020000}"/>
    <hyperlink ref="E748" location="A126266710C" display="A126266710C" xr:uid="{00000000-0004-0000-0000-0000E1020000}"/>
    <hyperlink ref="E749" location="A126259366W" display="A126259366W" xr:uid="{00000000-0004-0000-0000-0000E2020000}"/>
    <hyperlink ref="E750" location="A126251966F" display="A126251966F" xr:uid="{00000000-0004-0000-0000-0000E3020000}"/>
    <hyperlink ref="E751" location="A126266654W" display="A126266654W" xr:uid="{00000000-0004-0000-0000-0000E4020000}"/>
    <hyperlink ref="E752" location="A126259310K" display="A126259310K" xr:uid="{00000000-0004-0000-0000-0000E5020000}"/>
    <hyperlink ref="E753" location="A126252054J" display="A126252054J" xr:uid="{00000000-0004-0000-0000-0000E6020000}"/>
    <hyperlink ref="E754" location="A126266742W" display="A126266742W" xr:uid="{00000000-0004-0000-0000-0000E7020000}"/>
    <hyperlink ref="E755" location="A126259398R" display="A126259398R" xr:uid="{00000000-0004-0000-0000-0000E8020000}"/>
    <hyperlink ref="E756" location="A126252026X" display="A126252026X" xr:uid="{00000000-0004-0000-0000-0000E9020000}"/>
    <hyperlink ref="E757" location="A126266714L" display="A126266714L" xr:uid="{00000000-0004-0000-0000-0000EA020000}"/>
    <hyperlink ref="E758" location="A126259370L" display="A126259370L" xr:uid="{00000000-0004-0000-0000-0000EB020000}"/>
    <hyperlink ref="E759" location="A126252058T" display="A126252058T" xr:uid="{00000000-0004-0000-0000-0000EC020000}"/>
    <hyperlink ref="E760" location="A126266746F" display="A126266746F" xr:uid="{00000000-0004-0000-0000-0000ED020000}"/>
    <hyperlink ref="E761" location="A126259402V" display="A126259402V" xr:uid="{00000000-0004-0000-0000-0000EE020000}"/>
    <hyperlink ref="E762" location="A126251970W" display="A126251970W" xr:uid="{00000000-0004-0000-0000-0000EF020000}"/>
    <hyperlink ref="E763" location="A126266658F" display="A126266658F" xr:uid="{00000000-0004-0000-0000-0000F0020000}"/>
    <hyperlink ref="E764" location="A126259314V" display="A126259314V" xr:uid="{00000000-0004-0000-0000-0000F1020000}"/>
    <hyperlink ref="E765" location="A126251930C" display="A126251930C" xr:uid="{00000000-0004-0000-0000-0000F2020000}"/>
    <hyperlink ref="E766" location="A126266618L" display="A126266618L" xr:uid="{00000000-0004-0000-0000-0000F3020000}"/>
    <hyperlink ref="E767" location="A126259274L" display="A126259274L" xr:uid="{00000000-0004-0000-0000-0000F4020000}"/>
    <hyperlink ref="E768" location="A126251942L" display="A126251942L" xr:uid="{00000000-0004-0000-0000-0000F5020000}"/>
    <hyperlink ref="E769" location="A126266630C" display="A126266630C" xr:uid="{00000000-0004-0000-0000-0000F6020000}"/>
    <hyperlink ref="E770" location="A126259286W" display="A126259286W" xr:uid="{00000000-0004-0000-0000-0000F7020000}"/>
    <hyperlink ref="E771" location="A126252002F" display="A126252002F" xr:uid="{00000000-0004-0000-0000-0000F8020000}"/>
    <hyperlink ref="E772" location="A126266690F" display="A126266690F" xr:uid="{00000000-0004-0000-0000-0000F9020000}"/>
    <hyperlink ref="E773" location="A126259346L" display="A126259346L" xr:uid="{00000000-0004-0000-0000-0000FA020000}"/>
    <hyperlink ref="E774" location="A126251946W" display="A126251946W" xr:uid="{00000000-0004-0000-0000-0000FB020000}"/>
    <hyperlink ref="E775" location="A126266634L" display="A126266634L" xr:uid="{00000000-0004-0000-0000-0000FC020000}"/>
    <hyperlink ref="E776" location="A126259290L" display="A126259290L" xr:uid="{00000000-0004-0000-0000-0000FD020000}"/>
    <hyperlink ref="E777" location="A126251938W" display="A126251938W" xr:uid="{00000000-0004-0000-0000-0000FE020000}"/>
    <hyperlink ref="E778" location="A126266626L" display="A126266626L" xr:uid="{00000000-0004-0000-0000-0000FF020000}"/>
    <hyperlink ref="E779" location="A126259282L" display="A126259282L" xr:uid="{00000000-0004-0000-0000-000000030000}"/>
    <hyperlink ref="E780" location="A126252030R" display="A126252030R" xr:uid="{00000000-0004-0000-0000-000001030000}"/>
    <hyperlink ref="E781" location="A126266718W" display="A126266718W" xr:uid="{00000000-0004-0000-0000-000002030000}"/>
    <hyperlink ref="E782" location="A126259374W" display="A126259374W" xr:uid="{00000000-0004-0000-0000-000003030000}"/>
    <hyperlink ref="E783" location="A126252034X" display="A126252034X" xr:uid="{00000000-0004-0000-0000-000004030000}"/>
    <hyperlink ref="E784" location="A126266722L" display="A126266722L" xr:uid="{00000000-0004-0000-0000-000005030000}"/>
    <hyperlink ref="E785" location="A126259378F" display="A126259378F" xr:uid="{00000000-0004-0000-0000-000006030000}"/>
    <hyperlink ref="E786" location="A126251954W" display="A126251954W" xr:uid="{00000000-0004-0000-0000-000007030000}"/>
    <hyperlink ref="E787" location="A126266642L" display="A126266642L" xr:uid="{00000000-0004-0000-0000-000008030000}"/>
    <hyperlink ref="E788" location="A126259298F" display="A126259298F" xr:uid="{00000000-0004-0000-0000-000009030000}"/>
    <hyperlink ref="E789" location="A126251934L" display="A126251934L" xr:uid="{00000000-0004-0000-0000-00000A030000}"/>
    <hyperlink ref="E790" location="A126266622C" display="A126266622C" xr:uid="{00000000-0004-0000-0000-00000B030000}"/>
    <hyperlink ref="E791" location="A126259278W" display="A126259278W" xr:uid="{00000000-0004-0000-0000-00000C030000}"/>
    <hyperlink ref="E792" location="A126251974F" display="A126251974F" xr:uid="{00000000-0004-0000-0000-00000D030000}"/>
    <hyperlink ref="E793" location="A126266662W" display="A126266662W" xr:uid="{00000000-0004-0000-0000-00000E030000}"/>
    <hyperlink ref="E794" location="A126259318C" display="A126259318C" xr:uid="{00000000-0004-0000-0000-00000F030000}"/>
    <hyperlink ref="E795" location="A126251950L" display="A126251950L" xr:uid="{00000000-0004-0000-0000-000010030000}"/>
    <hyperlink ref="E796" location="A126266638W" display="A126266638W" xr:uid="{00000000-0004-0000-0000-000011030000}"/>
    <hyperlink ref="E797" location="A126259294W" display="A126259294W" xr:uid="{00000000-0004-0000-0000-000012030000}"/>
    <hyperlink ref="E798" location="A126251978R" display="A126251978R" xr:uid="{00000000-0004-0000-0000-000013030000}"/>
    <hyperlink ref="E799" location="A126266666F" display="A126266666F" xr:uid="{00000000-0004-0000-0000-000014030000}"/>
    <hyperlink ref="E800" location="A126259322V" display="A126259322V" xr:uid="{00000000-0004-0000-0000-000015030000}"/>
    <hyperlink ref="E801" location="A126251958F" display="A126251958F" xr:uid="{00000000-0004-0000-0000-000016030000}"/>
    <hyperlink ref="E802" location="A126266646W" display="A126266646W" xr:uid="{00000000-0004-0000-0000-000017030000}"/>
    <hyperlink ref="E803" location="A126259302K" display="A126259302K" xr:uid="{00000000-0004-0000-0000-000018030000}"/>
    <hyperlink ref="E804" location="A126251982F" display="A126251982F" xr:uid="{00000000-0004-0000-0000-000019030000}"/>
    <hyperlink ref="E805" location="A126266670W" display="A126266670W" xr:uid="{00000000-0004-0000-0000-00001A030000}"/>
    <hyperlink ref="E806" location="A126259326C" display="A126259326C" xr:uid="{00000000-0004-0000-0000-00001B030000}"/>
    <hyperlink ref="E807" location="A126252010F" display="A126252010F" xr:uid="{00000000-0004-0000-0000-00001C030000}"/>
    <hyperlink ref="E808" location="A126266698X" display="A126266698X" xr:uid="{00000000-0004-0000-0000-00001D030000}"/>
    <hyperlink ref="E809" location="A126259354L" display="A126259354L" xr:uid="{00000000-0004-0000-0000-00001E030000}"/>
    <hyperlink ref="E810" location="A126251986R" display="A126251986R" xr:uid="{00000000-0004-0000-0000-00001F030000}"/>
    <hyperlink ref="E811" location="A126266674F" display="A126266674F" xr:uid="{00000000-0004-0000-0000-000020030000}"/>
    <hyperlink ref="E812" location="A126259330V" display="A126259330V" xr:uid="{00000000-0004-0000-0000-000021030000}"/>
    <hyperlink ref="E813" location="A126251962W" display="A126251962W" xr:uid="{00000000-0004-0000-0000-000022030000}"/>
    <hyperlink ref="E814" location="A126266650L" display="A126266650L" xr:uid="{00000000-0004-0000-0000-000023030000}"/>
    <hyperlink ref="E815" location="A126259306V" display="A126259306V" xr:uid="{00000000-0004-0000-0000-000024030000}"/>
    <hyperlink ref="E816" location="A126252038J" display="A126252038J" xr:uid="{00000000-0004-0000-0000-000025030000}"/>
    <hyperlink ref="E817" location="A126266726W" display="A126266726W" xr:uid="{00000000-0004-0000-0000-000026030000}"/>
    <hyperlink ref="E818" location="A126259382W" display="A126259382W" xr:uid="{00000000-0004-0000-0000-000027030000}"/>
    <hyperlink ref="E819" location="A126252014R" display="A126252014R" xr:uid="{00000000-0004-0000-0000-000028030000}"/>
    <hyperlink ref="E820" location="A126266702C" display="A126266702C" xr:uid="{00000000-0004-0000-0000-000029030000}"/>
    <hyperlink ref="E821" location="A126259358W" display="A126259358W" xr:uid="{00000000-0004-0000-0000-00002A030000}"/>
    <hyperlink ref="E822" location="A126252018X" display="A126252018X" xr:uid="{00000000-0004-0000-0000-00002B030000}"/>
    <hyperlink ref="E823" location="A126266706L" display="A126266706L" xr:uid="{00000000-0004-0000-0000-00002C030000}"/>
    <hyperlink ref="E824" location="A126259362L" display="A126259362L" xr:uid="{00000000-0004-0000-0000-00002D030000}"/>
    <hyperlink ref="E825" location="A126252062J" display="A126252062J" xr:uid="{00000000-0004-0000-0000-00002E030000}"/>
    <hyperlink ref="E826" location="A126266750W" display="A126266750W" xr:uid="{00000000-0004-0000-0000-00002F030000}"/>
    <hyperlink ref="E827" location="A126259406C" display="A126259406C" xr:uid="{00000000-0004-0000-0000-000030030000}"/>
    <hyperlink ref="E828" location="A126252686F" display="A126252686F" xr:uid="{00000000-0004-0000-0000-000031030000}"/>
    <hyperlink ref="E829" location="A126267374W" display="A126267374W" xr:uid="{00000000-0004-0000-0000-000032030000}"/>
    <hyperlink ref="E830" location="A126260030R" display="A126260030R" xr:uid="{00000000-0004-0000-0000-000033030000}"/>
    <hyperlink ref="E831" location="A126252722C" display="A126252722C" xr:uid="{00000000-0004-0000-0000-000034030000}"/>
    <hyperlink ref="E832" location="A126267410V" display="A126267410V" xr:uid="{00000000-0004-0000-0000-000035030000}"/>
    <hyperlink ref="E833" location="A126260066T" display="A126260066T" xr:uid="{00000000-0004-0000-0000-000036030000}"/>
    <hyperlink ref="E834" location="A126252670L" display="A126252670L" xr:uid="{00000000-0004-0000-0000-000037030000}"/>
    <hyperlink ref="E835" location="A126267358W" display="A126267358W" xr:uid="{00000000-0004-0000-0000-000038030000}"/>
    <hyperlink ref="E836" location="A126260014R" display="A126260014R" xr:uid="{00000000-0004-0000-0000-000039030000}"/>
    <hyperlink ref="E837" location="A126252726L" display="A126252726L" xr:uid="{00000000-0004-0000-0000-00003A030000}"/>
    <hyperlink ref="E838" location="A126267414C" display="A126267414C" xr:uid="{00000000-0004-0000-0000-00003B030000}"/>
    <hyperlink ref="E839" location="A126260070J" display="A126260070J" xr:uid="{00000000-0004-0000-0000-00003C030000}"/>
    <hyperlink ref="E840" location="A126252730C" display="A126252730C" xr:uid="{00000000-0004-0000-0000-00003D030000}"/>
    <hyperlink ref="E841" location="A126267418L" display="A126267418L" xr:uid="{00000000-0004-0000-0000-00003E030000}"/>
    <hyperlink ref="E842" location="A126260074T" display="A126260074T" xr:uid="{00000000-0004-0000-0000-00003F030000}"/>
    <hyperlink ref="E843" location="A126252674W" display="A126252674W" xr:uid="{00000000-0004-0000-0000-000040030000}"/>
    <hyperlink ref="E844" location="A126267362L" display="A126267362L" xr:uid="{00000000-0004-0000-0000-000041030000}"/>
    <hyperlink ref="E845" location="A126260018X" display="A126260018X" xr:uid="{00000000-0004-0000-0000-000042030000}"/>
    <hyperlink ref="E846" location="A126252678F" display="A126252678F" xr:uid="{00000000-0004-0000-0000-000043030000}"/>
    <hyperlink ref="E847" location="A126267366W" display="A126267366W" xr:uid="{00000000-0004-0000-0000-000044030000}"/>
    <hyperlink ref="E848" location="A126260022R" display="A126260022R" xr:uid="{00000000-0004-0000-0000-000045030000}"/>
    <hyperlink ref="E849" location="A126252702V" display="A126252702V" xr:uid="{00000000-0004-0000-0000-000046030000}"/>
    <hyperlink ref="E850" location="A126267390W" display="A126267390W" xr:uid="{00000000-0004-0000-0000-000047030000}"/>
    <hyperlink ref="E851" location="A126260046J" display="A126260046J" xr:uid="{00000000-0004-0000-0000-000048030000}"/>
    <hyperlink ref="E852" location="A126252646L" display="A126252646L" xr:uid="{00000000-0004-0000-0000-000049030000}"/>
    <hyperlink ref="E853" location="A126267334C" display="A126267334C" xr:uid="{00000000-0004-0000-0000-00004A030000}"/>
    <hyperlink ref="E854" location="A126259990A" display="A126259990A" xr:uid="{00000000-0004-0000-0000-00004B030000}"/>
    <hyperlink ref="E855" location="A126252734L" display="A126252734L" xr:uid="{00000000-0004-0000-0000-00004C030000}"/>
    <hyperlink ref="E856" location="A126267422C" display="A126267422C" xr:uid="{00000000-0004-0000-0000-00004D030000}"/>
    <hyperlink ref="E857" location="A126260078A" display="A126260078A" xr:uid="{00000000-0004-0000-0000-00004E030000}"/>
    <hyperlink ref="E858" location="A126252706C" display="A126252706C" xr:uid="{00000000-0004-0000-0000-00004F030000}"/>
    <hyperlink ref="E859" location="A126267394F" display="A126267394F" xr:uid="{00000000-0004-0000-0000-000050030000}"/>
    <hyperlink ref="E860" location="A126260050X" display="A126260050X" xr:uid="{00000000-0004-0000-0000-000051030000}"/>
    <hyperlink ref="E861" location="A126252738W" display="A126252738W" xr:uid="{00000000-0004-0000-0000-000052030000}"/>
    <hyperlink ref="E862" location="A126267426L" display="A126267426L" xr:uid="{00000000-0004-0000-0000-000053030000}"/>
    <hyperlink ref="E863" location="A126260082T" display="A126260082T" xr:uid="{00000000-0004-0000-0000-000054030000}"/>
    <hyperlink ref="E864" location="A126252650C" display="A126252650C" xr:uid="{00000000-0004-0000-0000-000055030000}"/>
    <hyperlink ref="E865" location="A126267338L" display="A126267338L" xr:uid="{00000000-0004-0000-0000-000056030000}"/>
    <hyperlink ref="E866" location="A126259994K" display="A126259994K" xr:uid="{00000000-0004-0000-0000-000057030000}"/>
    <hyperlink ref="E867" location="A126252610K" display="A126252610K" xr:uid="{00000000-0004-0000-0000-000058030000}"/>
    <hyperlink ref="E868" location="A126267298F" display="A126267298F" xr:uid="{00000000-0004-0000-0000-000059030000}"/>
    <hyperlink ref="E869" location="A126259954T" display="A126259954T" xr:uid="{00000000-0004-0000-0000-00005A030000}"/>
    <hyperlink ref="E870" location="A126252622V" display="A126252622V" xr:uid="{00000000-0004-0000-0000-00005B030000}"/>
    <hyperlink ref="E871" location="A126267310K" display="A126267310K" xr:uid="{00000000-0004-0000-0000-00005C030000}"/>
    <hyperlink ref="E872" location="A126259966A" display="A126259966A" xr:uid="{00000000-0004-0000-0000-00005D030000}"/>
    <hyperlink ref="E873" location="A126252682W" display="A126252682W" xr:uid="{00000000-0004-0000-0000-00005E030000}"/>
    <hyperlink ref="E874" location="A126267370L" display="A126267370L" xr:uid="{00000000-0004-0000-0000-00005F030000}"/>
    <hyperlink ref="E875" location="A126260026X" display="A126260026X" xr:uid="{00000000-0004-0000-0000-000060030000}"/>
    <hyperlink ref="E876" location="A126252626C" display="A126252626C" xr:uid="{00000000-0004-0000-0000-000061030000}"/>
    <hyperlink ref="E877" location="A126267314V" display="A126267314V" xr:uid="{00000000-0004-0000-0000-000062030000}"/>
    <hyperlink ref="E878" location="A126259970T" display="A126259970T" xr:uid="{00000000-0004-0000-0000-000063030000}"/>
    <hyperlink ref="E879" location="A126252618C" display="A126252618C" xr:uid="{00000000-0004-0000-0000-000064030000}"/>
    <hyperlink ref="E880" location="A126267306V" display="A126267306V" xr:uid="{00000000-0004-0000-0000-000065030000}"/>
    <hyperlink ref="E881" location="A126259962T" display="A126259962T" xr:uid="{00000000-0004-0000-0000-000066030000}"/>
    <hyperlink ref="E882" location="A126252710V" display="A126252710V" xr:uid="{00000000-0004-0000-0000-000067030000}"/>
    <hyperlink ref="E883" location="A126267398R" display="A126267398R" xr:uid="{00000000-0004-0000-0000-000068030000}"/>
    <hyperlink ref="E884" location="A126260054J" display="A126260054J" xr:uid="{00000000-0004-0000-0000-000069030000}"/>
    <hyperlink ref="E885" location="A126252714C" display="A126252714C" xr:uid="{00000000-0004-0000-0000-00006A030000}"/>
    <hyperlink ref="E886" location="A126267402V" display="A126267402V" xr:uid="{00000000-0004-0000-0000-00006B030000}"/>
    <hyperlink ref="E887" location="A126260058T" display="A126260058T" xr:uid="{00000000-0004-0000-0000-00006C030000}"/>
    <hyperlink ref="E888" location="A126252634C" display="A126252634C" xr:uid="{00000000-0004-0000-0000-00006D030000}"/>
    <hyperlink ref="E889" location="A126267322V" display="A126267322V" xr:uid="{00000000-0004-0000-0000-00006E030000}"/>
    <hyperlink ref="E890" location="A126259978K" display="A126259978K" xr:uid="{00000000-0004-0000-0000-00006F030000}"/>
    <hyperlink ref="E891" location="A126252614V" display="A126252614V" xr:uid="{00000000-0004-0000-0000-000070030000}"/>
    <hyperlink ref="E892" location="A126267302K" display="A126267302K" xr:uid="{00000000-0004-0000-0000-000071030000}"/>
    <hyperlink ref="E893" location="A126259958A" display="A126259958A" xr:uid="{00000000-0004-0000-0000-000072030000}"/>
    <hyperlink ref="E894" location="A126252654L" display="A126252654L" xr:uid="{00000000-0004-0000-0000-000073030000}"/>
    <hyperlink ref="E895" location="A126267342C" display="A126267342C" xr:uid="{00000000-0004-0000-0000-000074030000}"/>
    <hyperlink ref="E896" location="A126259998V" display="A126259998V" xr:uid="{00000000-0004-0000-0000-000075030000}"/>
    <hyperlink ref="E897" location="A126252630V" display="A126252630V" xr:uid="{00000000-0004-0000-0000-000076030000}"/>
    <hyperlink ref="E898" location="A126267318C" display="A126267318C" xr:uid="{00000000-0004-0000-0000-000077030000}"/>
    <hyperlink ref="E899" location="A126259974A" display="A126259974A" xr:uid="{00000000-0004-0000-0000-000078030000}"/>
    <hyperlink ref="E900" location="A126252658W" display="A126252658W" xr:uid="{00000000-0004-0000-0000-000079030000}"/>
    <hyperlink ref="E901" location="A126267346L" display="A126267346L" xr:uid="{00000000-0004-0000-0000-00007A030000}"/>
    <hyperlink ref="E902" location="A126260002F" display="A126260002F" xr:uid="{00000000-0004-0000-0000-00007B030000}"/>
    <hyperlink ref="E903" location="A126252638L" display="A126252638L" xr:uid="{00000000-0004-0000-0000-00007C030000}"/>
    <hyperlink ref="E904" location="A126267326C" display="A126267326C" xr:uid="{00000000-0004-0000-0000-00007D030000}"/>
    <hyperlink ref="E905" location="A126259982A" display="A126259982A" xr:uid="{00000000-0004-0000-0000-00007E030000}"/>
    <hyperlink ref="E906" location="A126252662L" display="A126252662L" xr:uid="{00000000-0004-0000-0000-00007F030000}"/>
    <hyperlink ref="E907" location="A126267350C" display="A126267350C" xr:uid="{00000000-0004-0000-0000-000080030000}"/>
    <hyperlink ref="E908" location="A126260006R" display="A126260006R" xr:uid="{00000000-0004-0000-0000-000081030000}"/>
    <hyperlink ref="E909" location="A126252690W" display="A126252690W" xr:uid="{00000000-0004-0000-0000-000082030000}"/>
    <hyperlink ref="E910" location="A126267378F" display="A126267378F" xr:uid="{00000000-0004-0000-0000-000083030000}"/>
    <hyperlink ref="E911" location="A126260034X" display="A126260034X" xr:uid="{00000000-0004-0000-0000-000084030000}"/>
    <hyperlink ref="E912" location="A126252666W" display="A126252666W" xr:uid="{00000000-0004-0000-0000-000085030000}"/>
    <hyperlink ref="E913" location="A126267354L" display="A126267354L" xr:uid="{00000000-0004-0000-0000-000086030000}"/>
    <hyperlink ref="E914" location="A126260010F" display="A126260010F" xr:uid="{00000000-0004-0000-0000-000087030000}"/>
    <hyperlink ref="E915" location="A126252642C" display="A126252642C" xr:uid="{00000000-0004-0000-0000-000088030000}"/>
    <hyperlink ref="E916" location="A126267330V" display="A126267330V" xr:uid="{00000000-0004-0000-0000-000089030000}"/>
    <hyperlink ref="E917" location="A126259986K" display="A126259986K" xr:uid="{00000000-0004-0000-0000-00008A030000}"/>
    <hyperlink ref="E918" location="A126252718L" display="A126252718L" xr:uid="{00000000-0004-0000-0000-00008B030000}"/>
    <hyperlink ref="E919" location="A126267406C" display="A126267406C" xr:uid="{00000000-0004-0000-0000-00008C030000}"/>
    <hyperlink ref="E920" location="A126260062J" display="A126260062J" xr:uid="{00000000-0004-0000-0000-00008D030000}"/>
    <hyperlink ref="E921" location="A126252694F" display="A126252694F" xr:uid="{00000000-0004-0000-0000-00008E030000}"/>
    <hyperlink ref="E922" location="A126267382W" display="A126267382W" xr:uid="{00000000-0004-0000-0000-00008F030000}"/>
    <hyperlink ref="E923" location="A126260038J" display="A126260038J" xr:uid="{00000000-0004-0000-0000-000090030000}"/>
    <hyperlink ref="E924" location="A126252698R" display="A126252698R" xr:uid="{00000000-0004-0000-0000-000091030000}"/>
    <hyperlink ref="E925" location="A126267386F" display="A126267386F" xr:uid="{00000000-0004-0000-0000-000092030000}"/>
    <hyperlink ref="E926" location="A126260042X" display="A126260042X" xr:uid="{00000000-0004-0000-0000-000093030000}"/>
    <hyperlink ref="E927" location="A126252742L" display="A126252742L" xr:uid="{00000000-0004-0000-0000-000094030000}"/>
    <hyperlink ref="E928" location="A126267430C" display="A126267430C" xr:uid="{00000000-0004-0000-0000-000095030000}"/>
    <hyperlink ref="E929" location="A126260086A" display="A126260086A" xr:uid="{00000000-0004-0000-0000-000096030000}"/>
    <hyperlink ref="E930" location="A126252822L" display="A126252822L" xr:uid="{00000000-0004-0000-0000-000097030000}"/>
    <hyperlink ref="E931" location="A126267510C" display="A126267510C" xr:uid="{00000000-0004-0000-0000-000098030000}"/>
    <hyperlink ref="E932" location="A126260166A" display="A126260166A" xr:uid="{00000000-0004-0000-0000-000099030000}"/>
    <hyperlink ref="E933" location="A126252858R" display="A126252858R" xr:uid="{00000000-0004-0000-0000-00009A030000}"/>
    <hyperlink ref="E934" location="A126267546F" display="A126267546F" xr:uid="{00000000-0004-0000-0000-00009B030000}"/>
    <hyperlink ref="E935" location="A126260202X" display="A126260202X" xr:uid="{00000000-0004-0000-0000-00009C030000}"/>
    <hyperlink ref="E936" location="A126252806L" display="A126252806L" xr:uid="{00000000-0004-0000-0000-00009D030000}"/>
    <hyperlink ref="E937" location="A126267494R" display="A126267494R" xr:uid="{00000000-0004-0000-0000-00009E030000}"/>
    <hyperlink ref="E938" location="A126260150J" display="A126260150J" xr:uid="{00000000-0004-0000-0000-00009F030000}"/>
    <hyperlink ref="E939" location="A126252862F" display="A126252862F" xr:uid="{00000000-0004-0000-0000-0000A0030000}"/>
    <hyperlink ref="E940" location="A126267550W" display="A126267550W" xr:uid="{00000000-0004-0000-0000-0000A1030000}"/>
    <hyperlink ref="E941" location="A126260206J" display="A126260206J" xr:uid="{00000000-0004-0000-0000-0000A2030000}"/>
    <hyperlink ref="E942" location="A126252866R" display="A126252866R" xr:uid="{00000000-0004-0000-0000-0000A3030000}"/>
    <hyperlink ref="E943" location="A126267554F" display="A126267554F" xr:uid="{00000000-0004-0000-0000-0000A4030000}"/>
    <hyperlink ref="E944" location="A126260210X" display="A126260210X" xr:uid="{00000000-0004-0000-0000-0000A5030000}"/>
    <hyperlink ref="E945" location="A126252810C" display="A126252810C" xr:uid="{00000000-0004-0000-0000-0000A6030000}"/>
    <hyperlink ref="E946" location="A126267498X" display="A126267498X" xr:uid="{00000000-0004-0000-0000-0000A7030000}"/>
    <hyperlink ref="E947" location="A126260154T" display="A126260154T" xr:uid="{00000000-0004-0000-0000-0000A8030000}"/>
    <hyperlink ref="E948" location="A126252814L" display="A126252814L" xr:uid="{00000000-0004-0000-0000-0000A9030000}"/>
    <hyperlink ref="E949" location="A126267502C" display="A126267502C" xr:uid="{00000000-0004-0000-0000-0000AA030000}"/>
    <hyperlink ref="E950" location="A126260158A" display="A126260158A" xr:uid="{00000000-0004-0000-0000-0000AB030000}"/>
    <hyperlink ref="E951" location="A126252838F" display="A126252838F" xr:uid="{00000000-0004-0000-0000-0000AC030000}"/>
    <hyperlink ref="E952" location="A126267526W" display="A126267526W" xr:uid="{00000000-0004-0000-0000-0000AD030000}"/>
    <hyperlink ref="E953" location="A126260182A" display="A126260182A" xr:uid="{00000000-0004-0000-0000-0000AE030000}"/>
    <hyperlink ref="E954" location="A126252782F" display="A126252782F" xr:uid="{00000000-0004-0000-0000-0000AF030000}"/>
    <hyperlink ref="E955" location="A126267470W" display="A126267470W" xr:uid="{00000000-0004-0000-0000-0000B0030000}"/>
    <hyperlink ref="E956" location="A126260126J" display="A126260126J" xr:uid="{00000000-0004-0000-0000-0000B1030000}"/>
    <hyperlink ref="E957" location="A126252870F" display="A126252870F" xr:uid="{00000000-0004-0000-0000-0000B2030000}"/>
    <hyperlink ref="E958" location="A126267558R" display="A126267558R" xr:uid="{00000000-0004-0000-0000-0000B3030000}"/>
    <hyperlink ref="E959" location="A126260214J" display="A126260214J" xr:uid="{00000000-0004-0000-0000-0000B4030000}"/>
    <hyperlink ref="E960" location="A126252842W" display="A126252842W" xr:uid="{00000000-0004-0000-0000-0000B5030000}"/>
    <hyperlink ref="E961" location="A126267530L" display="A126267530L" xr:uid="{00000000-0004-0000-0000-0000B6030000}"/>
    <hyperlink ref="E962" location="A126260186K" display="A126260186K" xr:uid="{00000000-0004-0000-0000-0000B7030000}"/>
    <hyperlink ref="E963" location="A126252874R" display="A126252874R" xr:uid="{00000000-0004-0000-0000-0000B8030000}"/>
    <hyperlink ref="E964" location="A126267562F" display="A126267562F" xr:uid="{00000000-0004-0000-0000-0000B9030000}"/>
    <hyperlink ref="E965" location="A126260218T" display="A126260218T" xr:uid="{00000000-0004-0000-0000-0000BA030000}"/>
    <hyperlink ref="E966" location="A126252786R" display="A126252786R" xr:uid="{00000000-0004-0000-0000-0000BB030000}"/>
    <hyperlink ref="E967" location="A126267474F" display="A126267474F" xr:uid="{00000000-0004-0000-0000-0000BC030000}"/>
    <hyperlink ref="E968" location="A126260130X" display="A126260130X" xr:uid="{00000000-0004-0000-0000-0000BD030000}"/>
    <hyperlink ref="E969" location="A126252746W" display="A126252746W" xr:uid="{00000000-0004-0000-0000-0000BE030000}"/>
    <hyperlink ref="E970" location="A126267434L" display="A126267434L" xr:uid="{00000000-0004-0000-0000-0000BF030000}"/>
    <hyperlink ref="E971" location="A126260090T" display="A126260090T" xr:uid="{00000000-0004-0000-0000-0000C0030000}"/>
    <hyperlink ref="E972" location="A126252758F" display="A126252758F" xr:uid="{00000000-0004-0000-0000-0000C1030000}"/>
    <hyperlink ref="E973" location="A126267446W" display="A126267446W" xr:uid="{00000000-0004-0000-0000-0000C2030000}"/>
    <hyperlink ref="E974" location="A126260102R" display="A126260102R" xr:uid="{00000000-0004-0000-0000-0000C3030000}"/>
    <hyperlink ref="E975" location="A126252818W" display="A126252818W" xr:uid="{00000000-0004-0000-0000-0000C4030000}"/>
    <hyperlink ref="E976" location="A126267506L" display="A126267506L" xr:uid="{00000000-0004-0000-0000-0000C5030000}"/>
    <hyperlink ref="E977" location="A126260162T" display="A126260162T" xr:uid="{00000000-0004-0000-0000-0000C6030000}"/>
    <hyperlink ref="E978" location="A126252762W" display="A126252762W" xr:uid="{00000000-0004-0000-0000-0000C7030000}"/>
    <hyperlink ref="E979" location="A126267450L" display="A126267450L" xr:uid="{00000000-0004-0000-0000-0000C8030000}"/>
    <hyperlink ref="E980" location="A126260106X" display="A126260106X" xr:uid="{00000000-0004-0000-0000-0000C9030000}"/>
    <hyperlink ref="E981" location="A126252754W" display="A126252754W" xr:uid="{00000000-0004-0000-0000-0000CA030000}"/>
    <hyperlink ref="E982" location="A126267442L" display="A126267442L" xr:uid="{00000000-0004-0000-0000-0000CB030000}"/>
    <hyperlink ref="E983" location="A126260098K" display="A126260098K" xr:uid="{00000000-0004-0000-0000-0000CC030000}"/>
    <hyperlink ref="E984" location="A126252846F" display="A126252846F" xr:uid="{00000000-0004-0000-0000-0000CD030000}"/>
    <hyperlink ref="E985" location="A126267534W" display="A126267534W" xr:uid="{00000000-0004-0000-0000-0000CE030000}"/>
    <hyperlink ref="E986" location="A126260190A" display="A126260190A" xr:uid="{00000000-0004-0000-0000-0000CF030000}"/>
    <hyperlink ref="E987" location="A126252850W" display="A126252850W" xr:uid="{00000000-0004-0000-0000-0000D0030000}"/>
    <hyperlink ref="E988" location="A126267538F" display="A126267538F" xr:uid="{00000000-0004-0000-0000-0000D1030000}"/>
    <hyperlink ref="E989" location="A126260194K" display="A126260194K" xr:uid="{00000000-0004-0000-0000-0000D2030000}"/>
    <hyperlink ref="E990" location="A126252770W" display="A126252770W" xr:uid="{00000000-0004-0000-0000-0000D3030000}"/>
    <hyperlink ref="E991" location="A126267458F" display="A126267458F" xr:uid="{00000000-0004-0000-0000-0000D4030000}"/>
    <hyperlink ref="E992" location="A126260114X" display="A126260114X" xr:uid="{00000000-0004-0000-0000-0000D5030000}"/>
    <hyperlink ref="E993" location="A126252750L" display="A126252750L" xr:uid="{00000000-0004-0000-0000-0000D6030000}"/>
    <hyperlink ref="E994" location="A126267438W" display="A126267438W" xr:uid="{00000000-0004-0000-0000-0000D7030000}"/>
    <hyperlink ref="E995" location="A126260094A" display="A126260094A" xr:uid="{00000000-0004-0000-0000-0000D8030000}"/>
    <hyperlink ref="E996" location="A126252790F" display="A126252790F" xr:uid="{00000000-0004-0000-0000-0000D9030000}"/>
    <hyperlink ref="E997" location="A126267478R" display="A126267478R" xr:uid="{00000000-0004-0000-0000-0000DA030000}"/>
    <hyperlink ref="E998" location="A126260134J" display="A126260134J" xr:uid="{00000000-0004-0000-0000-0000DB030000}"/>
    <hyperlink ref="E999" location="A126252766F" display="A126252766F" xr:uid="{00000000-0004-0000-0000-0000DC030000}"/>
    <hyperlink ref="E1000" location="A126267454W" display="A126267454W" xr:uid="{00000000-0004-0000-0000-0000DD030000}"/>
    <hyperlink ref="E1001" location="A126260110R" display="A126260110R" xr:uid="{00000000-0004-0000-0000-0000DE030000}"/>
    <hyperlink ref="E1002" location="A126252794R" display="A126252794R" xr:uid="{00000000-0004-0000-0000-0000DF030000}"/>
    <hyperlink ref="E1003" location="A126267482F" display="A126267482F" xr:uid="{00000000-0004-0000-0000-0000E0030000}"/>
    <hyperlink ref="E1004" location="A126260138T" display="A126260138T" xr:uid="{00000000-0004-0000-0000-0000E1030000}"/>
    <hyperlink ref="E1005" location="A126252774F" display="A126252774F" xr:uid="{00000000-0004-0000-0000-0000E2030000}"/>
    <hyperlink ref="E1006" location="A126267462W" display="A126267462W" xr:uid="{00000000-0004-0000-0000-0000E3030000}"/>
    <hyperlink ref="E1007" location="A126260118J" display="A126260118J" xr:uid="{00000000-0004-0000-0000-0000E4030000}"/>
    <hyperlink ref="E1008" location="A126252798X" display="A126252798X" xr:uid="{00000000-0004-0000-0000-0000E5030000}"/>
    <hyperlink ref="E1009" location="A126267486R" display="A126267486R" xr:uid="{00000000-0004-0000-0000-0000E6030000}"/>
    <hyperlink ref="E1010" location="A126260142J" display="A126260142J" xr:uid="{00000000-0004-0000-0000-0000E7030000}"/>
    <hyperlink ref="E1011" location="A126252826W" display="A126252826W" xr:uid="{00000000-0004-0000-0000-0000E8030000}"/>
    <hyperlink ref="E1012" location="A126267514L" display="A126267514L" xr:uid="{00000000-0004-0000-0000-0000E9030000}"/>
    <hyperlink ref="E1013" location="A126260170T" display="A126260170T" xr:uid="{00000000-0004-0000-0000-0000EA030000}"/>
    <hyperlink ref="E1014" location="A126252802C" display="A126252802C" xr:uid="{00000000-0004-0000-0000-0000EB030000}"/>
    <hyperlink ref="E1015" location="A126267490F" display="A126267490F" xr:uid="{00000000-0004-0000-0000-0000EC030000}"/>
    <hyperlink ref="E1016" location="A126260146T" display="A126260146T" xr:uid="{00000000-0004-0000-0000-0000ED030000}"/>
    <hyperlink ref="E1017" location="A126252778R" display="A126252778R" xr:uid="{00000000-0004-0000-0000-0000EE030000}"/>
    <hyperlink ref="E1018" location="A126267466F" display="A126267466F" xr:uid="{00000000-0004-0000-0000-0000EF030000}"/>
    <hyperlink ref="E1019" location="A126260122X" display="A126260122X" xr:uid="{00000000-0004-0000-0000-0000F0030000}"/>
    <hyperlink ref="E1020" location="A126252854F" display="A126252854F" xr:uid="{00000000-0004-0000-0000-0000F1030000}"/>
    <hyperlink ref="E1021" location="A126267542W" display="A126267542W" xr:uid="{00000000-0004-0000-0000-0000F2030000}"/>
    <hyperlink ref="E1022" location="A126260198V" display="A126260198V" xr:uid="{00000000-0004-0000-0000-0000F3030000}"/>
    <hyperlink ref="E1023" location="A126252830L" display="A126252830L" xr:uid="{00000000-0004-0000-0000-0000F4030000}"/>
    <hyperlink ref="E1024" location="A126267518W" display="A126267518W" xr:uid="{00000000-0004-0000-0000-0000F5030000}"/>
    <hyperlink ref="E1025" location="A126260174A" display="A126260174A" xr:uid="{00000000-0004-0000-0000-0000F6030000}"/>
    <hyperlink ref="E1026" location="A126252834W" display="A126252834W" xr:uid="{00000000-0004-0000-0000-0000F7030000}"/>
    <hyperlink ref="E1027" location="A126267522L" display="A126267522L" xr:uid="{00000000-0004-0000-0000-0000F8030000}"/>
    <hyperlink ref="E1028" location="A126260178K" display="A126260178K" xr:uid="{00000000-0004-0000-0000-0000F9030000}"/>
    <hyperlink ref="E1029" location="A126252878X" display="A126252878X" xr:uid="{00000000-0004-0000-0000-0000FA030000}"/>
    <hyperlink ref="E1030" location="A126267566R" display="A126267566R" xr:uid="{00000000-0004-0000-0000-0000FB030000}"/>
    <hyperlink ref="E1031" location="A126260222J" display="A126260222J" xr:uid="{00000000-0004-0000-0000-0000FC030000}"/>
    <hyperlink ref="E1032" location="A126252142J" display="A126252142J" xr:uid="{00000000-0004-0000-0000-0000FD030000}"/>
    <hyperlink ref="E1033" location="A126266830W" display="A126266830W" xr:uid="{00000000-0004-0000-0000-0000FE030000}"/>
    <hyperlink ref="E1034" location="A126259486R" display="A126259486R" xr:uid="{00000000-0004-0000-0000-0000FF030000}"/>
    <hyperlink ref="E1035" location="A126252178K" display="A126252178K" xr:uid="{00000000-0004-0000-0000-000000040000}"/>
    <hyperlink ref="E1036" location="A126266866X" display="A126266866X" xr:uid="{00000000-0004-0000-0000-000001040000}"/>
    <hyperlink ref="E1037" location="A126259522L" display="A126259522L" xr:uid="{00000000-0004-0000-0000-000002040000}"/>
    <hyperlink ref="E1038" location="A126252126J" display="A126252126J" xr:uid="{00000000-0004-0000-0000-000003040000}"/>
    <hyperlink ref="E1039" location="A126266814W" display="A126266814W" xr:uid="{00000000-0004-0000-0000-000004040000}"/>
    <hyperlink ref="E1040" location="A126259470W" display="A126259470W" xr:uid="{00000000-0004-0000-0000-000005040000}"/>
    <hyperlink ref="E1041" location="A126252182A" display="A126252182A" xr:uid="{00000000-0004-0000-0000-000006040000}"/>
    <hyperlink ref="E1042" location="A126266870R" display="A126266870R" xr:uid="{00000000-0004-0000-0000-000007040000}"/>
    <hyperlink ref="E1043" location="A126259526W" display="A126259526W" xr:uid="{00000000-0004-0000-0000-000008040000}"/>
    <hyperlink ref="E1044" location="A126252186K" display="A126252186K" xr:uid="{00000000-0004-0000-0000-000009040000}"/>
    <hyperlink ref="E1045" location="A126266874X" display="A126266874X" xr:uid="{00000000-0004-0000-0000-00000A040000}"/>
    <hyperlink ref="E1046" location="A126259530L" display="A126259530L" xr:uid="{00000000-0004-0000-0000-00000B040000}"/>
    <hyperlink ref="E1047" location="A126252130X" display="A126252130X" xr:uid="{00000000-0004-0000-0000-00000C040000}"/>
    <hyperlink ref="E1048" location="A126266818F" display="A126266818F" xr:uid="{00000000-0004-0000-0000-00000D040000}"/>
    <hyperlink ref="E1049" location="A126259474F" display="A126259474F" xr:uid="{00000000-0004-0000-0000-00000E040000}"/>
    <hyperlink ref="E1050" location="A126252134J" display="A126252134J" xr:uid="{00000000-0004-0000-0000-00000F040000}"/>
    <hyperlink ref="E1051" location="A126266822W" display="A126266822W" xr:uid="{00000000-0004-0000-0000-000010040000}"/>
    <hyperlink ref="E1052" location="A126259478R" display="A126259478R" xr:uid="{00000000-0004-0000-0000-000011040000}"/>
    <hyperlink ref="E1053" location="A126252158A" display="A126252158A" xr:uid="{00000000-0004-0000-0000-000012040000}"/>
    <hyperlink ref="E1054" location="A126266846R" display="A126266846R" xr:uid="{00000000-0004-0000-0000-000013040000}"/>
    <hyperlink ref="E1055" location="A126259502C" display="A126259502C" xr:uid="{00000000-0004-0000-0000-000014040000}"/>
    <hyperlink ref="E1056" location="A126252102R" display="A126252102R" xr:uid="{00000000-0004-0000-0000-000015040000}"/>
    <hyperlink ref="E1057" location="A126266790R" display="A126266790R" xr:uid="{00000000-0004-0000-0000-000016040000}"/>
    <hyperlink ref="E1058" location="A126259446W" display="A126259446W" xr:uid="{00000000-0004-0000-0000-000017040000}"/>
    <hyperlink ref="E1059" location="A126252190A" display="A126252190A" xr:uid="{00000000-0004-0000-0000-000018040000}"/>
    <hyperlink ref="E1060" location="A126266878J" display="A126266878J" xr:uid="{00000000-0004-0000-0000-000019040000}"/>
    <hyperlink ref="E1061" location="A126259534W" display="A126259534W" xr:uid="{00000000-0004-0000-0000-00001A040000}"/>
    <hyperlink ref="E1062" location="A126252162T" display="A126252162T" xr:uid="{00000000-0004-0000-0000-00001B040000}"/>
    <hyperlink ref="E1063" location="A126266850F" display="A126266850F" xr:uid="{00000000-0004-0000-0000-00001C040000}"/>
    <hyperlink ref="E1064" location="A126259506L" display="A126259506L" xr:uid="{00000000-0004-0000-0000-00001D040000}"/>
    <hyperlink ref="E1065" location="A126252194K" display="A126252194K" xr:uid="{00000000-0004-0000-0000-00001E040000}"/>
    <hyperlink ref="E1066" location="A126266882X" display="A126266882X" xr:uid="{00000000-0004-0000-0000-00001F040000}"/>
    <hyperlink ref="E1067" location="A126259538F" display="A126259538F" xr:uid="{00000000-0004-0000-0000-000020040000}"/>
    <hyperlink ref="E1068" location="A126252106X" display="A126252106X" xr:uid="{00000000-0004-0000-0000-000021040000}"/>
    <hyperlink ref="E1069" location="A126266794X" display="A126266794X" xr:uid="{00000000-0004-0000-0000-000022040000}"/>
    <hyperlink ref="E1070" location="A126259450L" display="A126259450L" xr:uid="{00000000-0004-0000-0000-000023040000}"/>
    <hyperlink ref="E1071" location="A126252066T" display="A126252066T" xr:uid="{00000000-0004-0000-0000-000024040000}"/>
    <hyperlink ref="E1072" location="A126266754F" display="A126266754F" xr:uid="{00000000-0004-0000-0000-000025040000}"/>
    <hyperlink ref="E1073" location="A126259410V" display="A126259410V" xr:uid="{00000000-0004-0000-0000-000026040000}"/>
    <hyperlink ref="E1074" location="A126252078A" display="A126252078A" xr:uid="{00000000-0004-0000-0000-000027040000}"/>
    <hyperlink ref="E1075" location="A126266766R" display="A126266766R" xr:uid="{00000000-0004-0000-0000-000028040000}"/>
    <hyperlink ref="E1076" location="A126259422C" display="A126259422C" xr:uid="{00000000-0004-0000-0000-000029040000}"/>
    <hyperlink ref="E1077" location="A126252138T" display="A126252138T" xr:uid="{00000000-0004-0000-0000-00002A040000}"/>
    <hyperlink ref="E1078" location="A126266826F" display="A126266826F" xr:uid="{00000000-0004-0000-0000-00002B040000}"/>
    <hyperlink ref="E1079" location="A126259482F" display="A126259482F" xr:uid="{00000000-0004-0000-0000-00002C040000}"/>
    <hyperlink ref="E1080" location="A126252082T" display="A126252082T" xr:uid="{00000000-0004-0000-0000-00002D040000}"/>
    <hyperlink ref="E1081" location="A126266770F" display="A126266770F" xr:uid="{00000000-0004-0000-0000-00002E040000}"/>
    <hyperlink ref="E1082" location="A126259426L" display="A126259426L" xr:uid="{00000000-0004-0000-0000-00002F040000}"/>
    <hyperlink ref="E1083" location="A126252074T" display="A126252074T" xr:uid="{00000000-0004-0000-0000-000030040000}"/>
    <hyperlink ref="E1084" location="A126266762F" display="A126266762F" xr:uid="{00000000-0004-0000-0000-000031040000}"/>
    <hyperlink ref="E1085" location="A126259418L" display="A126259418L" xr:uid="{00000000-0004-0000-0000-000032040000}"/>
    <hyperlink ref="E1086" location="A126252166A" display="A126252166A" xr:uid="{00000000-0004-0000-0000-000033040000}"/>
    <hyperlink ref="E1087" location="A126266854R" display="A126266854R" xr:uid="{00000000-0004-0000-0000-000034040000}"/>
    <hyperlink ref="E1088" location="A126259510C" display="A126259510C" xr:uid="{00000000-0004-0000-0000-000035040000}"/>
    <hyperlink ref="E1089" location="A126252170T" display="A126252170T" xr:uid="{00000000-0004-0000-0000-000036040000}"/>
    <hyperlink ref="E1090" location="A126266858X" display="A126266858X" xr:uid="{00000000-0004-0000-0000-000037040000}"/>
    <hyperlink ref="E1091" location="A126259514L" display="A126259514L" xr:uid="{00000000-0004-0000-0000-000038040000}"/>
    <hyperlink ref="E1092" location="A126252090T" display="A126252090T" xr:uid="{00000000-0004-0000-0000-000039040000}"/>
    <hyperlink ref="E1093" location="A126266778X" display="A126266778X" xr:uid="{00000000-0004-0000-0000-00003A040000}"/>
    <hyperlink ref="E1094" location="A126259434L" display="A126259434L" xr:uid="{00000000-0004-0000-0000-00003B040000}"/>
    <hyperlink ref="E1095" location="A126252070J" display="A126252070J" xr:uid="{00000000-0004-0000-0000-00003C040000}"/>
    <hyperlink ref="E1096" location="A126266758R" display="A126266758R" xr:uid="{00000000-0004-0000-0000-00003D040000}"/>
    <hyperlink ref="E1097" location="A126259414C" display="A126259414C" xr:uid="{00000000-0004-0000-0000-00003E040000}"/>
    <hyperlink ref="E1098" location="A126252110R" display="A126252110R" xr:uid="{00000000-0004-0000-0000-00003F040000}"/>
    <hyperlink ref="E1099" location="A126266798J" display="A126266798J" xr:uid="{00000000-0004-0000-0000-000040040000}"/>
    <hyperlink ref="E1100" location="A126259454W" display="A126259454W" xr:uid="{00000000-0004-0000-0000-000041040000}"/>
    <hyperlink ref="E1101" location="A126252086A" display="A126252086A" xr:uid="{00000000-0004-0000-0000-000042040000}"/>
    <hyperlink ref="E1102" location="A126266774R" display="A126266774R" xr:uid="{00000000-0004-0000-0000-000043040000}"/>
    <hyperlink ref="E1103" location="A126259430C" display="A126259430C" xr:uid="{00000000-0004-0000-0000-000044040000}"/>
    <hyperlink ref="E1104" location="A126252114X" display="A126252114X" xr:uid="{00000000-0004-0000-0000-000045040000}"/>
    <hyperlink ref="E1105" location="A126266802L" display="A126266802L" xr:uid="{00000000-0004-0000-0000-000046040000}"/>
    <hyperlink ref="E1106" location="A126259458F" display="A126259458F" xr:uid="{00000000-0004-0000-0000-000047040000}"/>
    <hyperlink ref="E1107" location="A126252094A" display="A126252094A" xr:uid="{00000000-0004-0000-0000-000048040000}"/>
    <hyperlink ref="E1108" location="A126266782R" display="A126266782R" xr:uid="{00000000-0004-0000-0000-000049040000}"/>
    <hyperlink ref="E1109" location="A126259438W" display="A126259438W" xr:uid="{00000000-0004-0000-0000-00004A040000}"/>
    <hyperlink ref="E1110" location="A126252118J" display="A126252118J" xr:uid="{00000000-0004-0000-0000-00004B040000}"/>
    <hyperlink ref="E1111" location="A126266806W" display="A126266806W" xr:uid="{00000000-0004-0000-0000-00004C040000}"/>
    <hyperlink ref="E1112" location="A126259462W" display="A126259462W" xr:uid="{00000000-0004-0000-0000-00004D040000}"/>
    <hyperlink ref="E1113" location="A126252146T" display="A126252146T" xr:uid="{00000000-0004-0000-0000-00004E040000}"/>
    <hyperlink ref="E1114" location="A126266834F" display="A126266834F" xr:uid="{00000000-0004-0000-0000-00004F040000}"/>
    <hyperlink ref="E1115" location="A126259490F" display="A126259490F" xr:uid="{00000000-0004-0000-0000-000050040000}"/>
    <hyperlink ref="E1116" location="A126252122X" display="A126252122X" xr:uid="{00000000-0004-0000-0000-000051040000}"/>
    <hyperlink ref="E1117" location="A126266810L" display="A126266810L" xr:uid="{00000000-0004-0000-0000-000052040000}"/>
    <hyperlink ref="E1118" location="A126259466F" display="A126259466F" xr:uid="{00000000-0004-0000-0000-000053040000}"/>
    <hyperlink ref="E1119" location="A126252098K" display="A126252098K" xr:uid="{00000000-0004-0000-0000-000054040000}"/>
    <hyperlink ref="E1120" location="A126266786X" display="A126266786X" xr:uid="{00000000-0004-0000-0000-000055040000}"/>
    <hyperlink ref="E1121" location="A126259442L" display="A126259442L" xr:uid="{00000000-0004-0000-0000-000056040000}"/>
    <hyperlink ref="E1122" location="A126252174A" display="A126252174A" xr:uid="{00000000-0004-0000-0000-000057040000}"/>
    <hyperlink ref="E1123" location="A126266862R" display="A126266862R" xr:uid="{00000000-0004-0000-0000-000058040000}"/>
    <hyperlink ref="E1124" location="A126259518W" display="A126259518W" xr:uid="{00000000-0004-0000-0000-000059040000}"/>
    <hyperlink ref="E1125" location="A126252150J" display="A126252150J" xr:uid="{00000000-0004-0000-0000-00005A040000}"/>
    <hyperlink ref="E1126" location="A126266838R" display="A126266838R" xr:uid="{00000000-0004-0000-0000-00005B040000}"/>
    <hyperlink ref="E1127" location="A126259494R" display="A126259494R" xr:uid="{00000000-0004-0000-0000-00005C040000}"/>
    <hyperlink ref="E1128" location="A126252154T" display="A126252154T" xr:uid="{00000000-0004-0000-0000-00005D040000}"/>
    <hyperlink ref="E1129" location="A126266842F" display="A126266842F" xr:uid="{00000000-0004-0000-0000-00005E040000}"/>
    <hyperlink ref="E1130" location="A126259498X" display="A126259498X" xr:uid="{00000000-0004-0000-0000-00005F040000}"/>
    <hyperlink ref="E1131" location="A126252198V" display="A126252198V" xr:uid="{00000000-0004-0000-0000-000060040000}"/>
    <hyperlink ref="E1132" location="A126266886J" display="A126266886J" xr:uid="{00000000-0004-0000-0000-000061040000}"/>
    <hyperlink ref="E1133" location="A126259542W" display="A126259542W" xr:uid="{00000000-0004-0000-0000-000062040000}"/>
    <hyperlink ref="E1134" location="A126252278V" display="A126252278V" xr:uid="{00000000-0004-0000-0000-000063040000}"/>
    <hyperlink ref="E1135" location="A126266966J" display="A126266966J" xr:uid="{00000000-0004-0000-0000-000064040000}"/>
    <hyperlink ref="E1136" location="A126259622W" display="A126259622W" xr:uid="{00000000-0004-0000-0000-000065040000}"/>
    <hyperlink ref="E1137" location="A126252314T" display="A126252314T" xr:uid="{00000000-0004-0000-0000-000066040000}"/>
    <hyperlink ref="E1138" location="A126267002J" display="A126267002J" xr:uid="{00000000-0004-0000-0000-000067040000}"/>
    <hyperlink ref="E1139" location="A126259658X" display="A126259658X" xr:uid="{00000000-0004-0000-0000-000068040000}"/>
    <hyperlink ref="E1140" location="A126252262A" display="A126252262A" xr:uid="{00000000-0004-0000-0000-000069040000}"/>
    <hyperlink ref="E1141" location="A126266950R" display="A126266950R" xr:uid="{00000000-0004-0000-0000-00006A040000}"/>
    <hyperlink ref="E1142" location="A126259606W" display="A126259606W" xr:uid="{00000000-0004-0000-0000-00006B040000}"/>
    <hyperlink ref="E1143" location="A126252318A" display="A126252318A" xr:uid="{00000000-0004-0000-0000-00006C040000}"/>
    <hyperlink ref="E1144" location="A126267006T" display="A126267006T" xr:uid="{00000000-0004-0000-0000-00006D040000}"/>
    <hyperlink ref="E1145" location="A126259662R" display="A126259662R" xr:uid="{00000000-0004-0000-0000-00006E040000}"/>
    <hyperlink ref="E1146" location="A126252322T" display="A126252322T" xr:uid="{00000000-0004-0000-0000-00006F040000}"/>
    <hyperlink ref="E1147" location="A126267010J" display="A126267010J" xr:uid="{00000000-0004-0000-0000-000070040000}"/>
    <hyperlink ref="E1148" location="A126259666X" display="A126259666X" xr:uid="{00000000-0004-0000-0000-000071040000}"/>
    <hyperlink ref="E1149" location="A126252266K" display="A126252266K" xr:uid="{00000000-0004-0000-0000-000072040000}"/>
    <hyperlink ref="E1150" location="A126266954X" display="A126266954X" xr:uid="{00000000-0004-0000-0000-000073040000}"/>
    <hyperlink ref="E1151" location="A126259610L" display="A126259610L" xr:uid="{00000000-0004-0000-0000-000074040000}"/>
    <hyperlink ref="E1152" location="A126252270A" display="A126252270A" xr:uid="{00000000-0004-0000-0000-000075040000}"/>
    <hyperlink ref="E1153" location="A126266958J" display="A126266958J" xr:uid="{00000000-0004-0000-0000-000076040000}"/>
    <hyperlink ref="E1154" location="A126259614W" display="A126259614W" xr:uid="{00000000-0004-0000-0000-000077040000}"/>
    <hyperlink ref="E1155" location="A126252294V" display="A126252294V" xr:uid="{00000000-0004-0000-0000-000078040000}"/>
    <hyperlink ref="E1156" location="A126266982J" display="A126266982J" xr:uid="{00000000-0004-0000-0000-000079040000}"/>
    <hyperlink ref="E1157" location="A126259638R" display="A126259638R" xr:uid="{00000000-0004-0000-0000-00007A040000}"/>
    <hyperlink ref="E1158" location="A126252238A" display="A126252238A" xr:uid="{00000000-0004-0000-0000-00007B040000}"/>
    <hyperlink ref="E1159" location="A126266926R" display="A126266926R" xr:uid="{00000000-0004-0000-0000-00007C040000}"/>
    <hyperlink ref="E1160" location="A126259582R" display="A126259582R" xr:uid="{00000000-0004-0000-0000-00007D040000}"/>
    <hyperlink ref="E1161" location="A126252326A" display="A126252326A" xr:uid="{00000000-0004-0000-0000-00007E040000}"/>
    <hyperlink ref="E1162" location="A126267014T" display="A126267014T" xr:uid="{00000000-0004-0000-0000-00007F040000}"/>
    <hyperlink ref="E1163" location="A126259670R" display="A126259670R" xr:uid="{00000000-0004-0000-0000-000080040000}"/>
    <hyperlink ref="E1164" location="A126252298C" display="A126252298C" xr:uid="{00000000-0004-0000-0000-000081040000}"/>
    <hyperlink ref="E1165" location="A126266986T" display="A126266986T" xr:uid="{00000000-0004-0000-0000-000082040000}"/>
    <hyperlink ref="E1166" location="A126259642F" display="A126259642F" xr:uid="{00000000-0004-0000-0000-000083040000}"/>
    <hyperlink ref="E1167" location="A126252330T" display="A126252330T" xr:uid="{00000000-0004-0000-0000-000084040000}"/>
    <hyperlink ref="E1168" location="A126267018A" display="A126267018A" xr:uid="{00000000-0004-0000-0000-000085040000}"/>
    <hyperlink ref="E1169" location="A126259674X" display="A126259674X" xr:uid="{00000000-0004-0000-0000-000086040000}"/>
    <hyperlink ref="E1170" location="A126252242T" display="A126252242T" xr:uid="{00000000-0004-0000-0000-000087040000}"/>
    <hyperlink ref="E1171" location="A126266930F" display="A126266930F" xr:uid="{00000000-0004-0000-0000-000088040000}"/>
    <hyperlink ref="E1172" location="A126259586X" display="A126259586X" xr:uid="{00000000-0004-0000-0000-000089040000}"/>
    <hyperlink ref="E1173" location="A126252202X" display="A126252202X" xr:uid="{00000000-0004-0000-0000-00008A040000}"/>
    <hyperlink ref="E1174" location="A126266890X" display="A126266890X" xr:uid="{00000000-0004-0000-0000-00008B040000}"/>
    <hyperlink ref="E1175" location="A126259546F" display="A126259546F" xr:uid="{00000000-0004-0000-0000-00008C040000}"/>
    <hyperlink ref="E1176" location="A126252214J" display="A126252214J" xr:uid="{00000000-0004-0000-0000-00008D040000}"/>
    <hyperlink ref="E1177" location="A126266902W" display="A126266902W" xr:uid="{00000000-0004-0000-0000-00008E040000}"/>
    <hyperlink ref="E1178" location="A126259558R" display="A126259558R" xr:uid="{00000000-0004-0000-0000-00008F040000}"/>
    <hyperlink ref="E1179" location="A126252274K" display="A126252274K" xr:uid="{00000000-0004-0000-0000-000090040000}"/>
    <hyperlink ref="E1180" location="A126266962X" display="A126266962X" xr:uid="{00000000-0004-0000-0000-000091040000}"/>
    <hyperlink ref="E1181" location="A126259618F" display="A126259618F" xr:uid="{00000000-0004-0000-0000-000092040000}"/>
    <hyperlink ref="E1182" location="A126252218T" display="A126252218T" xr:uid="{00000000-0004-0000-0000-000093040000}"/>
    <hyperlink ref="E1183" location="A126266906F" display="A126266906F" xr:uid="{00000000-0004-0000-0000-000094040000}"/>
    <hyperlink ref="E1184" location="A126259562F" display="A126259562F" xr:uid="{00000000-0004-0000-0000-000095040000}"/>
    <hyperlink ref="E1185" location="A126252210X" display="A126252210X" xr:uid="{00000000-0004-0000-0000-000096040000}"/>
    <hyperlink ref="E1186" location="A126266898T" display="A126266898T" xr:uid="{00000000-0004-0000-0000-000097040000}"/>
    <hyperlink ref="E1187" location="A126259554F" display="A126259554F" xr:uid="{00000000-0004-0000-0000-000098040000}"/>
    <hyperlink ref="E1188" location="A126252302J" display="A126252302J" xr:uid="{00000000-0004-0000-0000-000099040000}"/>
    <hyperlink ref="E1189" location="A126266990J" display="A126266990J" xr:uid="{00000000-0004-0000-0000-00009A040000}"/>
    <hyperlink ref="E1190" location="A126259646R" display="A126259646R" xr:uid="{00000000-0004-0000-0000-00009B040000}"/>
    <hyperlink ref="E1191" location="A126252306T" display="A126252306T" xr:uid="{00000000-0004-0000-0000-00009C040000}"/>
    <hyperlink ref="E1192" location="A126266994T" display="A126266994T" xr:uid="{00000000-0004-0000-0000-00009D040000}"/>
    <hyperlink ref="E1193" location="A126259650F" display="A126259650F" xr:uid="{00000000-0004-0000-0000-00009E040000}"/>
    <hyperlink ref="E1194" location="A126252226T" display="A126252226T" xr:uid="{00000000-0004-0000-0000-00009F040000}"/>
    <hyperlink ref="E1195" location="A126266914F" display="A126266914F" xr:uid="{00000000-0004-0000-0000-0000A0040000}"/>
    <hyperlink ref="E1196" location="A126259570F" display="A126259570F" xr:uid="{00000000-0004-0000-0000-0000A1040000}"/>
    <hyperlink ref="E1197" location="A126252206J" display="A126252206J" xr:uid="{00000000-0004-0000-0000-0000A2040000}"/>
    <hyperlink ref="E1198" location="A126266894J" display="A126266894J" xr:uid="{00000000-0004-0000-0000-0000A3040000}"/>
    <hyperlink ref="E1199" location="A126259550W" display="A126259550W" xr:uid="{00000000-0004-0000-0000-0000A4040000}"/>
    <hyperlink ref="E1200" location="A126252246A" display="A126252246A" xr:uid="{00000000-0004-0000-0000-0000A5040000}"/>
    <hyperlink ref="E1201" location="A126266934R" display="A126266934R" xr:uid="{00000000-0004-0000-0000-0000A6040000}"/>
    <hyperlink ref="E1202" location="A126259590R" display="A126259590R" xr:uid="{00000000-0004-0000-0000-0000A7040000}"/>
    <hyperlink ref="E1203" location="A126252222J" display="A126252222J" xr:uid="{00000000-0004-0000-0000-0000A8040000}"/>
    <hyperlink ref="E1204" location="A126266910W" display="A126266910W" xr:uid="{00000000-0004-0000-0000-0000A9040000}"/>
    <hyperlink ref="E1205" location="A126259566R" display="A126259566R" xr:uid="{00000000-0004-0000-0000-0000AA040000}"/>
    <hyperlink ref="E1206" location="A126252250T" display="A126252250T" xr:uid="{00000000-0004-0000-0000-0000AB040000}"/>
    <hyperlink ref="E1207" location="A126266938X" display="A126266938X" xr:uid="{00000000-0004-0000-0000-0000AC040000}"/>
    <hyperlink ref="E1208" location="A126259594X" display="A126259594X" xr:uid="{00000000-0004-0000-0000-0000AD040000}"/>
    <hyperlink ref="E1209" location="A126252230J" display="A126252230J" xr:uid="{00000000-0004-0000-0000-0000AE040000}"/>
    <hyperlink ref="E1210" location="A126266918R" display="A126266918R" xr:uid="{00000000-0004-0000-0000-0000AF040000}"/>
    <hyperlink ref="E1211" location="A126259574R" display="A126259574R" xr:uid="{00000000-0004-0000-0000-0000B0040000}"/>
    <hyperlink ref="E1212" location="A126252254A" display="A126252254A" xr:uid="{00000000-0004-0000-0000-0000B1040000}"/>
    <hyperlink ref="E1213" location="A126266942R" display="A126266942R" xr:uid="{00000000-0004-0000-0000-0000B2040000}"/>
    <hyperlink ref="E1214" location="A126259598J" display="A126259598J" xr:uid="{00000000-0004-0000-0000-0000B3040000}"/>
    <hyperlink ref="E1215" location="A126252282K" display="A126252282K" xr:uid="{00000000-0004-0000-0000-0000B4040000}"/>
    <hyperlink ref="E1216" location="A126266970X" display="A126266970X" xr:uid="{00000000-0004-0000-0000-0000B5040000}"/>
    <hyperlink ref="E1217" location="A126259626F" display="A126259626F" xr:uid="{00000000-0004-0000-0000-0000B6040000}"/>
    <hyperlink ref="E1218" location="A126252258K" display="A126252258K" xr:uid="{00000000-0004-0000-0000-0000B7040000}"/>
    <hyperlink ref="E1219" location="A126266946X" display="A126266946X" xr:uid="{00000000-0004-0000-0000-0000B8040000}"/>
    <hyperlink ref="E1220" location="A126259602L" display="A126259602L" xr:uid="{00000000-0004-0000-0000-0000B9040000}"/>
    <hyperlink ref="E1221" location="A126252234T" display="A126252234T" xr:uid="{00000000-0004-0000-0000-0000BA040000}"/>
    <hyperlink ref="E1222" location="A126266922F" display="A126266922F" xr:uid="{00000000-0004-0000-0000-0000BB040000}"/>
    <hyperlink ref="E1223" location="A126259578X" display="A126259578X" xr:uid="{00000000-0004-0000-0000-0000BC040000}"/>
    <hyperlink ref="E1224" location="A126252310J" display="A126252310J" xr:uid="{00000000-0004-0000-0000-0000BD040000}"/>
    <hyperlink ref="E1225" location="A126266998A" display="A126266998A" xr:uid="{00000000-0004-0000-0000-0000BE040000}"/>
    <hyperlink ref="E1226" location="A126259654R" display="A126259654R" xr:uid="{00000000-0004-0000-0000-0000BF040000}"/>
    <hyperlink ref="E1227" location="A126252286V" display="A126252286V" xr:uid="{00000000-0004-0000-0000-0000C0040000}"/>
    <hyperlink ref="E1228" location="A126266974J" display="A126266974J" xr:uid="{00000000-0004-0000-0000-0000C1040000}"/>
    <hyperlink ref="E1229" location="A126259630W" display="A126259630W" xr:uid="{00000000-0004-0000-0000-0000C2040000}"/>
    <hyperlink ref="E1230" location="A126252290K" display="A126252290K" xr:uid="{00000000-0004-0000-0000-0000C3040000}"/>
    <hyperlink ref="E1231" location="A126266978T" display="A126266978T" xr:uid="{00000000-0004-0000-0000-0000C4040000}"/>
    <hyperlink ref="E1232" location="A126259634F" display="A126259634F" xr:uid="{00000000-0004-0000-0000-0000C5040000}"/>
    <hyperlink ref="E1233" location="A126252334A" display="A126252334A" xr:uid="{00000000-0004-0000-0000-0000C6040000}"/>
    <hyperlink ref="E1234" location="A126267022T" display="A126267022T" xr:uid="{00000000-0004-0000-0000-0000C7040000}"/>
    <hyperlink ref="E1235" location="A126259678J" display="A126259678J" xr:uid="{00000000-0004-0000-0000-0000C8040000}"/>
    <hyperlink ref="E1236" location="A126252414A" display="A126252414A" xr:uid="{00000000-0004-0000-0000-0000C9040000}"/>
    <hyperlink ref="E1237" location="A126267102T" display="A126267102T" xr:uid="{00000000-0004-0000-0000-0000CA040000}"/>
    <hyperlink ref="E1238" location="A126259758J" display="A126259758J" xr:uid="{00000000-0004-0000-0000-0000CB040000}"/>
    <hyperlink ref="E1239" location="A126252450K" display="A126252450K" xr:uid="{00000000-0004-0000-0000-0000CC040000}"/>
    <hyperlink ref="E1240" location="A126267138V" display="A126267138V" xr:uid="{00000000-0004-0000-0000-0000CD040000}"/>
    <hyperlink ref="E1241" location="A126259794T" display="A126259794T" xr:uid="{00000000-0004-0000-0000-0000CE040000}"/>
    <hyperlink ref="E1242" location="A126252398L" display="A126252398L" xr:uid="{00000000-0004-0000-0000-0000CF040000}"/>
    <hyperlink ref="E1243" location="A126267086C" display="A126267086C" xr:uid="{00000000-0004-0000-0000-0000D0040000}"/>
    <hyperlink ref="E1244" location="A126259742R" display="A126259742R" xr:uid="{00000000-0004-0000-0000-0000D1040000}"/>
    <hyperlink ref="E1245" location="A126252454V" display="A126252454V" xr:uid="{00000000-0004-0000-0000-0000D2040000}"/>
    <hyperlink ref="E1246" location="A126267142K" display="A126267142K" xr:uid="{00000000-0004-0000-0000-0000D3040000}"/>
    <hyperlink ref="E1247" location="A126259798A" display="A126259798A" xr:uid="{00000000-0004-0000-0000-0000D4040000}"/>
    <hyperlink ref="E1248" location="A126252458C" display="A126252458C" xr:uid="{00000000-0004-0000-0000-0000D5040000}"/>
    <hyperlink ref="E1249" location="A126267146V" display="A126267146V" xr:uid="{00000000-0004-0000-0000-0000D6040000}"/>
    <hyperlink ref="E1250" location="A126259802F" display="A126259802F" xr:uid="{00000000-0004-0000-0000-0000D7040000}"/>
    <hyperlink ref="E1251" location="A126252402T" display="A126252402T" xr:uid="{00000000-0004-0000-0000-0000D8040000}"/>
    <hyperlink ref="E1252" location="A126267090V" display="A126267090V" xr:uid="{00000000-0004-0000-0000-0000D9040000}"/>
    <hyperlink ref="E1253" location="A126259746X" display="A126259746X" xr:uid="{00000000-0004-0000-0000-0000DA040000}"/>
    <hyperlink ref="E1254" location="A126252406A" display="A126252406A" xr:uid="{00000000-0004-0000-0000-0000DB040000}"/>
    <hyperlink ref="E1255" location="A126267094C" display="A126267094C" xr:uid="{00000000-0004-0000-0000-0000DC040000}"/>
    <hyperlink ref="E1256" location="A126259750R" display="A126259750R" xr:uid="{00000000-0004-0000-0000-0000DD040000}"/>
    <hyperlink ref="E1257" location="A126252430A" display="A126252430A" xr:uid="{00000000-0004-0000-0000-0000DE040000}"/>
    <hyperlink ref="E1258" location="A126267118K" display="A126267118K" xr:uid="{00000000-0004-0000-0000-0000DF040000}"/>
    <hyperlink ref="E1259" location="A126259774J" display="A126259774J" xr:uid="{00000000-0004-0000-0000-0000E0040000}"/>
    <hyperlink ref="E1260" location="A126252374V" display="A126252374V" xr:uid="{00000000-0004-0000-0000-0000E1040000}"/>
    <hyperlink ref="E1261" location="A126267062K" display="A126267062K" xr:uid="{00000000-0004-0000-0000-0000E2040000}"/>
    <hyperlink ref="E1262" location="A126259718R" display="A126259718R" xr:uid="{00000000-0004-0000-0000-0000E3040000}"/>
    <hyperlink ref="E1263" location="A126252462V" display="A126252462V" xr:uid="{00000000-0004-0000-0000-0000E4040000}"/>
    <hyperlink ref="E1264" location="A126267150K" display="A126267150K" xr:uid="{00000000-0004-0000-0000-0000E5040000}"/>
    <hyperlink ref="E1265" location="A126259806R" display="A126259806R" xr:uid="{00000000-0004-0000-0000-0000E6040000}"/>
    <hyperlink ref="E1266" location="A126252434K" display="A126252434K" xr:uid="{00000000-0004-0000-0000-0000E7040000}"/>
    <hyperlink ref="E1267" location="A126267122A" display="A126267122A" xr:uid="{00000000-0004-0000-0000-0000E8040000}"/>
    <hyperlink ref="E1268" location="A126259778T" display="A126259778T" xr:uid="{00000000-0004-0000-0000-0000E9040000}"/>
    <hyperlink ref="E1269" location="A126252466C" display="A126252466C" xr:uid="{00000000-0004-0000-0000-0000EA040000}"/>
    <hyperlink ref="E1270" location="A126267154V" display="A126267154V" xr:uid="{00000000-0004-0000-0000-0000EB040000}"/>
    <hyperlink ref="E1271" location="A126259810F" display="A126259810F" xr:uid="{00000000-0004-0000-0000-0000EC040000}"/>
    <hyperlink ref="E1272" location="A126252378C" display="A126252378C" xr:uid="{00000000-0004-0000-0000-0000ED040000}"/>
    <hyperlink ref="E1273" location="A126267066V" display="A126267066V" xr:uid="{00000000-0004-0000-0000-0000EE040000}"/>
    <hyperlink ref="E1274" location="A126259722F" display="A126259722F" xr:uid="{00000000-0004-0000-0000-0000EF040000}"/>
    <hyperlink ref="E1275" location="A126252338K" display="A126252338K" xr:uid="{00000000-0004-0000-0000-0000F0040000}"/>
    <hyperlink ref="E1276" location="A126267026A" display="A126267026A" xr:uid="{00000000-0004-0000-0000-0000F1040000}"/>
    <hyperlink ref="E1277" location="A126259682X" display="A126259682X" xr:uid="{00000000-0004-0000-0000-0000F2040000}"/>
    <hyperlink ref="E1278" location="A126252350A" display="A126252350A" xr:uid="{00000000-0004-0000-0000-0000F3040000}"/>
    <hyperlink ref="E1279" location="A126267038K" display="A126267038K" xr:uid="{00000000-0004-0000-0000-0000F4040000}"/>
    <hyperlink ref="E1280" location="A126259694J" display="A126259694J" xr:uid="{00000000-0004-0000-0000-0000F5040000}"/>
    <hyperlink ref="E1281" location="A126252410T" display="A126252410T" xr:uid="{00000000-0004-0000-0000-0000F6040000}"/>
    <hyperlink ref="E1282" location="A126267098L" display="A126267098L" xr:uid="{00000000-0004-0000-0000-0000F7040000}"/>
    <hyperlink ref="E1283" location="A126259754X" display="A126259754X" xr:uid="{00000000-0004-0000-0000-0000F8040000}"/>
    <hyperlink ref="E1284" location="A126252354K" display="A126252354K" xr:uid="{00000000-0004-0000-0000-0000F9040000}"/>
    <hyperlink ref="E1285" location="A126267042A" display="A126267042A" xr:uid="{00000000-0004-0000-0000-0000FA040000}"/>
    <hyperlink ref="E1286" location="A126259698T" display="A126259698T" xr:uid="{00000000-0004-0000-0000-0000FB040000}"/>
    <hyperlink ref="E1287" location="A126252346K" display="A126252346K" xr:uid="{00000000-0004-0000-0000-0000FC040000}"/>
    <hyperlink ref="E1288" location="A126267034A" display="A126267034A" xr:uid="{00000000-0004-0000-0000-0000FD040000}"/>
    <hyperlink ref="E1289" location="A126259690X" display="A126259690X" xr:uid="{00000000-0004-0000-0000-0000FE040000}"/>
    <hyperlink ref="E1290" location="A126252438V" display="A126252438V" xr:uid="{00000000-0004-0000-0000-0000FF040000}"/>
    <hyperlink ref="E1291" location="A126267126K" display="A126267126K" xr:uid="{00000000-0004-0000-0000-000000050000}"/>
    <hyperlink ref="E1292" location="A126259782J" display="A126259782J" xr:uid="{00000000-0004-0000-0000-000001050000}"/>
    <hyperlink ref="E1293" location="A126252442K" display="A126252442K" xr:uid="{00000000-0004-0000-0000-000002050000}"/>
    <hyperlink ref="E1294" location="A126267130A" display="A126267130A" xr:uid="{00000000-0004-0000-0000-000003050000}"/>
    <hyperlink ref="E1295" location="A126259786T" display="A126259786T" xr:uid="{00000000-0004-0000-0000-000004050000}"/>
    <hyperlink ref="E1296" location="A126252362K" display="A126252362K" xr:uid="{00000000-0004-0000-0000-000005050000}"/>
    <hyperlink ref="E1297" location="A126267050A" display="A126267050A" xr:uid="{00000000-0004-0000-0000-000006050000}"/>
    <hyperlink ref="E1298" location="A126259706F" display="A126259706F" xr:uid="{00000000-0004-0000-0000-000007050000}"/>
    <hyperlink ref="E1299" location="A126252342A" display="A126252342A" xr:uid="{00000000-0004-0000-0000-000008050000}"/>
    <hyperlink ref="E1300" location="A126267030T" display="A126267030T" xr:uid="{00000000-0004-0000-0000-000009050000}"/>
    <hyperlink ref="E1301" location="A126259686J" display="A126259686J" xr:uid="{00000000-0004-0000-0000-00000A050000}"/>
    <hyperlink ref="E1302" location="A126252382V" display="A126252382V" xr:uid="{00000000-0004-0000-0000-00000B050000}"/>
    <hyperlink ref="E1303" location="A126267070K" display="A126267070K" xr:uid="{00000000-0004-0000-0000-00000C050000}"/>
    <hyperlink ref="E1304" location="A126259726R" display="A126259726R" xr:uid="{00000000-0004-0000-0000-00000D050000}"/>
    <hyperlink ref="E1305" location="A126252358V" display="A126252358V" xr:uid="{00000000-0004-0000-0000-00000E050000}"/>
    <hyperlink ref="E1306" location="A126267046K" display="A126267046K" xr:uid="{00000000-0004-0000-0000-00000F050000}"/>
    <hyperlink ref="E1307" location="A126259702W" display="A126259702W" xr:uid="{00000000-0004-0000-0000-000010050000}"/>
    <hyperlink ref="E1308" location="A126252386C" display="A126252386C" xr:uid="{00000000-0004-0000-0000-000011050000}"/>
    <hyperlink ref="E1309" location="A126267074V" display="A126267074V" xr:uid="{00000000-0004-0000-0000-000012050000}"/>
    <hyperlink ref="E1310" location="A126259730F" display="A126259730F" xr:uid="{00000000-0004-0000-0000-000013050000}"/>
    <hyperlink ref="E1311" location="A126252366V" display="A126252366V" xr:uid="{00000000-0004-0000-0000-000014050000}"/>
    <hyperlink ref="E1312" location="A126267054K" display="A126267054K" xr:uid="{00000000-0004-0000-0000-000015050000}"/>
    <hyperlink ref="E1313" location="A126259710W" display="A126259710W" xr:uid="{00000000-0004-0000-0000-000016050000}"/>
    <hyperlink ref="E1314" location="A126252390V" display="A126252390V" xr:uid="{00000000-0004-0000-0000-000017050000}"/>
    <hyperlink ref="E1315" location="A126267078C" display="A126267078C" xr:uid="{00000000-0004-0000-0000-000018050000}"/>
    <hyperlink ref="E1316" location="A126259734R" display="A126259734R" xr:uid="{00000000-0004-0000-0000-000019050000}"/>
    <hyperlink ref="E1317" location="A126252418K" display="A126252418K" xr:uid="{00000000-0004-0000-0000-00001A050000}"/>
    <hyperlink ref="E1318" location="A126267106A" display="A126267106A" xr:uid="{00000000-0004-0000-0000-00001B050000}"/>
    <hyperlink ref="E1319" location="A126259762X" display="A126259762X" xr:uid="{00000000-0004-0000-0000-00001C050000}"/>
    <hyperlink ref="E1320" location="A126252394C" display="A126252394C" xr:uid="{00000000-0004-0000-0000-00001D050000}"/>
    <hyperlink ref="E1321" location="A126267082V" display="A126267082V" xr:uid="{00000000-0004-0000-0000-00001E050000}"/>
    <hyperlink ref="E1322" location="A126259738X" display="A126259738X" xr:uid="{00000000-0004-0000-0000-00001F050000}"/>
    <hyperlink ref="E1323" location="A126252370K" display="A126252370K" xr:uid="{00000000-0004-0000-0000-000020050000}"/>
    <hyperlink ref="E1324" location="A126267058V" display="A126267058V" xr:uid="{00000000-0004-0000-0000-000021050000}"/>
    <hyperlink ref="E1325" location="A126259714F" display="A126259714F" xr:uid="{00000000-0004-0000-0000-000022050000}"/>
    <hyperlink ref="E1326" location="A126252446V" display="A126252446V" xr:uid="{00000000-0004-0000-0000-000023050000}"/>
    <hyperlink ref="E1327" location="A126267134K" display="A126267134K" xr:uid="{00000000-0004-0000-0000-000024050000}"/>
    <hyperlink ref="E1328" location="A126259790J" display="A126259790J" xr:uid="{00000000-0004-0000-0000-000025050000}"/>
    <hyperlink ref="E1329" location="A126252422A" display="A126252422A" xr:uid="{00000000-0004-0000-0000-000026050000}"/>
    <hyperlink ref="E1330" location="A126267110T" display="A126267110T" xr:uid="{00000000-0004-0000-0000-000027050000}"/>
    <hyperlink ref="E1331" location="A126259766J" display="A126259766J" xr:uid="{00000000-0004-0000-0000-000028050000}"/>
    <hyperlink ref="E1332" location="A126252426K" display="A126252426K" xr:uid="{00000000-0004-0000-0000-000029050000}"/>
    <hyperlink ref="E1333" location="A126267114A" display="A126267114A" xr:uid="{00000000-0004-0000-0000-00002A050000}"/>
    <hyperlink ref="E1334" location="A126259770X" display="A126259770X" xr:uid="{00000000-0004-0000-0000-00002B050000}"/>
    <hyperlink ref="E1335" location="A126252470V" display="A126252470V" xr:uid="{00000000-0004-0000-0000-00002C050000}"/>
    <hyperlink ref="E1336" location="A126267158C" display="A126267158C" xr:uid="{00000000-0004-0000-0000-00002D050000}"/>
    <hyperlink ref="E1337" location="A126259814R" display="A126259814R" xr:uid="{00000000-0004-0000-0000-00002E050000}"/>
    <hyperlink ref="E1338" location="A126251870L" display="A126251870L" xr:uid="{00000000-0004-0000-0000-00002F050000}"/>
    <hyperlink ref="E1339" location="A126266558W" display="A126266558W" xr:uid="{00000000-0004-0000-0000-000030050000}"/>
    <hyperlink ref="E1340" location="A126259214K" display="A126259214K" xr:uid="{00000000-0004-0000-0000-000031050000}"/>
    <hyperlink ref="E1341" location="A126251906C" display="A126251906C" xr:uid="{00000000-0004-0000-0000-000032050000}"/>
    <hyperlink ref="E1342" location="A126266594F" display="A126266594F" xr:uid="{00000000-0004-0000-0000-000033050000}"/>
    <hyperlink ref="E1343" location="A126259250V" display="A126259250V" xr:uid="{00000000-0004-0000-0000-000034050000}"/>
    <hyperlink ref="E1344" location="A126251854L" display="A126251854L" xr:uid="{00000000-0004-0000-0000-000035050000}"/>
    <hyperlink ref="E1345" location="A126266542C" display="A126266542C" xr:uid="{00000000-0004-0000-0000-000036050000}"/>
    <hyperlink ref="E1346" location="A126259198W" display="A126259198W" xr:uid="{00000000-0004-0000-0000-000037050000}"/>
    <hyperlink ref="E1347" location="A126251910V" display="A126251910V" xr:uid="{00000000-0004-0000-0000-000038050000}"/>
    <hyperlink ref="E1348" location="A126266598R" display="A126266598R" xr:uid="{00000000-0004-0000-0000-000039050000}"/>
    <hyperlink ref="E1349" location="A126259254C" display="A126259254C" xr:uid="{00000000-0004-0000-0000-00003A050000}"/>
    <hyperlink ref="E1350" location="A126251914C" display="A126251914C" xr:uid="{00000000-0004-0000-0000-00003B050000}"/>
    <hyperlink ref="E1351" location="A126266602V" display="A126266602V" xr:uid="{00000000-0004-0000-0000-00003C050000}"/>
    <hyperlink ref="E1352" location="A126259258L" display="A126259258L" xr:uid="{00000000-0004-0000-0000-00003D050000}"/>
    <hyperlink ref="E1353" location="A126251858W" display="A126251858W" xr:uid="{00000000-0004-0000-0000-00003E050000}"/>
    <hyperlink ref="E1354" location="A126266546L" display="A126266546L" xr:uid="{00000000-0004-0000-0000-00003F050000}"/>
    <hyperlink ref="E1355" location="A126259202A" display="A126259202A" xr:uid="{00000000-0004-0000-0000-000040050000}"/>
    <hyperlink ref="E1356" location="A126251862L" display="A126251862L" xr:uid="{00000000-0004-0000-0000-000041050000}"/>
    <hyperlink ref="E1357" location="A126266550C" display="A126266550C" xr:uid="{00000000-0004-0000-0000-000042050000}"/>
    <hyperlink ref="E1358" location="A126259206K" display="A126259206K" xr:uid="{00000000-0004-0000-0000-000043050000}"/>
    <hyperlink ref="E1359" location="A126251886F" display="A126251886F" xr:uid="{00000000-0004-0000-0000-000044050000}"/>
    <hyperlink ref="E1360" location="A126266574W" display="A126266574W" xr:uid="{00000000-0004-0000-0000-000045050000}"/>
    <hyperlink ref="E1361" location="A126259230K" display="A126259230K" xr:uid="{00000000-0004-0000-0000-000046050000}"/>
    <hyperlink ref="E1362" location="A126251830V" display="A126251830V" xr:uid="{00000000-0004-0000-0000-000047050000}"/>
    <hyperlink ref="E1363" location="A126266518C" display="A126266518C" xr:uid="{00000000-0004-0000-0000-000048050000}"/>
    <hyperlink ref="E1364" location="A126259174C" display="A126259174C" xr:uid="{00000000-0004-0000-0000-000049050000}"/>
    <hyperlink ref="E1365" location="A126251918L" display="A126251918L" xr:uid="{00000000-0004-0000-0000-00004A050000}"/>
    <hyperlink ref="E1366" location="A126266606C" display="A126266606C" xr:uid="{00000000-0004-0000-0000-00004B050000}"/>
    <hyperlink ref="E1367" location="A126259262C" display="A126259262C" xr:uid="{00000000-0004-0000-0000-00004C050000}"/>
    <hyperlink ref="E1368" location="A126251890W" display="A126251890W" xr:uid="{00000000-0004-0000-0000-00004D050000}"/>
    <hyperlink ref="E1369" location="A126266578F" display="A126266578F" xr:uid="{00000000-0004-0000-0000-00004E050000}"/>
    <hyperlink ref="E1370" location="A126259234V" display="A126259234V" xr:uid="{00000000-0004-0000-0000-00004F050000}"/>
    <hyperlink ref="E1371" location="A126251922C" display="A126251922C" xr:uid="{00000000-0004-0000-0000-000050050000}"/>
    <hyperlink ref="E1372" location="A126266610V" display="A126266610V" xr:uid="{00000000-0004-0000-0000-000051050000}"/>
    <hyperlink ref="E1373" location="A126259266L" display="A126259266L" xr:uid="{00000000-0004-0000-0000-000052050000}"/>
    <hyperlink ref="E1374" location="A126251834C" display="A126251834C" xr:uid="{00000000-0004-0000-0000-000053050000}"/>
    <hyperlink ref="E1375" location="A126266522V" display="A126266522V" xr:uid="{00000000-0004-0000-0000-000054050000}"/>
    <hyperlink ref="E1376" location="A126259178L" display="A126259178L" xr:uid="{00000000-0004-0000-0000-000055050000}"/>
    <hyperlink ref="E1377" location="A126251794W" display="A126251794W" xr:uid="{00000000-0004-0000-0000-000056050000}"/>
    <hyperlink ref="E1378" location="A126266482L" display="A126266482L" xr:uid="{00000000-0004-0000-0000-000057050000}"/>
    <hyperlink ref="E1379" location="A126259138V" display="A126259138V" xr:uid="{00000000-0004-0000-0000-000058050000}"/>
    <hyperlink ref="E1380" location="A126251806V" display="A126251806V" xr:uid="{00000000-0004-0000-0000-000059050000}"/>
    <hyperlink ref="E1381" location="A126266494W" display="A126266494W" xr:uid="{00000000-0004-0000-0000-00005A050000}"/>
    <hyperlink ref="E1382" location="A126259150K" display="A126259150K" xr:uid="{00000000-0004-0000-0000-00005B050000}"/>
    <hyperlink ref="E1383" location="A126251866W" display="A126251866W" xr:uid="{00000000-0004-0000-0000-00005C050000}"/>
    <hyperlink ref="E1384" location="A126266554L" display="A126266554L" xr:uid="{00000000-0004-0000-0000-00005D050000}"/>
    <hyperlink ref="E1385" location="A126259210A" display="A126259210A" xr:uid="{00000000-0004-0000-0000-00005E050000}"/>
    <hyperlink ref="E1386" location="A126251810K" display="A126251810K" xr:uid="{00000000-0004-0000-0000-00005F050000}"/>
    <hyperlink ref="E1387" location="A126266498F" display="A126266498F" xr:uid="{00000000-0004-0000-0000-000060050000}"/>
    <hyperlink ref="E1388" location="A126259154V" display="A126259154V" xr:uid="{00000000-0004-0000-0000-000061050000}"/>
    <hyperlink ref="E1389" location="A126251802K" display="A126251802K" xr:uid="{00000000-0004-0000-0000-000062050000}"/>
    <hyperlink ref="E1390" location="A126266490L" display="A126266490L" xr:uid="{00000000-0004-0000-0000-000063050000}"/>
    <hyperlink ref="E1391" location="A126259146V" display="A126259146V" xr:uid="{00000000-0004-0000-0000-000064050000}"/>
    <hyperlink ref="E1392" location="A126251894F" display="A126251894F" xr:uid="{00000000-0004-0000-0000-000065050000}"/>
    <hyperlink ref="E1393" location="A126266582W" display="A126266582W" xr:uid="{00000000-0004-0000-0000-000066050000}"/>
    <hyperlink ref="E1394" location="A126259238C" display="A126259238C" xr:uid="{00000000-0004-0000-0000-000067050000}"/>
    <hyperlink ref="E1395" location="A126251898R" display="A126251898R" xr:uid="{00000000-0004-0000-0000-000068050000}"/>
    <hyperlink ref="E1396" location="A126266586F" display="A126266586F" xr:uid="{00000000-0004-0000-0000-000069050000}"/>
    <hyperlink ref="E1397" location="A126259242V" display="A126259242V" xr:uid="{00000000-0004-0000-0000-00006A050000}"/>
    <hyperlink ref="E1398" location="A126251818C" display="A126251818C" xr:uid="{00000000-0004-0000-0000-00006B050000}"/>
    <hyperlink ref="E1399" location="A126266506V" display="A126266506V" xr:uid="{00000000-0004-0000-0000-00006C050000}"/>
    <hyperlink ref="E1400" location="A126259162V" display="A126259162V" xr:uid="{00000000-0004-0000-0000-00006D050000}"/>
    <hyperlink ref="E1401" location="A126251798F" display="A126251798F" xr:uid="{00000000-0004-0000-0000-00006E050000}"/>
    <hyperlink ref="E1402" location="A126266486W" display="A126266486W" xr:uid="{00000000-0004-0000-0000-00006F050000}"/>
    <hyperlink ref="E1403" location="A126259142K" display="A126259142K" xr:uid="{00000000-0004-0000-0000-000070050000}"/>
    <hyperlink ref="E1404" location="A126251838L" display="A126251838L" xr:uid="{00000000-0004-0000-0000-000071050000}"/>
    <hyperlink ref="E1405" location="A126266526C" display="A126266526C" xr:uid="{00000000-0004-0000-0000-000072050000}"/>
    <hyperlink ref="E1406" location="A126259182C" display="A126259182C" xr:uid="{00000000-0004-0000-0000-000073050000}"/>
    <hyperlink ref="E1407" location="A126251814V" display="A126251814V" xr:uid="{00000000-0004-0000-0000-000074050000}"/>
    <hyperlink ref="E1408" location="A126266502K" display="A126266502K" xr:uid="{00000000-0004-0000-0000-000075050000}"/>
    <hyperlink ref="E1409" location="A126259158C" display="A126259158C" xr:uid="{00000000-0004-0000-0000-000076050000}"/>
    <hyperlink ref="E1410" location="A126251842C" display="A126251842C" xr:uid="{00000000-0004-0000-0000-000077050000}"/>
    <hyperlink ref="E1411" location="A126266530V" display="A126266530V" xr:uid="{00000000-0004-0000-0000-000078050000}"/>
    <hyperlink ref="E1412" location="A126259186L" display="A126259186L" xr:uid="{00000000-0004-0000-0000-000079050000}"/>
    <hyperlink ref="E1413" location="A126251822V" display="A126251822V" xr:uid="{00000000-0004-0000-0000-00007A050000}"/>
    <hyperlink ref="E1414" location="A126266510K" display="A126266510K" xr:uid="{00000000-0004-0000-0000-00007B050000}"/>
    <hyperlink ref="E1415" location="A126259166C" display="A126259166C" xr:uid="{00000000-0004-0000-0000-00007C050000}"/>
    <hyperlink ref="E1416" location="A126251846L" display="A126251846L" xr:uid="{00000000-0004-0000-0000-00007D050000}"/>
    <hyperlink ref="E1417" location="A126266534C" display="A126266534C" xr:uid="{00000000-0004-0000-0000-00007E050000}"/>
    <hyperlink ref="E1418" location="A126259190C" display="A126259190C" xr:uid="{00000000-0004-0000-0000-00007F050000}"/>
    <hyperlink ref="E1419" location="A126251874W" display="A126251874W" xr:uid="{00000000-0004-0000-0000-000080050000}"/>
    <hyperlink ref="E1420" location="A126266562L" display="A126266562L" xr:uid="{00000000-0004-0000-0000-000081050000}"/>
    <hyperlink ref="E1421" location="A126259218V" display="A126259218V" xr:uid="{00000000-0004-0000-0000-000082050000}"/>
    <hyperlink ref="E1422" location="A126251850C" display="A126251850C" xr:uid="{00000000-0004-0000-0000-000083050000}"/>
    <hyperlink ref="E1423" location="A126266538L" display="A126266538L" xr:uid="{00000000-0004-0000-0000-000084050000}"/>
    <hyperlink ref="E1424" location="A126259194L" display="A126259194L" xr:uid="{00000000-0004-0000-0000-000085050000}"/>
    <hyperlink ref="E1425" location="A126251826C" display="A126251826C" xr:uid="{00000000-0004-0000-0000-000086050000}"/>
    <hyperlink ref="E1426" location="A126266514V" display="A126266514V" xr:uid="{00000000-0004-0000-0000-000087050000}"/>
    <hyperlink ref="E1427" location="A126259170V" display="A126259170V" xr:uid="{00000000-0004-0000-0000-000088050000}"/>
    <hyperlink ref="E1428" location="A126251902V" display="A126251902V" xr:uid="{00000000-0004-0000-0000-000089050000}"/>
    <hyperlink ref="E1429" location="A126266590W" display="A126266590W" xr:uid="{00000000-0004-0000-0000-00008A050000}"/>
    <hyperlink ref="E1430" location="A126259246C" display="A126259246C" xr:uid="{00000000-0004-0000-0000-00008B050000}"/>
    <hyperlink ref="E1431" location="A126251878F" display="A126251878F" xr:uid="{00000000-0004-0000-0000-00008C050000}"/>
    <hyperlink ref="E1432" location="A126266566W" display="A126266566W" xr:uid="{00000000-0004-0000-0000-00008D050000}"/>
    <hyperlink ref="E1433" location="A126259222K" display="A126259222K" xr:uid="{00000000-0004-0000-0000-00008E050000}"/>
    <hyperlink ref="E1434" location="A126251882W" display="A126251882W" xr:uid="{00000000-0004-0000-0000-00008F050000}"/>
    <hyperlink ref="E1435" location="A126266570L" display="A126266570L" xr:uid="{00000000-0004-0000-0000-000090050000}"/>
    <hyperlink ref="E1436" location="A126259226V" display="A126259226V" xr:uid="{00000000-0004-0000-0000-000091050000}"/>
    <hyperlink ref="E1437" location="A126251926L" display="A126251926L" xr:uid="{00000000-0004-0000-0000-000092050000}"/>
    <hyperlink ref="E1438" location="A126266614C" display="A126266614C" xr:uid="{00000000-0004-0000-0000-000093050000}"/>
    <hyperlink ref="E1439" location="A126259270C" display="A126259270C" xr:uid="{00000000-0004-0000-0000-000094050000}"/>
  </hyperlinks>
  <pageMargins left="0.7" right="0.7" top="0.75" bottom="0.75" header="0.3" footer="0.3"/>
  <drawing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Q17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251" s="2" customFormat="1" ht="99.95" customHeight="1">
      <c r="B1" s="3" t="s">
        <v>0</v>
      </c>
      <c r="C1" s="3" t="s">
        <v>1</v>
      </c>
      <c r="D1" s="3" t="s">
        <v>2</v>
      </c>
      <c r="E1" s="3" t="s">
        <v>3</v>
      </c>
      <c r="F1" s="3" t="s">
        <v>4</v>
      </c>
      <c r="G1" s="3" t="s">
        <v>5</v>
      </c>
      <c r="H1" s="3" t="s">
        <v>6</v>
      </c>
      <c r="I1" s="3" t="s">
        <v>7</v>
      </c>
      <c r="J1" s="3" t="s">
        <v>8</v>
      </c>
      <c r="K1" s="3" t="s">
        <v>9</v>
      </c>
      <c r="L1" s="3" t="s">
        <v>10</v>
      </c>
      <c r="M1" s="3" t="s">
        <v>11</v>
      </c>
      <c r="N1" s="3" t="s">
        <v>12</v>
      </c>
      <c r="O1" s="3" t="s">
        <v>13</v>
      </c>
      <c r="P1" s="3" t="s">
        <v>14</v>
      </c>
      <c r="Q1" s="3" t="s">
        <v>15</v>
      </c>
      <c r="R1" s="3" t="s">
        <v>16</v>
      </c>
      <c r="S1" s="3" t="s">
        <v>17</v>
      </c>
      <c r="T1" s="3" t="s">
        <v>18</v>
      </c>
      <c r="U1" s="3" t="s">
        <v>19</v>
      </c>
      <c r="V1" s="3" t="s">
        <v>20</v>
      </c>
      <c r="W1" s="3" t="s">
        <v>21</v>
      </c>
      <c r="X1" s="3" t="s">
        <v>22</v>
      </c>
      <c r="Y1" s="3" t="s">
        <v>23</v>
      </c>
      <c r="Z1" s="3" t="s">
        <v>24</v>
      </c>
      <c r="AA1" s="3" t="s">
        <v>25</v>
      </c>
      <c r="AB1" s="3" t="s">
        <v>26</v>
      </c>
      <c r="AC1" s="3" t="s">
        <v>27</v>
      </c>
      <c r="AD1" s="3" t="s">
        <v>28</v>
      </c>
      <c r="AE1" s="3" t="s">
        <v>29</v>
      </c>
      <c r="AF1" s="3" t="s">
        <v>30</v>
      </c>
      <c r="AG1" s="3" t="s">
        <v>31</v>
      </c>
      <c r="AH1" s="3" t="s">
        <v>32</v>
      </c>
      <c r="AI1" s="3" t="s">
        <v>33</v>
      </c>
      <c r="AJ1" s="3" t="s">
        <v>34</v>
      </c>
      <c r="AK1" s="3" t="s">
        <v>35</v>
      </c>
      <c r="AL1" s="3" t="s">
        <v>36</v>
      </c>
      <c r="AM1" s="3" t="s">
        <v>37</v>
      </c>
      <c r="AN1" s="3" t="s">
        <v>38</v>
      </c>
      <c r="AO1" s="3" t="s">
        <v>39</v>
      </c>
      <c r="AP1" s="3" t="s">
        <v>40</v>
      </c>
      <c r="AQ1" s="3" t="s">
        <v>41</v>
      </c>
      <c r="AR1" s="3" t="s">
        <v>42</v>
      </c>
      <c r="AS1" s="3" t="s">
        <v>43</v>
      </c>
      <c r="AT1" s="3" t="s">
        <v>44</v>
      </c>
      <c r="AU1" s="3" t="s">
        <v>45</v>
      </c>
      <c r="AV1" s="3" t="s">
        <v>46</v>
      </c>
      <c r="AW1" s="3" t="s">
        <v>47</v>
      </c>
      <c r="AX1" s="3" t="s">
        <v>48</v>
      </c>
      <c r="AY1" s="3" t="s">
        <v>49</v>
      </c>
      <c r="AZ1" s="3" t="s">
        <v>50</v>
      </c>
      <c r="BA1" s="3" t="s">
        <v>51</v>
      </c>
      <c r="BB1" s="3" t="s">
        <v>52</v>
      </c>
      <c r="BC1" s="3" t="s">
        <v>53</v>
      </c>
      <c r="BD1" s="3" t="s">
        <v>54</v>
      </c>
      <c r="BE1" s="3" t="s">
        <v>55</v>
      </c>
      <c r="BF1" s="3" t="s">
        <v>56</v>
      </c>
      <c r="BG1" s="3" t="s">
        <v>57</v>
      </c>
      <c r="BH1" s="3" t="s">
        <v>58</v>
      </c>
      <c r="BI1" s="3" t="s">
        <v>59</v>
      </c>
      <c r="BJ1" s="3" t="s">
        <v>60</v>
      </c>
      <c r="BK1" s="3" t="s">
        <v>61</v>
      </c>
      <c r="BL1" s="3" t="s">
        <v>62</v>
      </c>
      <c r="BM1" s="3" t="s">
        <v>63</v>
      </c>
      <c r="BN1" s="3" t="s">
        <v>64</v>
      </c>
      <c r="BO1" s="3" t="s">
        <v>65</v>
      </c>
      <c r="BP1" s="3" t="s">
        <v>66</v>
      </c>
      <c r="BQ1" s="3" t="s">
        <v>67</v>
      </c>
      <c r="BR1" s="3" t="s">
        <v>68</v>
      </c>
      <c r="BS1" s="3" t="s">
        <v>69</v>
      </c>
      <c r="BT1" s="3" t="s">
        <v>70</v>
      </c>
      <c r="BU1" s="3" t="s">
        <v>71</v>
      </c>
      <c r="BV1" s="3" t="s">
        <v>72</v>
      </c>
      <c r="BW1" s="3" t="s">
        <v>73</v>
      </c>
      <c r="BX1" s="3" t="s">
        <v>74</v>
      </c>
      <c r="BY1" s="3" t="s">
        <v>75</v>
      </c>
      <c r="BZ1" s="3" t="s">
        <v>76</v>
      </c>
      <c r="CA1" s="3" t="s">
        <v>77</v>
      </c>
      <c r="CB1" s="3" t="s">
        <v>78</v>
      </c>
      <c r="CC1" s="3" t="s">
        <v>79</v>
      </c>
      <c r="CD1" s="3" t="s">
        <v>80</v>
      </c>
      <c r="CE1" s="3" t="s">
        <v>81</v>
      </c>
      <c r="CF1" s="3" t="s">
        <v>82</v>
      </c>
      <c r="CG1" s="3" t="s">
        <v>83</v>
      </c>
      <c r="CH1" s="3" t="s">
        <v>84</v>
      </c>
      <c r="CI1" s="3" t="s">
        <v>85</v>
      </c>
      <c r="CJ1" s="3" t="s">
        <v>86</v>
      </c>
      <c r="CK1" s="3" t="s">
        <v>87</v>
      </c>
      <c r="CL1" s="3" t="s">
        <v>88</v>
      </c>
      <c r="CM1" s="3" t="s">
        <v>89</v>
      </c>
      <c r="CN1" s="3" t="s">
        <v>90</v>
      </c>
      <c r="CO1" s="3" t="s">
        <v>91</v>
      </c>
      <c r="CP1" s="3" t="s">
        <v>92</v>
      </c>
      <c r="CQ1" s="3" t="s">
        <v>93</v>
      </c>
      <c r="CR1" s="3" t="s">
        <v>94</v>
      </c>
      <c r="CS1" s="3" t="s">
        <v>95</v>
      </c>
      <c r="CT1" s="3" t="s">
        <v>96</v>
      </c>
      <c r="CU1" s="3" t="s">
        <v>97</v>
      </c>
      <c r="CV1" s="3" t="s">
        <v>98</v>
      </c>
      <c r="CW1" s="3" t="s">
        <v>99</v>
      </c>
      <c r="CX1" s="3" t="s">
        <v>100</v>
      </c>
      <c r="CY1" s="3" t="s">
        <v>101</v>
      </c>
      <c r="CZ1" s="3" t="s">
        <v>102</v>
      </c>
      <c r="DA1" s="3" t="s">
        <v>103</v>
      </c>
      <c r="DB1" s="3" t="s">
        <v>104</v>
      </c>
      <c r="DC1" s="3" t="s">
        <v>105</v>
      </c>
      <c r="DD1" s="3" t="s">
        <v>106</v>
      </c>
      <c r="DE1" s="3" t="s">
        <v>107</v>
      </c>
      <c r="DF1" s="3" t="s">
        <v>108</v>
      </c>
      <c r="DG1" s="3" t="s">
        <v>109</v>
      </c>
      <c r="DH1" s="3" t="s">
        <v>110</v>
      </c>
      <c r="DI1" s="3" t="s">
        <v>111</v>
      </c>
      <c r="DJ1" s="3" t="s">
        <v>112</v>
      </c>
      <c r="DK1" s="3" t="s">
        <v>113</v>
      </c>
      <c r="DL1" s="3" t="s">
        <v>114</v>
      </c>
      <c r="DM1" s="3" t="s">
        <v>115</v>
      </c>
      <c r="DN1" s="3" t="s">
        <v>116</v>
      </c>
      <c r="DO1" s="3" t="s">
        <v>117</v>
      </c>
      <c r="DP1" s="3" t="s">
        <v>118</v>
      </c>
      <c r="DQ1" s="3" t="s">
        <v>119</v>
      </c>
      <c r="DR1" s="3" t="s">
        <v>120</v>
      </c>
      <c r="DS1" s="3" t="s">
        <v>121</v>
      </c>
      <c r="DT1" s="3" t="s">
        <v>122</v>
      </c>
      <c r="DU1" s="3" t="s">
        <v>123</v>
      </c>
      <c r="DV1" s="3" t="s">
        <v>124</v>
      </c>
      <c r="DW1" s="3" t="s">
        <v>125</v>
      </c>
      <c r="DX1" s="3" t="s">
        <v>126</v>
      </c>
      <c r="DY1" s="3" t="s">
        <v>127</v>
      </c>
      <c r="DZ1" s="3" t="s">
        <v>128</v>
      </c>
      <c r="EA1" s="3" t="s">
        <v>129</v>
      </c>
      <c r="EB1" s="3" t="s">
        <v>130</v>
      </c>
      <c r="EC1" s="3" t="s">
        <v>131</v>
      </c>
      <c r="ED1" s="3" t="s">
        <v>132</v>
      </c>
      <c r="EE1" s="3" t="s">
        <v>133</v>
      </c>
      <c r="EF1" s="3" t="s">
        <v>134</v>
      </c>
      <c r="EG1" s="3" t="s">
        <v>135</v>
      </c>
      <c r="EH1" s="3" t="s">
        <v>136</v>
      </c>
      <c r="EI1" s="3" t="s">
        <v>137</v>
      </c>
      <c r="EJ1" s="3" t="s">
        <v>138</v>
      </c>
      <c r="EK1" s="3" t="s">
        <v>139</v>
      </c>
      <c r="EL1" s="3" t="s">
        <v>140</v>
      </c>
      <c r="EM1" s="3" t="s">
        <v>141</v>
      </c>
      <c r="EN1" s="3" t="s">
        <v>142</v>
      </c>
      <c r="EO1" s="3" t="s">
        <v>143</v>
      </c>
      <c r="EP1" s="3" t="s">
        <v>144</v>
      </c>
      <c r="EQ1" s="3" t="s">
        <v>145</v>
      </c>
      <c r="ER1" s="3" t="s">
        <v>146</v>
      </c>
      <c r="ES1" s="3" t="s">
        <v>147</v>
      </c>
      <c r="ET1" s="3" t="s">
        <v>148</v>
      </c>
      <c r="EU1" s="3" t="s">
        <v>149</v>
      </c>
      <c r="EV1" s="3" t="s">
        <v>150</v>
      </c>
      <c r="EW1" s="3" t="s">
        <v>151</v>
      </c>
      <c r="EX1" s="3" t="s">
        <v>152</v>
      </c>
      <c r="EY1" s="3" t="s">
        <v>153</v>
      </c>
      <c r="EZ1" s="3" t="s">
        <v>154</v>
      </c>
      <c r="FA1" s="3" t="s">
        <v>155</v>
      </c>
      <c r="FB1" s="3" t="s">
        <v>156</v>
      </c>
      <c r="FC1" s="3" t="s">
        <v>157</v>
      </c>
      <c r="FD1" s="3" t="s">
        <v>158</v>
      </c>
      <c r="FE1" s="3" t="s">
        <v>159</v>
      </c>
      <c r="FF1" s="3" t="s">
        <v>160</v>
      </c>
      <c r="FG1" s="3" t="s">
        <v>161</v>
      </c>
      <c r="FH1" s="3" t="s">
        <v>162</v>
      </c>
      <c r="FI1" s="3" t="s">
        <v>163</v>
      </c>
      <c r="FJ1" s="3" t="s">
        <v>164</v>
      </c>
      <c r="FK1" s="3" t="s">
        <v>165</v>
      </c>
      <c r="FL1" s="3" t="s">
        <v>166</v>
      </c>
      <c r="FM1" s="3" t="s">
        <v>167</v>
      </c>
      <c r="FN1" s="3" t="s">
        <v>168</v>
      </c>
      <c r="FO1" s="3" t="s">
        <v>169</v>
      </c>
      <c r="FP1" s="3" t="s">
        <v>170</v>
      </c>
      <c r="FQ1" s="3" t="s">
        <v>171</v>
      </c>
      <c r="FR1" s="3" t="s">
        <v>172</v>
      </c>
      <c r="FS1" s="3" t="s">
        <v>173</v>
      </c>
      <c r="FT1" s="3" t="s">
        <v>174</v>
      </c>
      <c r="FU1" s="3" t="s">
        <v>175</v>
      </c>
      <c r="FV1" s="3" t="s">
        <v>176</v>
      </c>
      <c r="FW1" s="3" t="s">
        <v>177</v>
      </c>
      <c r="FX1" s="3" t="s">
        <v>178</v>
      </c>
      <c r="FY1" s="3" t="s">
        <v>179</v>
      </c>
      <c r="FZ1" s="3" t="s">
        <v>180</v>
      </c>
      <c r="GA1" s="3" t="s">
        <v>181</v>
      </c>
      <c r="GB1" s="3" t="s">
        <v>182</v>
      </c>
      <c r="GC1" s="3" t="s">
        <v>183</v>
      </c>
      <c r="GD1" s="3" t="s">
        <v>184</v>
      </c>
      <c r="GE1" s="3" t="s">
        <v>185</v>
      </c>
      <c r="GF1" s="3" t="s">
        <v>186</v>
      </c>
      <c r="GG1" s="3" t="s">
        <v>187</v>
      </c>
      <c r="GH1" s="3" t="s">
        <v>188</v>
      </c>
      <c r="GI1" s="3" t="s">
        <v>189</v>
      </c>
      <c r="GJ1" s="3" t="s">
        <v>190</v>
      </c>
      <c r="GK1" s="3" t="s">
        <v>191</v>
      </c>
      <c r="GL1" s="3" t="s">
        <v>192</v>
      </c>
      <c r="GM1" s="3" t="s">
        <v>193</v>
      </c>
      <c r="GN1" s="3" t="s">
        <v>194</v>
      </c>
      <c r="GO1" s="3" t="s">
        <v>195</v>
      </c>
      <c r="GP1" s="3" t="s">
        <v>196</v>
      </c>
      <c r="GQ1" s="3" t="s">
        <v>197</v>
      </c>
      <c r="GR1" s="3" t="s">
        <v>198</v>
      </c>
      <c r="GS1" s="3" t="s">
        <v>199</v>
      </c>
      <c r="GT1" s="3" t="s">
        <v>200</v>
      </c>
      <c r="GU1" s="3" t="s">
        <v>201</v>
      </c>
      <c r="GV1" s="3" t="s">
        <v>202</v>
      </c>
      <c r="GW1" s="3" t="s">
        <v>203</v>
      </c>
      <c r="GX1" s="3" t="s">
        <v>204</v>
      </c>
      <c r="GY1" s="3" t="s">
        <v>205</v>
      </c>
      <c r="GZ1" s="3" t="s">
        <v>206</v>
      </c>
      <c r="HA1" s="3" t="s">
        <v>207</v>
      </c>
      <c r="HB1" s="3" t="s">
        <v>208</v>
      </c>
      <c r="HC1" s="3" t="s">
        <v>209</v>
      </c>
      <c r="HD1" s="3" t="s">
        <v>210</v>
      </c>
      <c r="HE1" s="3" t="s">
        <v>211</v>
      </c>
      <c r="HF1" s="3" t="s">
        <v>212</v>
      </c>
      <c r="HG1" s="3" t="s">
        <v>213</v>
      </c>
      <c r="HH1" s="3" t="s">
        <v>214</v>
      </c>
      <c r="HI1" s="3" t="s">
        <v>215</v>
      </c>
      <c r="HJ1" s="3" t="s">
        <v>216</v>
      </c>
      <c r="HK1" s="3" t="s">
        <v>217</v>
      </c>
      <c r="HL1" s="3" t="s">
        <v>218</v>
      </c>
      <c r="HM1" s="3" t="s">
        <v>219</v>
      </c>
      <c r="HN1" s="3" t="s">
        <v>220</v>
      </c>
      <c r="HO1" s="3" t="s">
        <v>221</v>
      </c>
      <c r="HP1" s="3" t="s">
        <v>222</v>
      </c>
      <c r="HQ1" s="3" t="s">
        <v>223</v>
      </c>
      <c r="HR1" s="3" t="s">
        <v>224</v>
      </c>
      <c r="HS1" s="3" t="s">
        <v>225</v>
      </c>
      <c r="HT1" s="3" t="s">
        <v>226</v>
      </c>
      <c r="HU1" s="3" t="s">
        <v>227</v>
      </c>
      <c r="HV1" s="3" t="s">
        <v>228</v>
      </c>
      <c r="HW1" s="3" t="s">
        <v>229</v>
      </c>
      <c r="HX1" s="3" t="s">
        <v>230</v>
      </c>
      <c r="HY1" s="3" t="s">
        <v>231</v>
      </c>
      <c r="HZ1" s="3" t="s">
        <v>232</v>
      </c>
      <c r="IA1" s="3" t="s">
        <v>233</v>
      </c>
      <c r="IB1" s="3" t="s">
        <v>234</v>
      </c>
      <c r="IC1" s="3" t="s">
        <v>235</v>
      </c>
      <c r="ID1" s="3" t="s">
        <v>236</v>
      </c>
      <c r="IE1" s="3" t="s">
        <v>237</v>
      </c>
      <c r="IF1" s="3" t="s">
        <v>238</v>
      </c>
      <c r="IG1" s="3" t="s">
        <v>239</v>
      </c>
      <c r="IH1" s="3" t="s">
        <v>240</v>
      </c>
      <c r="II1" s="3" t="s">
        <v>241</v>
      </c>
      <c r="IJ1" s="3" t="s">
        <v>242</v>
      </c>
      <c r="IK1" s="3" t="s">
        <v>243</v>
      </c>
      <c r="IL1" s="3" t="s">
        <v>244</v>
      </c>
      <c r="IM1" s="3" t="s">
        <v>245</v>
      </c>
      <c r="IN1" s="3" t="s">
        <v>246</v>
      </c>
      <c r="IO1" s="3" t="s">
        <v>247</v>
      </c>
      <c r="IP1" s="3" t="s">
        <v>248</v>
      </c>
      <c r="IQ1" s="3" t="s">
        <v>249</v>
      </c>
    </row>
    <row r="2" spans="1:251">
      <c r="A2" s="4" t="s">
        <v>250</v>
      </c>
      <c r="B2" s="7" t="s">
        <v>259</v>
      </c>
      <c r="C2" s="7" t="s">
        <v>259</v>
      </c>
      <c r="D2" s="7" t="s">
        <v>259</v>
      </c>
      <c r="E2" s="7" t="s">
        <v>259</v>
      </c>
      <c r="F2" s="7" t="s">
        <v>259</v>
      </c>
      <c r="G2" s="7" t="s">
        <v>259</v>
      </c>
      <c r="H2" s="7" t="s">
        <v>259</v>
      </c>
      <c r="I2" s="7" t="s">
        <v>259</v>
      </c>
      <c r="J2" s="7" t="s">
        <v>259</v>
      </c>
      <c r="K2" s="7" t="s">
        <v>259</v>
      </c>
      <c r="L2" s="7" t="s">
        <v>259</v>
      </c>
      <c r="M2" s="7" t="s">
        <v>259</v>
      </c>
      <c r="N2" s="7" t="s">
        <v>259</v>
      </c>
      <c r="O2" s="7" t="s">
        <v>259</v>
      </c>
      <c r="P2" s="7" t="s">
        <v>259</v>
      </c>
      <c r="Q2" s="7" t="s">
        <v>259</v>
      </c>
      <c r="R2" s="7" t="s">
        <v>259</v>
      </c>
      <c r="S2" s="7" t="s">
        <v>259</v>
      </c>
      <c r="T2" s="7" t="s">
        <v>259</v>
      </c>
      <c r="U2" s="7" t="s">
        <v>259</v>
      </c>
      <c r="V2" s="7" t="s">
        <v>259</v>
      </c>
      <c r="W2" s="7" t="s">
        <v>259</v>
      </c>
      <c r="X2" s="7" t="s">
        <v>259</v>
      </c>
      <c r="Y2" s="7" t="s">
        <v>259</v>
      </c>
      <c r="Z2" s="7" t="s">
        <v>259</v>
      </c>
      <c r="AA2" s="7" t="s">
        <v>259</v>
      </c>
      <c r="AB2" s="7" t="s">
        <v>259</v>
      </c>
      <c r="AC2" s="7" t="s">
        <v>259</v>
      </c>
      <c r="AD2" s="7" t="s">
        <v>259</v>
      </c>
      <c r="AE2" s="7" t="s">
        <v>259</v>
      </c>
      <c r="AF2" s="7" t="s">
        <v>259</v>
      </c>
      <c r="AG2" s="7" t="s">
        <v>259</v>
      </c>
      <c r="AH2" s="7" t="s">
        <v>259</v>
      </c>
      <c r="AI2" s="7" t="s">
        <v>259</v>
      </c>
      <c r="AJ2" s="7" t="s">
        <v>259</v>
      </c>
      <c r="AK2" s="7" t="s">
        <v>259</v>
      </c>
      <c r="AL2" s="7" t="s">
        <v>259</v>
      </c>
      <c r="AM2" s="7" t="s">
        <v>259</v>
      </c>
      <c r="AN2" s="7" t="s">
        <v>259</v>
      </c>
      <c r="AO2" s="7" t="s">
        <v>259</v>
      </c>
      <c r="AP2" s="7" t="s">
        <v>259</v>
      </c>
      <c r="AQ2" s="7" t="s">
        <v>259</v>
      </c>
      <c r="AR2" s="7" t="s">
        <v>259</v>
      </c>
      <c r="AS2" s="7" t="s">
        <v>259</v>
      </c>
      <c r="AT2" s="7" t="s">
        <v>259</v>
      </c>
      <c r="AU2" s="7" t="s">
        <v>259</v>
      </c>
      <c r="AV2" s="7" t="s">
        <v>259</v>
      </c>
      <c r="AW2" s="7" t="s">
        <v>259</v>
      </c>
      <c r="AX2" s="7" t="s">
        <v>259</v>
      </c>
      <c r="AY2" s="7" t="s">
        <v>259</v>
      </c>
      <c r="AZ2" s="7" t="s">
        <v>259</v>
      </c>
      <c r="BA2" s="7" t="s">
        <v>259</v>
      </c>
      <c r="BB2" s="7" t="s">
        <v>259</v>
      </c>
      <c r="BC2" s="7" t="s">
        <v>259</v>
      </c>
      <c r="BD2" s="7" t="s">
        <v>259</v>
      </c>
      <c r="BE2" s="7" t="s">
        <v>259</v>
      </c>
      <c r="BF2" s="7" t="s">
        <v>259</v>
      </c>
      <c r="BG2" s="7" t="s">
        <v>259</v>
      </c>
      <c r="BH2" s="7" t="s">
        <v>259</v>
      </c>
      <c r="BI2" s="7" t="s">
        <v>259</v>
      </c>
      <c r="BJ2" s="7" t="s">
        <v>259</v>
      </c>
      <c r="BK2" s="7" t="s">
        <v>259</v>
      </c>
      <c r="BL2" s="7" t="s">
        <v>259</v>
      </c>
      <c r="BM2" s="7" t="s">
        <v>259</v>
      </c>
      <c r="BN2" s="7" t="s">
        <v>259</v>
      </c>
      <c r="BO2" s="7" t="s">
        <v>259</v>
      </c>
      <c r="BP2" s="7" t="s">
        <v>259</v>
      </c>
      <c r="BQ2" s="7" t="s">
        <v>259</v>
      </c>
      <c r="BR2" s="7" t="s">
        <v>259</v>
      </c>
      <c r="BS2" s="7" t="s">
        <v>259</v>
      </c>
      <c r="BT2" s="7" t="s">
        <v>259</v>
      </c>
      <c r="BU2" s="7" t="s">
        <v>259</v>
      </c>
      <c r="BV2" s="7" t="s">
        <v>259</v>
      </c>
      <c r="BW2" s="7" t="s">
        <v>259</v>
      </c>
      <c r="BX2" s="7" t="s">
        <v>259</v>
      </c>
      <c r="BY2" s="7" t="s">
        <v>259</v>
      </c>
      <c r="BZ2" s="7" t="s">
        <v>259</v>
      </c>
      <c r="CA2" s="7" t="s">
        <v>259</v>
      </c>
      <c r="CB2" s="7" t="s">
        <v>259</v>
      </c>
      <c r="CC2" s="7" t="s">
        <v>259</v>
      </c>
      <c r="CD2" s="7" t="s">
        <v>259</v>
      </c>
      <c r="CE2" s="7" t="s">
        <v>259</v>
      </c>
      <c r="CF2" s="7" t="s">
        <v>259</v>
      </c>
      <c r="CG2" s="7" t="s">
        <v>259</v>
      </c>
      <c r="CH2" s="7" t="s">
        <v>259</v>
      </c>
      <c r="CI2" s="7" t="s">
        <v>259</v>
      </c>
      <c r="CJ2" s="7" t="s">
        <v>259</v>
      </c>
      <c r="CK2" s="7" t="s">
        <v>259</v>
      </c>
      <c r="CL2" s="7" t="s">
        <v>259</v>
      </c>
      <c r="CM2" s="7" t="s">
        <v>259</v>
      </c>
      <c r="CN2" s="7" t="s">
        <v>259</v>
      </c>
      <c r="CO2" s="7" t="s">
        <v>259</v>
      </c>
      <c r="CP2" s="7" t="s">
        <v>259</v>
      </c>
      <c r="CQ2" s="7" t="s">
        <v>259</v>
      </c>
      <c r="CR2" s="7" t="s">
        <v>259</v>
      </c>
      <c r="CS2" s="7" t="s">
        <v>259</v>
      </c>
      <c r="CT2" s="7" t="s">
        <v>259</v>
      </c>
      <c r="CU2" s="7" t="s">
        <v>259</v>
      </c>
      <c r="CV2" s="7" t="s">
        <v>259</v>
      </c>
      <c r="CW2" s="7" t="s">
        <v>259</v>
      </c>
      <c r="CX2" s="7" t="s">
        <v>259</v>
      </c>
      <c r="CY2" s="7" t="s">
        <v>259</v>
      </c>
      <c r="CZ2" s="7" t="s">
        <v>259</v>
      </c>
      <c r="DA2" s="7" t="s">
        <v>259</v>
      </c>
      <c r="DB2" s="7" t="s">
        <v>259</v>
      </c>
      <c r="DC2" s="7" t="s">
        <v>259</v>
      </c>
      <c r="DD2" s="7" t="s">
        <v>259</v>
      </c>
      <c r="DE2" s="7" t="s">
        <v>259</v>
      </c>
      <c r="DF2" s="7" t="s">
        <v>259</v>
      </c>
      <c r="DG2" s="7" t="s">
        <v>259</v>
      </c>
      <c r="DH2" s="7" t="s">
        <v>259</v>
      </c>
      <c r="DI2" s="7" t="s">
        <v>259</v>
      </c>
      <c r="DJ2" s="7" t="s">
        <v>259</v>
      </c>
      <c r="DK2" s="7" t="s">
        <v>259</v>
      </c>
      <c r="DL2" s="7" t="s">
        <v>259</v>
      </c>
      <c r="DM2" s="7" t="s">
        <v>259</v>
      </c>
      <c r="DN2" s="7" t="s">
        <v>259</v>
      </c>
      <c r="DO2" s="7" t="s">
        <v>259</v>
      </c>
      <c r="DP2" s="7" t="s">
        <v>259</v>
      </c>
      <c r="DQ2" s="7" t="s">
        <v>259</v>
      </c>
      <c r="DR2" s="7" t="s">
        <v>259</v>
      </c>
      <c r="DS2" s="7" t="s">
        <v>259</v>
      </c>
      <c r="DT2" s="7" t="s">
        <v>259</v>
      </c>
      <c r="DU2" s="7" t="s">
        <v>259</v>
      </c>
      <c r="DV2" s="7" t="s">
        <v>259</v>
      </c>
      <c r="DW2" s="7" t="s">
        <v>259</v>
      </c>
      <c r="DX2" s="7" t="s">
        <v>259</v>
      </c>
      <c r="DY2" s="7" t="s">
        <v>259</v>
      </c>
      <c r="DZ2" s="7" t="s">
        <v>259</v>
      </c>
      <c r="EA2" s="7" t="s">
        <v>259</v>
      </c>
      <c r="EB2" s="7" t="s">
        <v>259</v>
      </c>
      <c r="EC2" s="7" t="s">
        <v>259</v>
      </c>
      <c r="ED2" s="7" t="s">
        <v>259</v>
      </c>
      <c r="EE2" s="7" t="s">
        <v>259</v>
      </c>
      <c r="EF2" s="7" t="s">
        <v>259</v>
      </c>
      <c r="EG2" s="7" t="s">
        <v>259</v>
      </c>
      <c r="EH2" s="7" t="s">
        <v>259</v>
      </c>
      <c r="EI2" s="7" t="s">
        <v>259</v>
      </c>
      <c r="EJ2" s="7" t="s">
        <v>259</v>
      </c>
      <c r="EK2" s="7" t="s">
        <v>259</v>
      </c>
      <c r="EL2" s="7" t="s">
        <v>259</v>
      </c>
      <c r="EM2" s="7" t="s">
        <v>259</v>
      </c>
      <c r="EN2" s="7" t="s">
        <v>259</v>
      </c>
      <c r="EO2" s="7" t="s">
        <v>259</v>
      </c>
      <c r="EP2" s="7" t="s">
        <v>259</v>
      </c>
      <c r="EQ2" s="7" t="s">
        <v>259</v>
      </c>
      <c r="ER2" s="7" t="s">
        <v>259</v>
      </c>
      <c r="ES2" s="7" t="s">
        <v>259</v>
      </c>
      <c r="ET2" s="7" t="s">
        <v>259</v>
      </c>
      <c r="EU2" s="7" t="s">
        <v>259</v>
      </c>
      <c r="EV2" s="7" t="s">
        <v>259</v>
      </c>
      <c r="EW2" s="7" t="s">
        <v>259</v>
      </c>
      <c r="EX2" s="7" t="s">
        <v>259</v>
      </c>
      <c r="EY2" s="7" t="s">
        <v>259</v>
      </c>
      <c r="EZ2" s="7" t="s">
        <v>259</v>
      </c>
      <c r="FA2" s="7" t="s">
        <v>259</v>
      </c>
      <c r="FB2" s="7" t="s">
        <v>259</v>
      </c>
      <c r="FC2" s="7" t="s">
        <v>259</v>
      </c>
      <c r="FD2" s="7" t="s">
        <v>259</v>
      </c>
      <c r="FE2" s="7" t="s">
        <v>259</v>
      </c>
      <c r="FF2" s="7" t="s">
        <v>259</v>
      </c>
      <c r="FG2" s="7" t="s">
        <v>259</v>
      </c>
      <c r="FH2" s="7" t="s">
        <v>259</v>
      </c>
      <c r="FI2" s="7" t="s">
        <v>259</v>
      </c>
      <c r="FJ2" s="7" t="s">
        <v>259</v>
      </c>
      <c r="FK2" s="7" t="s">
        <v>259</v>
      </c>
      <c r="FL2" s="7" t="s">
        <v>259</v>
      </c>
      <c r="FM2" s="7" t="s">
        <v>259</v>
      </c>
      <c r="FN2" s="7" t="s">
        <v>259</v>
      </c>
      <c r="FO2" s="7" t="s">
        <v>259</v>
      </c>
      <c r="FP2" s="7" t="s">
        <v>259</v>
      </c>
      <c r="FQ2" s="7" t="s">
        <v>259</v>
      </c>
      <c r="FR2" s="7" t="s">
        <v>259</v>
      </c>
      <c r="FS2" s="7" t="s">
        <v>259</v>
      </c>
      <c r="FT2" s="7" t="s">
        <v>259</v>
      </c>
      <c r="FU2" s="7" t="s">
        <v>259</v>
      </c>
      <c r="FV2" s="7" t="s">
        <v>259</v>
      </c>
      <c r="FW2" s="7" t="s">
        <v>259</v>
      </c>
      <c r="FX2" s="7" t="s">
        <v>259</v>
      </c>
      <c r="FY2" s="7" t="s">
        <v>259</v>
      </c>
      <c r="FZ2" s="7" t="s">
        <v>259</v>
      </c>
      <c r="GA2" s="7" t="s">
        <v>259</v>
      </c>
      <c r="GB2" s="7" t="s">
        <v>259</v>
      </c>
      <c r="GC2" s="7" t="s">
        <v>259</v>
      </c>
      <c r="GD2" s="7" t="s">
        <v>259</v>
      </c>
      <c r="GE2" s="7" t="s">
        <v>259</v>
      </c>
      <c r="GF2" s="7" t="s">
        <v>259</v>
      </c>
      <c r="GG2" s="7" t="s">
        <v>259</v>
      </c>
      <c r="GH2" s="7" t="s">
        <v>259</v>
      </c>
      <c r="GI2" s="7" t="s">
        <v>259</v>
      </c>
      <c r="GJ2" s="7" t="s">
        <v>259</v>
      </c>
      <c r="GK2" s="7" t="s">
        <v>259</v>
      </c>
      <c r="GL2" s="7" t="s">
        <v>259</v>
      </c>
      <c r="GM2" s="7" t="s">
        <v>259</v>
      </c>
      <c r="GN2" s="7" t="s">
        <v>259</v>
      </c>
      <c r="GO2" s="7" t="s">
        <v>259</v>
      </c>
      <c r="GP2" s="7" t="s">
        <v>259</v>
      </c>
      <c r="GQ2" s="7" t="s">
        <v>259</v>
      </c>
      <c r="GR2" s="7" t="s">
        <v>259</v>
      </c>
      <c r="GS2" s="7" t="s">
        <v>259</v>
      </c>
      <c r="GT2" s="7" t="s">
        <v>259</v>
      </c>
      <c r="GU2" s="7" t="s">
        <v>259</v>
      </c>
      <c r="GV2" s="7" t="s">
        <v>259</v>
      </c>
      <c r="GW2" s="7" t="s">
        <v>259</v>
      </c>
      <c r="GX2" s="7" t="s">
        <v>259</v>
      </c>
      <c r="GY2" s="7" t="s">
        <v>259</v>
      </c>
      <c r="GZ2" s="7" t="s">
        <v>259</v>
      </c>
      <c r="HA2" s="7" t="s">
        <v>259</v>
      </c>
      <c r="HB2" s="7" t="s">
        <v>259</v>
      </c>
      <c r="HC2" s="7" t="s">
        <v>259</v>
      </c>
      <c r="HD2" s="7" t="s">
        <v>259</v>
      </c>
      <c r="HE2" s="7" t="s">
        <v>259</v>
      </c>
      <c r="HF2" s="7" t="s">
        <v>259</v>
      </c>
      <c r="HG2" s="7" t="s">
        <v>259</v>
      </c>
      <c r="HH2" s="7" t="s">
        <v>259</v>
      </c>
      <c r="HI2" s="7" t="s">
        <v>259</v>
      </c>
      <c r="HJ2" s="7" t="s">
        <v>259</v>
      </c>
      <c r="HK2" s="7" t="s">
        <v>259</v>
      </c>
      <c r="HL2" s="7" t="s">
        <v>259</v>
      </c>
      <c r="HM2" s="7" t="s">
        <v>259</v>
      </c>
      <c r="HN2" s="7" t="s">
        <v>259</v>
      </c>
      <c r="HO2" s="7" t="s">
        <v>259</v>
      </c>
      <c r="HP2" s="7" t="s">
        <v>259</v>
      </c>
      <c r="HQ2" s="7" t="s">
        <v>259</v>
      </c>
      <c r="HR2" s="7" t="s">
        <v>259</v>
      </c>
      <c r="HS2" s="7" t="s">
        <v>259</v>
      </c>
      <c r="HT2" s="7" t="s">
        <v>259</v>
      </c>
      <c r="HU2" s="7" t="s">
        <v>259</v>
      </c>
      <c r="HV2" s="7" t="s">
        <v>259</v>
      </c>
      <c r="HW2" s="7" t="s">
        <v>259</v>
      </c>
      <c r="HX2" s="7" t="s">
        <v>259</v>
      </c>
      <c r="HY2" s="7" t="s">
        <v>259</v>
      </c>
      <c r="HZ2" s="7" t="s">
        <v>259</v>
      </c>
      <c r="IA2" s="7" t="s">
        <v>259</v>
      </c>
      <c r="IB2" s="7" t="s">
        <v>259</v>
      </c>
      <c r="IC2" s="7" t="s">
        <v>259</v>
      </c>
      <c r="ID2" s="7" t="s">
        <v>259</v>
      </c>
      <c r="IE2" s="7" t="s">
        <v>259</v>
      </c>
      <c r="IF2" s="7" t="s">
        <v>259</v>
      </c>
      <c r="IG2" s="7" t="s">
        <v>259</v>
      </c>
      <c r="IH2" s="7" t="s">
        <v>259</v>
      </c>
      <c r="II2" s="7" t="s">
        <v>259</v>
      </c>
      <c r="IJ2" s="7" t="s">
        <v>259</v>
      </c>
      <c r="IK2" s="7" t="s">
        <v>259</v>
      </c>
      <c r="IL2" s="7" t="s">
        <v>259</v>
      </c>
      <c r="IM2" s="7" t="s">
        <v>259</v>
      </c>
      <c r="IN2" s="7" t="s">
        <v>259</v>
      </c>
      <c r="IO2" s="7" t="s">
        <v>259</v>
      </c>
      <c r="IP2" s="7" t="s">
        <v>259</v>
      </c>
      <c r="IQ2" s="7" t="s">
        <v>259</v>
      </c>
    </row>
    <row r="3" spans="1:251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  <c r="BJ3" s="8" t="s">
        <v>260</v>
      </c>
      <c r="BK3" s="8" t="s">
        <v>260</v>
      </c>
      <c r="BL3" s="8" t="s">
        <v>260</v>
      </c>
      <c r="BM3" s="8" t="s">
        <v>260</v>
      </c>
      <c r="BN3" s="8" t="s">
        <v>260</v>
      </c>
      <c r="BO3" s="8" t="s">
        <v>260</v>
      </c>
      <c r="BP3" s="8" t="s">
        <v>260</v>
      </c>
      <c r="BQ3" s="8" t="s">
        <v>260</v>
      </c>
      <c r="BR3" s="8" t="s">
        <v>260</v>
      </c>
      <c r="BS3" s="8" t="s">
        <v>260</v>
      </c>
      <c r="BT3" s="8" t="s">
        <v>260</v>
      </c>
      <c r="BU3" s="8" t="s">
        <v>260</v>
      </c>
      <c r="BV3" s="8" t="s">
        <v>260</v>
      </c>
      <c r="BW3" s="8" t="s">
        <v>260</v>
      </c>
      <c r="BX3" s="8" t="s">
        <v>260</v>
      </c>
      <c r="BY3" s="8" t="s">
        <v>260</v>
      </c>
      <c r="BZ3" s="8" t="s">
        <v>260</v>
      </c>
      <c r="CA3" s="8" t="s">
        <v>260</v>
      </c>
      <c r="CB3" s="8" t="s">
        <v>260</v>
      </c>
      <c r="CC3" s="8" t="s">
        <v>260</v>
      </c>
      <c r="CD3" s="8" t="s">
        <v>260</v>
      </c>
      <c r="CE3" s="8" t="s">
        <v>260</v>
      </c>
      <c r="CF3" s="8" t="s">
        <v>260</v>
      </c>
      <c r="CG3" s="8" t="s">
        <v>260</v>
      </c>
      <c r="CH3" s="8" t="s">
        <v>260</v>
      </c>
      <c r="CI3" s="8" t="s">
        <v>260</v>
      </c>
      <c r="CJ3" s="8" t="s">
        <v>260</v>
      </c>
      <c r="CK3" s="8" t="s">
        <v>260</v>
      </c>
      <c r="CL3" s="8" t="s">
        <v>260</v>
      </c>
      <c r="CM3" s="8" t="s">
        <v>260</v>
      </c>
      <c r="CN3" s="8" t="s">
        <v>260</v>
      </c>
      <c r="CO3" s="8" t="s">
        <v>260</v>
      </c>
      <c r="CP3" s="8" t="s">
        <v>260</v>
      </c>
      <c r="CQ3" s="8" t="s">
        <v>260</v>
      </c>
      <c r="CR3" s="8" t="s">
        <v>260</v>
      </c>
      <c r="CS3" s="8" t="s">
        <v>260</v>
      </c>
      <c r="CT3" s="8" t="s">
        <v>260</v>
      </c>
      <c r="CU3" s="8" t="s">
        <v>260</v>
      </c>
      <c r="CV3" s="8" t="s">
        <v>260</v>
      </c>
      <c r="CW3" s="8" t="s">
        <v>260</v>
      </c>
      <c r="CX3" s="8" t="s">
        <v>260</v>
      </c>
      <c r="CY3" s="8" t="s">
        <v>260</v>
      </c>
      <c r="CZ3" s="8" t="s">
        <v>260</v>
      </c>
      <c r="DA3" s="8" t="s">
        <v>260</v>
      </c>
      <c r="DB3" s="8" t="s">
        <v>260</v>
      </c>
      <c r="DC3" s="8" t="s">
        <v>260</v>
      </c>
      <c r="DD3" s="8" t="s">
        <v>260</v>
      </c>
      <c r="DE3" s="8" t="s">
        <v>260</v>
      </c>
      <c r="DF3" s="8" t="s">
        <v>260</v>
      </c>
      <c r="DG3" s="8" t="s">
        <v>260</v>
      </c>
      <c r="DH3" s="8" t="s">
        <v>260</v>
      </c>
      <c r="DI3" s="8" t="s">
        <v>260</v>
      </c>
      <c r="DJ3" s="8" t="s">
        <v>260</v>
      </c>
      <c r="DK3" s="8" t="s">
        <v>260</v>
      </c>
      <c r="DL3" s="8" t="s">
        <v>260</v>
      </c>
      <c r="DM3" s="8" t="s">
        <v>260</v>
      </c>
      <c r="DN3" s="8" t="s">
        <v>260</v>
      </c>
      <c r="DO3" s="8" t="s">
        <v>260</v>
      </c>
      <c r="DP3" s="8" t="s">
        <v>260</v>
      </c>
      <c r="DQ3" s="8" t="s">
        <v>260</v>
      </c>
      <c r="DR3" s="8" t="s">
        <v>260</v>
      </c>
      <c r="DS3" s="8" t="s">
        <v>260</v>
      </c>
      <c r="DT3" s="8" t="s">
        <v>260</v>
      </c>
      <c r="DU3" s="8" t="s">
        <v>260</v>
      </c>
      <c r="DV3" s="8" t="s">
        <v>260</v>
      </c>
      <c r="DW3" s="8" t="s">
        <v>260</v>
      </c>
      <c r="DX3" s="8" t="s">
        <v>260</v>
      </c>
      <c r="DY3" s="8" t="s">
        <v>260</v>
      </c>
      <c r="DZ3" s="8" t="s">
        <v>260</v>
      </c>
      <c r="EA3" s="8" t="s">
        <v>260</v>
      </c>
      <c r="EB3" s="8" t="s">
        <v>260</v>
      </c>
      <c r="EC3" s="8" t="s">
        <v>260</v>
      </c>
      <c r="ED3" s="8" t="s">
        <v>260</v>
      </c>
      <c r="EE3" s="8" t="s">
        <v>260</v>
      </c>
      <c r="EF3" s="8" t="s">
        <v>260</v>
      </c>
      <c r="EG3" s="8" t="s">
        <v>260</v>
      </c>
      <c r="EH3" s="8" t="s">
        <v>260</v>
      </c>
      <c r="EI3" s="8" t="s">
        <v>260</v>
      </c>
      <c r="EJ3" s="8" t="s">
        <v>260</v>
      </c>
      <c r="EK3" s="8" t="s">
        <v>260</v>
      </c>
      <c r="EL3" s="8" t="s">
        <v>260</v>
      </c>
      <c r="EM3" s="8" t="s">
        <v>260</v>
      </c>
      <c r="EN3" s="8" t="s">
        <v>260</v>
      </c>
      <c r="EO3" s="8" t="s">
        <v>260</v>
      </c>
      <c r="EP3" s="8" t="s">
        <v>260</v>
      </c>
      <c r="EQ3" s="8" t="s">
        <v>260</v>
      </c>
      <c r="ER3" s="8" t="s">
        <v>260</v>
      </c>
      <c r="ES3" s="8" t="s">
        <v>260</v>
      </c>
      <c r="ET3" s="8" t="s">
        <v>260</v>
      </c>
      <c r="EU3" s="8" t="s">
        <v>260</v>
      </c>
      <c r="EV3" s="8" t="s">
        <v>260</v>
      </c>
      <c r="EW3" s="8" t="s">
        <v>260</v>
      </c>
      <c r="EX3" s="8" t="s">
        <v>260</v>
      </c>
      <c r="EY3" s="8" t="s">
        <v>260</v>
      </c>
      <c r="EZ3" s="8" t="s">
        <v>260</v>
      </c>
      <c r="FA3" s="8" t="s">
        <v>260</v>
      </c>
      <c r="FB3" s="8" t="s">
        <v>260</v>
      </c>
      <c r="FC3" s="8" t="s">
        <v>260</v>
      </c>
      <c r="FD3" s="8" t="s">
        <v>260</v>
      </c>
      <c r="FE3" s="8" t="s">
        <v>260</v>
      </c>
      <c r="FF3" s="8" t="s">
        <v>260</v>
      </c>
      <c r="FG3" s="8" t="s">
        <v>260</v>
      </c>
      <c r="FH3" s="8" t="s">
        <v>260</v>
      </c>
      <c r="FI3" s="8" t="s">
        <v>260</v>
      </c>
      <c r="FJ3" s="8" t="s">
        <v>260</v>
      </c>
      <c r="FK3" s="8" t="s">
        <v>260</v>
      </c>
      <c r="FL3" s="8" t="s">
        <v>260</v>
      </c>
      <c r="FM3" s="8" t="s">
        <v>260</v>
      </c>
      <c r="FN3" s="8" t="s">
        <v>260</v>
      </c>
      <c r="FO3" s="8" t="s">
        <v>260</v>
      </c>
      <c r="FP3" s="8" t="s">
        <v>260</v>
      </c>
      <c r="FQ3" s="8" t="s">
        <v>260</v>
      </c>
      <c r="FR3" s="8" t="s">
        <v>260</v>
      </c>
      <c r="FS3" s="8" t="s">
        <v>260</v>
      </c>
      <c r="FT3" s="8" t="s">
        <v>260</v>
      </c>
      <c r="FU3" s="8" t="s">
        <v>260</v>
      </c>
      <c r="FV3" s="8" t="s">
        <v>260</v>
      </c>
      <c r="FW3" s="8" t="s">
        <v>260</v>
      </c>
      <c r="FX3" s="8" t="s">
        <v>260</v>
      </c>
      <c r="FY3" s="8" t="s">
        <v>260</v>
      </c>
      <c r="FZ3" s="8" t="s">
        <v>260</v>
      </c>
      <c r="GA3" s="8" t="s">
        <v>260</v>
      </c>
      <c r="GB3" s="8" t="s">
        <v>260</v>
      </c>
      <c r="GC3" s="8" t="s">
        <v>260</v>
      </c>
      <c r="GD3" s="8" t="s">
        <v>260</v>
      </c>
      <c r="GE3" s="8" t="s">
        <v>260</v>
      </c>
      <c r="GF3" s="8" t="s">
        <v>260</v>
      </c>
      <c r="GG3" s="8" t="s">
        <v>260</v>
      </c>
      <c r="GH3" s="8" t="s">
        <v>260</v>
      </c>
      <c r="GI3" s="8" t="s">
        <v>260</v>
      </c>
      <c r="GJ3" s="8" t="s">
        <v>260</v>
      </c>
      <c r="GK3" s="8" t="s">
        <v>260</v>
      </c>
      <c r="GL3" s="8" t="s">
        <v>260</v>
      </c>
      <c r="GM3" s="8" t="s">
        <v>260</v>
      </c>
      <c r="GN3" s="8" t="s">
        <v>260</v>
      </c>
      <c r="GO3" s="8" t="s">
        <v>260</v>
      </c>
      <c r="GP3" s="8" t="s">
        <v>260</v>
      </c>
      <c r="GQ3" s="8" t="s">
        <v>260</v>
      </c>
      <c r="GR3" s="8" t="s">
        <v>260</v>
      </c>
      <c r="GS3" s="8" t="s">
        <v>260</v>
      </c>
      <c r="GT3" s="8" t="s">
        <v>260</v>
      </c>
      <c r="GU3" s="8" t="s">
        <v>260</v>
      </c>
      <c r="GV3" s="8" t="s">
        <v>260</v>
      </c>
      <c r="GW3" s="8" t="s">
        <v>260</v>
      </c>
      <c r="GX3" s="8" t="s">
        <v>260</v>
      </c>
      <c r="GY3" s="8" t="s">
        <v>260</v>
      </c>
      <c r="GZ3" s="8" t="s">
        <v>260</v>
      </c>
      <c r="HA3" s="8" t="s">
        <v>260</v>
      </c>
      <c r="HB3" s="8" t="s">
        <v>260</v>
      </c>
      <c r="HC3" s="8" t="s">
        <v>260</v>
      </c>
      <c r="HD3" s="8" t="s">
        <v>260</v>
      </c>
      <c r="HE3" s="8" t="s">
        <v>260</v>
      </c>
      <c r="HF3" s="8" t="s">
        <v>260</v>
      </c>
      <c r="HG3" s="8" t="s">
        <v>260</v>
      </c>
      <c r="HH3" s="8" t="s">
        <v>260</v>
      </c>
      <c r="HI3" s="8" t="s">
        <v>260</v>
      </c>
      <c r="HJ3" s="8" t="s">
        <v>260</v>
      </c>
      <c r="HK3" s="8" t="s">
        <v>260</v>
      </c>
      <c r="HL3" s="8" t="s">
        <v>260</v>
      </c>
      <c r="HM3" s="8" t="s">
        <v>260</v>
      </c>
      <c r="HN3" s="8" t="s">
        <v>260</v>
      </c>
      <c r="HO3" s="8" t="s">
        <v>260</v>
      </c>
      <c r="HP3" s="8" t="s">
        <v>260</v>
      </c>
      <c r="HQ3" s="8" t="s">
        <v>260</v>
      </c>
      <c r="HR3" s="8" t="s">
        <v>260</v>
      </c>
      <c r="HS3" s="8" t="s">
        <v>260</v>
      </c>
      <c r="HT3" s="8" t="s">
        <v>260</v>
      </c>
      <c r="HU3" s="8" t="s">
        <v>260</v>
      </c>
      <c r="HV3" s="8" t="s">
        <v>260</v>
      </c>
      <c r="HW3" s="8" t="s">
        <v>260</v>
      </c>
      <c r="HX3" s="8" t="s">
        <v>260</v>
      </c>
      <c r="HY3" s="8" t="s">
        <v>260</v>
      </c>
      <c r="HZ3" s="8" t="s">
        <v>260</v>
      </c>
      <c r="IA3" s="8" t="s">
        <v>260</v>
      </c>
      <c r="IB3" s="8" t="s">
        <v>260</v>
      </c>
      <c r="IC3" s="8" t="s">
        <v>260</v>
      </c>
      <c r="ID3" s="8" t="s">
        <v>260</v>
      </c>
      <c r="IE3" s="8" t="s">
        <v>260</v>
      </c>
      <c r="IF3" s="8" t="s">
        <v>260</v>
      </c>
      <c r="IG3" s="8" t="s">
        <v>260</v>
      </c>
      <c r="IH3" s="8" t="s">
        <v>260</v>
      </c>
      <c r="II3" s="8" t="s">
        <v>260</v>
      </c>
      <c r="IJ3" s="8" t="s">
        <v>260</v>
      </c>
      <c r="IK3" s="8" t="s">
        <v>260</v>
      </c>
      <c r="IL3" s="8" t="s">
        <v>260</v>
      </c>
      <c r="IM3" s="8" t="s">
        <v>260</v>
      </c>
      <c r="IN3" s="8" t="s">
        <v>260</v>
      </c>
      <c r="IO3" s="8" t="s">
        <v>260</v>
      </c>
      <c r="IP3" s="8" t="s">
        <v>260</v>
      </c>
      <c r="IQ3" s="8" t="s">
        <v>260</v>
      </c>
    </row>
    <row r="4" spans="1:251">
      <c r="A4" s="4" t="s">
        <v>252</v>
      </c>
      <c r="B4" s="8" t="s">
        <v>261</v>
      </c>
      <c r="C4" s="8" t="s">
        <v>261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261</v>
      </c>
      <c r="O4" s="8" t="s">
        <v>261</v>
      </c>
      <c r="P4" s="8" t="s">
        <v>261</v>
      </c>
      <c r="Q4" s="8" t="s">
        <v>261</v>
      </c>
      <c r="R4" s="8" t="s">
        <v>261</v>
      </c>
      <c r="S4" s="8" t="s">
        <v>261</v>
      </c>
      <c r="T4" s="8" t="s">
        <v>261</v>
      </c>
      <c r="U4" s="8" t="s">
        <v>261</v>
      </c>
      <c r="V4" s="8" t="s">
        <v>261</v>
      </c>
      <c r="W4" s="8" t="s">
        <v>261</v>
      </c>
      <c r="X4" s="8" t="s">
        <v>261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261</v>
      </c>
      <c r="AJ4" s="8" t="s">
        <v>261</v>
      </c>
      <c r="AK4" s="8" t="s">
        <v>261</v>
      </c>
      <c r="AL4" s="8" t="s">
        <v>261</v>
      </c>
      <c r="AM4" s="8" t="s">
        <v>261</v>
      </c>
      <c r="AN4" s="8" t="s">
        <v>261</v>
      </c>
      <c r="AO4" s="8" t="s">
        <v>261</v>
      </c>
      <c r="AP4" s="8" t="s">
        <v>261</v>
      </c>
      <c r="AQ4" s="8" t="s">
        <v>261</v>
      </c>
      <c r="AR4" s="8" t="s">
        <v>261</v>
      </c>
      <c r="AS4" s="8" t="s">
        <v>261</v>
      </c>
      <c r="AT4" s="8" t="s">
        <v>261</v>
      </c>
      <c r="AU4" s="8" t="s">
        <v>261</v>
      </c>
      <c r="AV4" s="8" t="s">
        <v>261</v>
      </c>
      <c r="AW4" s="8" t="s">
        <v>261</v>
      </c>
      <c r="AX4" s="8" t="s">
        <v>261</v>
      </c>
      <c r="AY4" s="8" t="s">
        <v>261</v>
      </c>
      <c r="AZ4" s="8" t="s">
        <v>261</v>
      </c>
      <c r="BA4" s="8" t="s">
        <v>261</v>
      </c>
      <c r="BB4" s="8" t="s">
        <v>261</v>
      </c>
      <c r="BC4" s="8" t="s">
        <v>261</v>
      </c>
      <c r="BD4" s="8" t="s">
        <v>261</v>
      </c>
      <c r="BE4" s="8" t="s">
        <v>261</v>
      </c>
      <c r="BF4" s="8" t="s">
        <v>261</v>
      </c>
      <c r="BG4" s="8" t="s">
        <v>261</v>
      </c>
      <c r="BH4" s="8" t="s">
        <v>261</v>
      </c>
      <c r="BI4" s="8" t="s">
        <v>261</v>
      </c>
      <c r="BJ4" s="8" t="s">
        <v>261</v>
      </c>
      <c r="BK4" s="8" t="s">
        <v>261</v>
      </c>
      <c r="BL4" s="8" t="s">
        <v>261</v>
      </c>
      <c r="BM4" s="8" t="s">
        <v>261</v>
      </c>
      <c r="BN4" s="8" t="s">
        <v>261</v>
      </c>
      <c r="BO4" s="8" t="s">
        <v>261</v>
      </c>
      <c r="BP4" s="8" t="s">
        <v>261</v>
      </c>
      <c r="BQ4" s="8" t="s">
        <v>261</v>
      </c>
      <c r="BR4" s="8" t="s">
        <v>261</v>
      </c>
      <c r="BS4" s="8" t="s">
        <v>261</v>
      </c>
      <c r="BT4" s="8" t="s">
        <v>261</v>
      </c>
      <c r="BU4" s="8" t="s">
        <v>261</v>
      </c>
      <c r="BV4" s="8" t="s">
        <v>261</v>
      </c>
      <c r="BW4" s="8" t="s">
        <v>261</v>
      </c>
      <c r="BX4" s="8" t="s">
        <v>261</v>
      </c>
      <c r="BY4" s="8" t="s">
        <v>261</v>
      </c>
      <c r="BZ4" s="8" t="s">
        <v>261</v>
      </c>
      <c r="CA4" s="8" t="s">
        <v>261</v>
      </c>
      <c r="CB4" s="8" t="s">
        <v>261</v>
      </c>
      <c r="CC4" s="8" t="s">
        <v>261</v>
      </c>
      <c r="CD4" s="8" t="s">
        <v>261</v>
      </c>
      <c r="CE4" s="8" t="s">
        <v>261</v>
      </c>
      <c r="CF4" s="8" t="s">
        <v>261</v>
      </c>
      <c r="CG4" s="8" t="s">
        <v>261</v>
      </c>
      <c r="CH4" s="8" t="s">
        <v>261</v>
      </c>
      <c r="CI4" s="8" t="s">
        <v>261</v>
      </c>
      <c r="CJ4" s="8" t="s">
        <v>261</v>
      </c>
      <c r="CK4" s="8" t="s">
        <v>261</v>
      </c>
      <c r="CL4" s="8" t="s">
        <v>261</v>
      </c>
      <c r="CM4" s="8" t="s">
        <v>261</v>
      </c>
      <c r="CN4" s="8" t="s">
        <v>261</v>
      </c>
      <c r="CO4" s="8" t="s">
        <v>261</v>
      </c>
      <c r="CP4" s="8" t="s">
        <v>261</v>
      </c>
      <c r="CQ4" s="8" t="s">
        <v>261</v>
      </c>
      <c r="CR4" s="8" t="s">
        <v>261</v>
      </c>
      <c r="CS4" s="8" t="s">
        <v>261</v>
      </c>
      <c r="CT4" s="8" t="s">
        <v>261</v>
      </c>
      <c r="CU4" s="8" t="s">
        <v>261</v>
      </c>
      <c r="CV4" s="8" t="s">
        <v>261</v>
      </c>
      <c r="CW4" s="8" t="s">
        <v>261</v>
      </c>
      <c r="CX4" s="8" t="s">
        <v>261</v>
      </c>
      <c r="CY4" s="8" t="s">
        <v>261</v>
      </c>
      <c r="CZ4" s="8" t="s">
        <v>261</v>
      </c>
      <c r="DA4" s="8" t="s">
        <v>261</v>
      </c>
      <c r="DB4" s="8" t="s">
        <v>261</v>
      </c>
      <c r="DC4" s="8" t="s">
        <v>261</v>
      </c>
      <c r="DD4" s="8" t="s">
        <v>261</v>
      </c>
      <c r="DE4" s="8" t="s">
        <v>261</v>
      </c>
      <c r="DF4" s="8" t="s">
        <v>261</v>
      </c>
      <c r="DG4" s="8" t="s">
        <v>261</v>
      </c>
      <c r="DH4" s="8" t="s">
        <v>261</v>
      </c>
      <c r="DI4" s="8" t="s">
        <v>261</v>
      </c>
      <c r="DJ4" s="8" t="s">
        <v>261</v>
      </c>
      <c r="DK4" s="8" t="s">
        <v>261</v>
      </c>
      <c r="DL4" s="8" t="s">
        <v>261</v>
      </c>
      <c r="DM4" s="8" t="s">
        <v>261</v>
      </c>
      <c r="DN4" s="8" t="s">
        <v>261</v>
      </c>
      <c r="DO4" s="8" t="s">
        <v>261</v>
      </c>
      <c r="DP4" s="8" t="s">
        <v>261</v>
      </c>
      <c r="DQ4" s="8" t="s">
        <v>261</v>
      </c>
      <c r="DR4" s="8" t="s">
        <v>261</v>
      </c>
      <c r="DS4" s="8" t="s">
        <v>261</v>
      </c>
      <c r="DT4" s="8" t="s">
        <v>261</v>
      </c>
      <c r="DU4" s="8" t="s">
        <v>261</v>
      </c>
      <c r="DV4" s="8" t="s">
        <v>261</v>
      </c>
      <c r="DW4" s="8" t="s">
        <v>261</v>
      </c>
      <c r="DX4" s="8" t="s">
        <v>261</v>
      </c>
      <c r="DY4" s="8" t="s">
        <v>261</v>
      </c>
      <c r="DZ4" s="8" t="s">
        <v>261</v>
      </c>
      <c r="EA4" s="8" t="s">
        <v>261</v>
      </c>
      <c r="EB4" s="8" t="s">
        <v>261</v>
      </c>
      <c r="EC4" s="8" t="s">
        <v>261</v>
      </c>
      <c r="ED4" s="8" t="s">
        <v>261</v>
      </c>
      <c r="EE4" s="8" t="s">
        <v>261</v>
      </c>
      <c r="EF4" s="8" t="s">
        <v>261</v>
      </c>
      <c r="EG4" s="8" t="s">
        <v>261</v>
      </c>
      <c r="EH4" s="8" t="s">
        <v>261</v>
      </c>
      <c r="EI4" s="8" t="s">
        <v>261</v>
      </c>
      <c r="EJ4" s="8" t="s">
        <v>261</v>
      </c>
      <c r="EK4" s="8" t="s">
        <v>261</v>
      </c>
      <c r="EL4" s="8" t="s">
        <v>261</v>
      </c>
      <c r="EM4" s="8" t="s">
        <v>261</v>
      </c>
      <c r="EN4" s="8" t="s">
        <v>261</v>
      </c>
      <c r="EO4" s="8" t="s">
        <v>261</v>
      </c>
      <c r="EP4" s="8" t="s">
        <v>261</v>
      </c>
      <c r="EQ4" s="8" t="s">
        <v>261</v>
      </c>
      <c r="ER4" s="8" t="s">
        <v>261</v>
      </c>
      <c r="ES4" s="8" t="s">
        <v>261</v>
      </c>
      <c r="ET4" s="8" t="s">
        <v>261</v>
      </c>
      <c r="EU4" s="8" t="s">
        <v>261</v>
      </c>
      <c r="EV4" s="8" t="s">
        <v>261</v>
      </c>
      <c r="EW4" s="8" t="s">
        <v>261</v>
      </c>
      <c r="EX4" s="8" t="s">
        <v>261</v>
      </c>
      <c r="EY4" s="8" t="s">
        <v>261</v>
      </c>
      <c r="EZ4" s="8" t="s">
        <v>261</v>
      </c>
      <c r="FA4" s="8" t="s">
        <v>261</v>
      </c>
      <c r="FB4" s="8" t="s">
        <v>261</v>
      </c>
      <c r="FC4" s="8" t="s">
        <v>261</v>
      </c>
      <c r="FD4" s="8" t="s">
        <v>261</v>
      </c>
      <c r="FE4" s="8" t="s">
        <v>261</v>
      </c>
      <c r="FF4" s="8" t="s">
        <v>261</v>
      </c>
      <c r="FG4" s="8" t="s">
        <v>261</v>
      </c>
      <c r="FH4" s="8" t="s">
        <v>261</v>
      </c>
      <c r="FI4" s="8" t="s">
        <v>261</v>
      </c>
      <c r="FJ4" s="8" t="s">
        <v>261</v>
      </c>
      <c r="FK4" s="8" t="s">
        <v>261</v>
      </c>
      <c r="FL4" s="8" t="s">
        <v>261</v>
      </c>
      <c r="FM4" s="8" t="s">
        <v>261</v>
      </c>
      <c r="FN4" s="8" t="s">
        <v>261</v>
      </c>
      <c r="FO4" s="8" t="s">
        <v>261</v>
      </c>
      <c r="FP4" s="8" t="s">
        <v>261</v>
      </c>
      <c r="FQ4" s="8" t="s">
        <v>261</v>
      </c>
      <c r="FR4" s="8" t="s">
        <v>261</v>
      </c>
      <c r="FS4" s="8" t="s">
        <v>261</v>
      </c>
      <c r="FT4" s="8" t="s">
        <v>261</v>
      </c>
      <c r="FU4" s="8" t="s">
        <v>261</v>
      </c>
      <c r="FV4" s="8" t="s">
        <v>261</v>
      </c>
      <c r="FW4" s="8" t="s">
        <v>261</v>
      </c>
      <c r="FX4" s="8" t="s">
        <v>261</v>
      </c>
      <c r="FY4" s="8" t="s">
        <v>261</v>
      </c>
      <c r="FZ4" s="8" t="s">
        <v>261</v>
      </c>
      <c r="GA4" s="8" t="s">
        <v>261</v>
      </c>
      <c r="GB4" s="8" t="s">
        <v>261</v>
      </c>
      <c r="GC4" s="8" t="s">
        <v>261</v>
      </c>
      <c r="GD4" s="8" t="s">
        <v>261</v>
      </c>
      <c r="GE4" s="8" t="s">
        <v>261</v>
      </c>
      <c r="GF4" s="8" t="s">
        <v>261</v>
      </c>
      <c r="GG4" s="8" t="s">
        <v>261</v>
      </c>
      <c r="GH4" s="8" t="s">
        <v>261</v>
      </c>
      <c r="GI4" s="8" t="s">
        <v>261</v>
      </c>
      <c r="GJ4" s="8" t="s">
        <v>261</v>
      </c>
      <c r="GK4" s="8" t="s">
        <v>261</v>
      </c>
      <c r="GL4" s="8" t="s">
        <v>261</v>
      </c>
      <c r="GM4" s="8" t="s">
        <v>261</v>
      </c>
      <c r="GN4" s="8" t="s">
        <v>261</v>
      </c>
      <c r="GO4" s="8" t="s">
        <v>261</v>
      </c>
      <c r="GP4" s="8" t="s">
        <v>261</v>
      </c>
      <c r="GQ4" s="8" t="s">
        <v>261</v>
      </c>
      <c r="GR4" s="8" t="s">
        <v>261</v>
      </c>
      <c r="GS4" s="8" t="s">
        <v>261</v>
      </c>
      <c r="GT4" s="8" t="s">
        <v>261</v>
      </c>
      <c r="GU4" s="8" t="s">
        <v>261</v>
      </c>
      <c r="GV4" s="8" t="s">
        <v>261</v>
      </c>
      <c r="GW4" s="8" t="s">
        <v>261</v>
      </c>
      <c r="GX4" s="8" t="s">
        <v>261</v>
      </c>
      <c r="GY4" s="8" t="s">
        <v>261</v>
      </c>
      <c r="GZ4" s="8" t="s">
        <v>261</v>
      </c>
      <c r="HA4" s="8" t="s">
        <v>261</v>
      </c>
      <c r="HB4" s="8" t="s">
        <v>261</v>
      </c>
      <c r="HC4" s="8" t="s">
        <v>261</v>
      </c>
      <c r="HD4" s="8" t="s">
        <v>261</v>
      </c>
      <c r="HE4" s="8" t="s">
        <v>261</v>
      </c>
      <c r="HF4" s="8" t="s">
        <v>261</v>
      </c>
      <c r="HG4" s="8" t="s">
        <v>261</v>
      </c>
      <c r="HH4" s="8" t="s">
        <v>261</v>
      </c>
      <c r="HI4" s="8" t="s">
        <v>261</v>
      </c>
      <c r="HJ4" s="8" t="s">
        <v>261</v>
      </c>
      <c r="HK4" s="8" t="s">
        <v>261</v>
      </c>
      <c r="HL4" s="8" t="s">
        <v>261</v>
      </c>
      <c r="HM4" s="8" t="s">
        <v>261</v>
      </c>
      <c r="HN4" s="8" t="s">
        <v>261</v>
      </c>
      <c r="HO4" s="8" t="s">
        <v>261</v>
      </c>
      <c r="HP4" s="8" t="s">
        <v>261</v>
      </c>
      <c r="HQ4" s="8" t="s">
        <v>261</v>
      </c>
      <c r="HR4" s="8" t="s">
        <v>261</v>
      </c>
      <c r="HS4" s="8" t="s">
        <v>261</v>
      </c>
      <c r="HT4" s="8" t="s">
        <v>261</v>
      </c>
      <c r="HU4" s="8" t="s">
        <v>261</v>
      </c>
      <c r="HV4" s="8" t="s">
        <v>261</v>
      </c>
      <c r="HW4" s="8" t="s">
        <v>261</v>
      </c>
      <c r="HX4" s="8" t="s">
        <v>261</v>
      </c>
      <c r="HY4" s="8" t="s">
        <v>261</v>
      </c>
      <c r="HZ4" s="8" t="s">
        <v>261</v>
      </c>
      <c r="IA4" s="8" t="s">
        <v>261</v>
      </c>
      <c r="IB4" s="8" t="s">
        <v>261</v>
      </c>
      <c r="IC4" s="8" t="s">
        <v>261</v>
      </c>
      <c r="ID4" s="8" t="s">
        <v>261</v>
      </c>
      <c r="IE4" s="8" t="s">
        <v>261</v>
      </c>
      <c r="IF4" s="8" t="s">
        <v>261</v>
      </c>
      <c r="IG4" s="8" t="s">
        <v>261</v>
      </c>
      <c r="IH4" s="8" t="s">
        <v>261</v>
      </c>
      <c r="II4" s="8" t="s">
        <v>261</v>
      </c>
      <c r="IJ4" s="8" t="s">
        <v>261</v>
      </c>
      <c r="IK4" s="8" t="s">
        <v>261</v>
      </c>
      <c r="IL4" s="8" t="s">
        <v>261</v>
      </c>
      <c r="IM4" s="8" t="s">
        <v>261</v>
      </c>
      <c r="IN4" s="8" t="s">
        <v>261</v>
      </c>
      <c r="IO4" s="8" t="s">
        <v>261</v>
      </c>
      <c r="IP4" s="8" t="s">
        <v>261</v>
      </c>
      <c r="IQ4" s="8" t="s">
        <v>261</v>
      </c>
    </row>
    <row r="5" spans="1:251">
      <c r="A5" s="4" t="s">
        <v>253</v>
      </c>
      <c r="B5" s="8" t="s">
        <v>2877</v>
      </c>
      <c r="C5" s="8" t="s">
        <v>2877</v>
      </c>
      <c r="D5" s="8" t="s">
        <v>2877</v>
      </c>
      <c r="E5" s="8" t="s">
        <v>2877</v>
      </c>
      <c r="F5" s="8" t="s">
        <v>2877</v>
      </c>
      <c r="G5" s="8" t="s">
        <v>2877</v>
      </c>
      <c r="H5" s="8" t="s">
        <v>2877</v>
      </c>
      <c r="I5" s="8" t="s">
        <v>2877</v>
      </c>
      <c r="J5" s="8" t="s">
        <v>2877</v>
      </c>
      <c r="K5" s="8" t="s">
        <v>2877</v>
      </c>
      <c r="L5" s="8" t="s">
        <v>2877</v>
      </c>
      <c r="M5" s="8" t="s">
        <v>2877</v>
      </c>
      <c r="N5" s="8" t="s">
        <v>2877</v>
      </c>
      <c r="O5" s="8" t="s">
        <v>2877</v>
      </c>
      <c r="P5" s="8" t="s">
        <v>2877</v>
      </c>
      <c r="Q5" s="8" t="s">
        <v>2877</v>
      </c>
      <c r="R5" s="8" t="s">
        <v>2877</v>
      </c>
      <c r="S5" s="8" t="s">
        <v>2877</v>
      </c>
      <c r="T5" s="8" t="s">
        <v>2877</v>
      </c>
      <c r="U5" s="8" t="s">
        <v>2877</v>
      </c>
      <c r="V5" s="8" t="s">
        <v>2877</v>
      </c>
      <c r="W5" s="8" t="s">
        <v>2877</v>
      </c>
      <c r="X5" s="8" t="s">
        <v>2877</v>
      </c>
      <c r="Y5" s="8" t="s">
        <v>2877</v>
      </c>
      <c r="Z5" s="8" t="s">
        <v>2877</v>
      </c>
      <c r="AA5" s="8" t="s">
        <v>2877</v>
      </c>
      <c r="AB5" s="8" t="s">
        <v>2877</v>
      </c>
      <c r="AC5" s="8" t="s">
        <v>2877</v>
      </c>
      <c r="AD5" s="8" t="s">
        <v>2877</v>
      </c>
      <c r="AE5" s="8" t="s">
        <v>2877</v>
      </c>
      <c r="AF5" s="8" t="s">
        <v>2877</v>
      </c>
      <c r="AG5" s="8" t="s">
        <v>2877</v>
      </c>
      <c r="AH5" s="8" t="s">
        <v>2877</v>
      </c>
      <c r="AI5" s="8" t="s">
        <v>2877</v>
      </c>
      <c r="AJ5" s="8" t="s">
        <v>2877</v>
      </c>
      <c r="AK5" s="8" t="s">
        <v>2877</v>
      </c>
      <c r="AL5" s="8" t="s">
        <v>2877</v>
      </c>
      <c r="AM5" s="8" t="s">
        <v>2877</v>
      </c>
      <c r="AN5" s="8" t="s">
        <v>2877</v>
      </c>
      <c r="AO5" s="8" t="s">
        <v>2877</v>
      </c>
      <c r="AP5" s="8" t="s">
        <v>2877</v>
      </c>
      <c r="AQ5" s="8" t="s">
        <v>2877</v>
      </c>
      <c r="AR5" s="8" t="s">
        <v>2877</v>
      </c>
      <c r="AS5" s="8" t="s">
        <v>2877</v>
      </c>
      <c r="AT5" s="8" t="s">
        <v>2877</v>
      </c>
      <c r="AU5" s="8" t="s">
        <v>2877</v>
      </c>
      <c r="AV5" s="8" t="s">
        <v>2877</v>
      </c>
      <c r="AW5" s="8" t="s">
        <v>2877</v>
      </c>
      <c r="AX5" s="8" t="s">
        <v>2877</v>
      </c>
      <c r="AY5" s="8" t="s">
        <v>2877</v>
      </c>
      <c r="AZ5" s="8" t="s">
        <v>2877</v>
      </c>
      <c r="BA5" s="8" t="s">
        <v>2877</v>
      </c>
      <c r="BB5" s="8" t="s">
        <v>2877</v>
      </c>
      <c r="BC5" s="8" t="s">
        <v>2877</v>
      </c>
      <c r="BD5" s="8" t="s">
        <v>2877</v>
      </c>
      <c r="BE5" s="8" t="s">
        <v>2877</v>
      </c>
      <c r="BF5" s="8" t="s">
        <v>2877</v>
      </c>
      <c r="BG5" s="8" t="s">
        <v>2877</v>
      </c>
      <c r="BH5" s="8" t="s">
        <v>2877</v>
      </c>
      <c r="BI5" s="8" t="s">
        <v>2877</v>
      </c>
      <c r="BJ5" s="8" t="s">
        <v>2877</v>
      </c>
      <c r="BK5" s="8" t="s">
        <v>2877</v>
      </c>
      <c r="BL5" s="8" t="s">
        <v>2877</v>
      </c>
      <c r="BM5" s="8" t="s">
        <v>2877</v>
      </c>
      <c r="BN5" s="8" t="s">
        <v>2877</v>
      </c>
      <c r="BO5" s="8" t="s">
        <v>2877</v>
      </c>
      <c r="BP5" s="8" t="s">
        <v>2877</v>
      </c>
      <c r="BQ5" s="8" t="s">
        <v>2877</v>
      </c>
      <c r="BR5" s="8" t="s">
        <v>2877</v>
      </c>
      <c r="BS5" s="8" t="s">
        <v>2877</v>
      </c>
      <c r="BT5" s="8" t="s">
        <v>2877</v>
      </c>
      <c r="BU5" s="8" t="s">
        <v>2877</v>
      </c>
      <c r="BV5" s="8" t="s">
        <v>2877</v>
      </c>
      <c r="BW5" s="8" t="s">
        <v>2877</v>
      </c>
      <c r="BX5" s="8" t="s">
        <v>2877</v>
      </c>
      <c r="BY5" s="8" t="s">
        <v>2877</v>
      </c>
      <c r="BZ5" s="8" t="s">
        <v>2877</v>
      </c>
      <c r="CA5" s="8" t="s">
        <v>2877</v>
      </c>
      <c r="CB5" s="8" t="s">
        <v>2877</v>
      </c>
      <c r="CC5" s="8" t="s">
        <v>2877</v>
      </c>
      <c r="CD5" s="8" t="s">
        <v>2877</v>
      </c>
      <c r="CE5" s="8" t="s">
        <v>2877</v>
      </c>
      <c r="CF5" s="8" t="s">
        <v>2877</v>
      </c>
      <c r="CG5" s="8" t="s">
        <v>2877</v>
      </c>
      <c r="CH5" s="8" t="s">
        <v>2877</v>
      </c>
      <c r="CI5" s="8" t="s">
        <v>2877</v>
      </c>
      <c r="CJ5" s="8" t="s">
        <v>2877</v>
      </c>
      <c r="CK5" s="8" t="s">
        <v>2877</v>
      </c>
      <c r="CL5" s="8" t="s">
        <v>2877</v>
      </c>
      <c r="CM5" s="8" t="s">
        <v>2877</v>
      </c>
      <c r="CN5" s="8" t="s">
        <v>2877</v>
      </c>
      <c r="CO5" s="8" t="s">
        <v>2877</v>
      </c>
      <c r="CP5" s="8" t="s">
        <v>2877</v>
      </c>
      <c r="CQ5" s="8" t="s">
        <v>2877</v>
      </c>
      <c r="CR5" s="8" t="s">
        <v>2877</v>
      </c>
      <c r="CS5" s="8" t="s">
        <v>2877</v>
      </c>
      <c r="CT5" s="8" t="s">
        <v>2877</v>
      </c>
      <c r="CU5" s="8" t="s">
        <v>2877</v>
      </c>
      <c r="CV5" s="8" t="s">
        <v>2877</v>
      </c>
      <c r="CW5" s="8" t="s">
        <v>2877</v>
      </c>
      <c r="CX5" s="8" t="s">
        <v>2877</v>
      </c>
      <c r="CY5" s="8" t="s">
        <v>2877</v>
      </c>
      <c r="CZ5" s="8" t="s">
        <v>2877</v>
      </c>
      <c r="DA5" s="8" t="s">
        <v>2877</v>
      </c>
      <c r="DB5" s="8" t="s">
        <v>2877</v>
      </c>
      <c r="DC5" s="8" t="s">
        <v>2877</v>
      </c>
      <c r="DD5" s="8" t="s">
        <v>2877</v>
      </c>
      <c r="DE5" s="8" t="s">
        <v>2877</v>
      </c>
      <c r="DF5" s="8" t="s">
        <v>2877</v>
      </c>
      <c r="DG5" s="8" t="s">
        <v>2877</v>
      </c>
      <c r="DH5" s="8" t="s">
        <v>2877</v>
      </c>
      <c r="DI5" s="8" t="s">
        <v>2877</v>
      </c>
      <c r="DJ5" s="8" t="s">
        <v>2877</v>
      </c>
      <c r="DK5" s="8" t="s">
        <v>2877</v>
      </c>
      <c r="DL5" s="8" t="s">
        <v>2877</v>
      </c>
      <c r="DM5" s="8" t="s">
        <v>2877</v>
      </c>
      <c r="DN5" s="8" t="s">
        <v>2877</v>
      </c>
      <c r="DO5" s="8" t="s">
        <v>2877</v>
      </c>
      <c r="DP5" s="8" t="s">
        <v>2877</v>
      </c>
      <c r="DQ5" s="8" t="s">
        <v>2877</v>
      </c>
      <c r="DR5" s="8" t="s">
        <v>2877</v>
      </c>
      <c r="DS5" s="8" t="s">
        <v>2877</v>
      </c>
      <c r="DT5" s="8" t="s">
        <v>2877</v>
      </c>
      <c r="DU5" s="8" t="s">
        <v>2877</v>
      </c>
      <c r="DV5" s="8" t="s">
        <v>2877</v>
      </c>
      <c r="DW5" s="8" t="s">
        <v>2877</v>
      </c>
      <c r="DX5" s="8" t="s">
        <v>2877</v>
      </c>
      <c r="DY5" s="8" t="s">
        <v>2877</v>
      </c>
      <c r="DZ5" s="8" t="s">
        <v>2877</v>
      </c>
      <c r="EA5" s="8" t="s">
        <v>2877</v>
      </c>
      <c r="EB5" s="8" t="s">
        <v>2877</v>
      </c>
      <c r="EC5" s="8" t="s">
        <v>2877</v>
      </c>
      <c r="ED5" s="8" t="s">
        <v>2877</v>
      </c>
      <c r="EE5" s="8" t="s">
        <v>2877</v>
      </c>
      <c r="EF5" s="8" t="s">
        <v>2877</v>
      </c>
      <c r="EG5" s="8" t="s">
        <v>2877</v>
      </c>
      <c r="EH5" s="8" t="s">
        <v>2877</v>
      </c>
      <c r="EI5" s="8" t="s">
        <v>2877</v>
      </c>
      <c r="EJ5" s="8" t="s">
        <v>2877</v>
      </c>
      <c r="EK5" s="8" t="s">
        <v>2877</v>
      </c>
      <c r="EL5" s="8" t="s">
        <v>2877</v>
      </c>
      <c r="EM5" s="8" t="s">
        <v>2877</v>
      </c>
      <c r="EN5" s="8" t="s">
        <v>2877</v>
      </c>
      <c r="EO5" s="8" t="s">
        <v>2877</v>
      </c>
      <c r="EP5" s="8" t="s">
        <v>2877</v>
      </c>
      <c r="EQ5" s="8" t="s">
        <v>2877</v>
      </c>
      <c r="ER5" s="8" t="s">
        <v>2877</v>
      </c>
      <c r="ES5" s="8" t="s">
        <v>2877</v>
      </c>
      <c r="ET5" s="8" t="s">
        <v>2877</v>
      </c>
      <c r="EU5" s="8" t="s">
        <v>2877</v>
      </c>
      <c r="EV5" s="8" t="s">
        <v>2877</v>
      </c>
      <c r="EW5" s="8" t="s">
        <v>2877</v>
      </c>
      <c r="EX5" s="8" t="s">
        <v>2877</v>
      </c>
      <c r="EY5" s="8" t="s">
        <v>2877</v>
      </c>
      <c r="EZ5" s="8" t="s">
        <v>2877</v>
      </c>
      <c r="FA5" s="8" t="s">
        <v>2877</v>
      </c>
      <c r="FB5" s="8" t="s">
        <v>2877</v>
      </c>
      <c r="FC5" s="8" t="s">
        <v>2877</v>
      </c>
      <c r="FD5" s="8" t="s">
        <v>2877</v>
      </c>
      <c r="FE5" s="8" t="s">
        <v>2877</v>
      </c>
      <c r="FF5" s="8" t="s">
        <v>2877</v>
      </c>
      <c r="FG5" s="8" t="s">
        <v>2877</v>
      </c>
      <c r="FH5" s="8" t="s">
        <v>2877</v>
      </c>
      <c r="FI5" s="8" t="s">
        <v>2877</v>
      </c>
      <c r="FJ5" s="8" t="s">
        <v>2877</v>
      </c>
      <c r="FK5" s="8" t="s">
        <v>2877</v>
      </c>
      <c r="FL5" s="8" t="s">
        <v>2877</v>
      </c>
      <c r="FM5" s="8" t="s">
        <v>2877</v>
      </c>
      <c r="FN5" s="8" t="s">
        <v>2877</v>
      </c>
      <c r="FO5" s="8" t="s">
        <v>2877</v>
      </c>
      <c r="FP5" s="8" t="s">
        <v>2877</v>
      </c>
      <c r="FQ5" s="8" t="s">
        <v>2877</v>
      </c>
      <c r="FR5" s="8" t="s">
        <v>2877</v>
      </c>
      <c r="FS5" s="8" t="s">
        <v>2877</v>
      </c>
      <c r="FT5" s="8" t="s">
        <v>2877</v>
      </c>
      <c r="FU5" s="8" t="s">
        <v>2877</v>
      </c>
      <c r="FV5" s="8" t="s">
        <v>2877</v>
      </c>
      <c r="FW5" s="8" t="s">
        <v>2877</v>
      </c>
      <c r="FX5" s="8" t="s">
        <v>2877</v>
      </c>
      <c r="FY5" s="8" t="s">
        <v>2877</v>
      </c>
      <c r="FZ5" s="8" t="s">
        <v>2877</v>
      </c>
      <c r="GA5" s="8" t="s">
        <v>2877</v>
      </c>
      <c r="GB5" s="8" t="s">
        <v>2877</v>
      </c>
      <c r="GC5" s="8" t="s">
        <v>2877</v>
      </c>
      <c r="GD5" s="8" t="s">
        <v>2877</v>
      </c>
      <c r="GE5" s="8" t="s">
        <v>2877</v>
      </c>
      <c r="GF5" s="8" t="s">
        <v>2877</v>
      </c>
      <c r="GG5" s="8" t="s">
        <v>2877</v>
      </c>
      <c r="GH5" s="8" t="s">
        <v>2877</v>
      </c>
      <c r="GI5" s="8" t="s">
        <v>2877</v>
      </c>
      <c r="GJ5" s="8" t="s">
        <v>2877</v>
      </c>
      <c r="GK5" s="8" t="s">
        <v>2877</v>
      </c>
      <c r="GL5" s="8" t="s">
        <v>2877</v>
      </c>
      <c r="GM5" s="8" t="s">
        <v>2877</v>
      </c>
      <c r="GN5" s="8" t="s">
        <v>2877</v>
      </c>
      <c r="GO5" s="8" t="s">
        <v>2877</v>
      </c>
      <c r="GP5" s="8" t="s">
        <v>2877</v>
      </c>
      <c r="GQ5" s="8" t="s">
        <v>2877</v>
      </c>
      <c r="GR5" s="8" t="s">
        <v>2877</v>
      </c>
      <c r="GS5" s="8" t="s">
        <v>2877</v>
      </c>
      <c r="GT5" s="8" t="s">
        <v>2877</v>
      </c>
      <c r="GU5" s="8" t="s">
        <v>2877</v>
      </c>
      <c r="GV5" s="8" t="s">
        <v>2877</v>
      </c>
      <c r="GW5" s="8" t="s">
        <v>2877</v>
      </c>
      <c r="GX5" s="8" t="s">
        <v>2877</v>
      </c>
      <c r="GY5" s="8" t="s">
        <v>2877</v>
      </c>
      <c r="GZ5" s="8" t="s">
        <v>2877</v>
      </c>
      <c r="HA5" s="8" t="s">
        <v>2877</v>
      </c>
      <c r="HB5" s="8" t="s">
        <v>2877</v>
      </c>
      <c r="HC5" s="8" t="s">
        <v>2877</v>
      </c>
      <c r="HD5" s="8" t="s">
        <v>2877</v>
      </c>
      <c r="HE5" s="8" t="s">
        <v>2877</v>
      </c>
      <c r="HF5" s="8" t="s">
        <v>2877</v>
      </c>
      <c r="HG5" s="8" t="s">
        <v>2877</v>
      </c>
      <c r="HH5" s="8" t="s">
        <v>2877</v>
      </c>
      <c r="HI5" s="8" t="s">
        <v>2877</v>
      </c>
      <c r="HJ5" s="8" t="s">
        <v>2877</v>
      </c>
      <c r="HK5" s="8" t="s">
        <v>2877</v>
      </c>
      <c r="HL5" s="8" t="s">
        <v>2877</v>
      </c>
      <c r="HM5" s="8" t="s">
        <v>2877</v>
      </c>
      <c r="HN5" s="8" t="s">
        <v>2877</v>
      </c>
      <c r="HO5" s="8" t="s">
        <v>2877</v>
      </c>
      <c r="HP5" s="8" t="s">
        <v>2877</v>
      </c>
      <c r="HQ5" s="8" t="s">
        <v>2877</v>
      </c>
      <c r="HR5" s="8" t="s">
        <v>2877</v>
      </c>
      <c r="HS5" s="8" t="s">
        <v>2877</v>
      </c>
      <c r="HT5" s="8" t="s">
        <v>2877</v>
      </c>
      <c r="HU5" s="8" t="s">
        <v>2877</v>
      </c>
      <c r="HV5" s="8" t="s">
        <v>2877</v>
      </c>
      <c r="HW5" s="8" t="s">
        <v>2877</v>
      </c>
      <c r="HX5" s="8" t="s">
        <v>2877</v>
      </c>
      <c r="HY5" s="8" t="s">
        <v>2877</v>
      </c>
      <c r="HZ5" s="8" t="s">
        <v>2877</v>
      </c>
      <c r="IA5" s="8" t="s">
        <v>2877</v>
      </c>
      <c r="IB5" s="8" t="s">
        <v>2877</v>
      </c>
      <c r="IC5" s="8" t="s">
        <v>2877</v>
      </c>
      <c r="ID5" s="8" t="s">
        <v>2877</v>
      </c>
      <c r="IE5" s="8" t="s">
        <v>2877</v>
      </c>
      <c r="IF5" s="8" t="s">
        <v>2877</v>
      </c>
      <c r="IG5" s="8" t="s">
        <v>2877</v>
      </c>
      <c r="IH5" s="8" t="s">
        <v>2877</v>
      </c>
      <c r="II5" s="8" t="s">
        <v>2877</v>
      </c>
      <c r="IJ5" s="8" t="s">
        <v>2877</v>
      </c>
      <c r="IK5" s="8" t="s">
        <v>2877</v>
      </c>
      <c r="IL5" s="8" t="s">
        <v>2877</v>
      </c>
      <c r="IM5" s="8" t="s">
        <v>2877</v>
      </c>
      <c r="IN5" s="8" t="s">
        <v>2877</v>
      </c>
      <c r="IO5" s="8" t="s">
        <v>2877</v>
      </c>
      <c r="IP5" s="8" t="s">
        <v>2877</v>
      </c>
      <c r="IQ5" s="8" t="s">
        <v>2877</v>
      </c>
    </row>
    <row r="6" spans="1:251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  <c r="HF6" s="1">
        <v>2</v>
      </c>
      <c r="HG6" s="1">
        <v>2</v>
      </c>
      <c r="HH6" s="1">
        <v>2</v>
      </c>
      <c r="HI6" s="1">
        <v>2</v>
      </c>
      <c r="HJ6" s="1">
        <v>2</v>
      </c>
      <c r="HK6" s="1">
        <v>2</v>
      </c>
      <c r="HL6" s="1">
        <v>2</v>
      </c>
      <c r="HM6" s="1">
        <v>2</v>
      </c>
      <c r="HN6" s="1">
        <v>2</v>
      </c>
      <c r="HO6" s="1">
        <v>2</v>
      </c>
      <c r="HP6" s="1">
        <v>2</v>
      </c>
      <c r="HQ6" s="1">
        <v>2</v>
      </c>
      <c r="HR6" s="1">
        <v>2</v>
      </c>
      <c r="HS6" s="1">
        <v>2</v>
      </c>
      <c r="HT6" s="1">
        <v>2</v>
      </c>
      <c r="HU6" s="1">
        <v>2</v>
      </c>
      <c r="HV6" s="1">
        <v>2</v>
      </c>
      <c r="HW6" s="1">
        <v>2</v>
      </c>
      <c r="HX6" s="1">
        <v>2</v>
      </c>
      <c r="HY6" s="1">
        <v>2</v>
      </c>
      <c r="HZ6" s="1">
        <v>2</v>
      </c>
      <c r="IA6" s="1">
        <v>2</v>
      </c>
      <c r="IB6" s="1">
        <v>2</v>
      </c>
      <c r="IC6" s="1">
        <v>2</v>
      </c>
      <c r="ID6" s="1">
        <v>2</v>
      </c>
      <c r="IE6" s="1">
        <v>2</v>
      </c>
      <c r="IF6" s="1">
        <v>2</v>
      </c>
      <c r="IG6" s="1">
        <v>2</v>
      </c>
      <c r="IH6" s="1">
        <v>2</v>
      </c>
      <c r="II6" s="1">
        <v>2</v>
      </c>
      <c r="IJ6" s="1">
        <v>2</v>
      </c>
      <c r="IK6" s="1">
        <v>2</v>
      </c>
      <c r="IL6" s="1">
        <v>2</v>
      </c>
      <c r="IM6" s="1">
        <v>2</v>
      </c>
      <c r="IN6" s="1">
        <v>2</v>
      </c>
      <c r="IO6" s="1">
        <v>2</v>
      </c>
      <c r="IP6" s="1">
        <v>2</v>
      </c>
      <c r="IQ6" s="1">
        <v>2</v>
      </c>
    </row>
    <row r="7" spans="1:251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  <c r="HF7" s="6">
        <v>42036</v>
      </c>
      <c r="HG7" s="6">
        <v>42036</v>
      </c>
      <c r="HH7" s="6">
        <v>42036</v>
      </c>
      <c r="HI7" s="6">
        <v>42036</v>
      </c>
      <c r="HJ7" s="6">
        <v>42036</v>
      </c>
      <c r="HK7" s="6">
        <v>42036</v>
      </c>
      <c r="HL7" s="6">
        <v>42036</v>
      </c>
      <c r="HM7" s="6">
        <v>42036</v>
      </c>
      <c r="HN7" s="6">
        <v>42036</v>
      </c>
      <c r="HO7" s="6">
        <v>42036</v>
      </c>
      <c r="HP7" s="6">
        <v>42036</v>
      </c>
      <c r="HQ7" s="6">
        <v>42036</v>
      </c>
      <c r="HR7" s="6">
        <v>42036</v>
      </c>
      <c r="HS7" s="6">
        <v>42036</v>
      </c>
      <c r="HT7" s="6">
        <v>42036</v>
      </c>
      <c r="HU7" s="6">
        <v>42036</v>
      </c>
      <c r="HV7" s="6">
        <v>42036</v>
      </c>
      <c r="HW7" s="6">
        <v>42036</v>
      </c>
      <c r="HX7" s="6">
        <v>42036</v>
      </c>
      <c r="HY7" s="6">
        <v>42036</v>
      </c>
      <c r="HZ7" s="6">
        <v>42036</v>
      </c>
      <c r="IA7" s="6">
        <v>42036</v>
      </c>
      <c r="IB7" s="6">
        <v>42036</v>
      </c>
      <c r="IC7" s="6">
        <v>42036</v>
      </c>
      <c r="ID7" s="6">
        <v>42036</v>
      </c>
      <c r="IE7" s="6">
        <v>42036</v>
      </c>
      <c r="IF7" s="6">
        <v>42036</v>
      </c>
      <c r="IG7" s="6">
        <v>42036</v>
      </c>
      <c r="IH7" s="6">
        <v>42036</v>
      </c>
      <c r="II7" s="6">
        <v>42036</v>
      </c>
      <c r="IJ7" s="6">
        <v>42036</v>
      </c>
      <c r="IK7" s="6">
        <v>42036</v>
      </c>
      <c r="IL7" s="6">
        <v>42036</v>
      </c>
      <c r="IM7" s="6">
        <v>42036</v>
      </c>
      <c r="IN7" s="6">
        <v>42036</v>
      </c>
      <c r="IO7" s="6">
        <v>42036</v>
      </c>
      <c r="IP7" s="6">
        <v>42036</v>
      </c>
      <c r="IQ7" s="6">
        <v>42036</v>
      </c>
    </row>
    <row r="8" spans="1:251" s="6" customFormat="1">
      <c r="A8" s="5" t="s">
        <v>256</v>
      </c>
      <c r="B8" s="6">
        <v>44228</v>
      </c>
      <c r="C8" s="6">
        <v>44228</v>
      </c>
      <c r="D8" s="6">
        <v>44228</v>
      </c>
      <c r="E8" s="6">
        <v>44228</v>
      </c>
      <c r="F8" s="6">
        <v>44228</v>
      </c>
      <c r="G8" s="6">
        <v>44228</v>
      </c>
      <c r="H8" s="6">
        <v>44228</v>
      </c>
      <c r="I8" s="6">
        <v>44228</v>
      </c>
      <c r="J8" s="6">
        <v>44228</v>
      </c>
      <c r="K8" s="6">
        <v>44228</v>
      </c>
      <c r="L8" s="6">
        <v>44228</v>
      </c>
      <c r="M8" s="6">
        <v>44228</v>
      </c>
      <c r="N8" s="6">
        <v>44228</v>
      </c>
      <c r="O8" s="6">
        <v>44228</v>
      </c>
      <c r="P8" s="6">
        <v>44228</v>
      </c>
      <c r="Q8" s="6">
        <v>44228</v>
      </c>
      <c r="R8" s="6">
        <v>44228</v>
      </c>
      <c r="S8" s="6">
        <v>44228</v>
      </c>
      <c r="T8" s="6">
        <v>44228</v>
      </c>
      <c r="U8" s="6">
        <v>44228</v>
      </c>
      <c r="V8" s="6">
        <v>44228</v>
      </c>
      <c r="W8" s="6">
        <v>44228</v>
      </c>
      <c r="X8" s="6">
        <v>44228</v>
      </c>
      <c r="Y8" s="6">
        <v>44228</v>
      </c>
      <c r="Z8" s="6">
        <v>44228</v>
      </c>
      <c r="AA8" s="6">
        <v>44228</v>
      </c>
      <c r="AB8" s="6">
        <v>44228</v>
      </c>
      <c r="AC8" s="6">
        <v>44228</v>
      </c>
      <c r="AD8" s="6">
        <v>44228</v>
      </c>
      <c r="AE8" s="6">
        <v>44228</v>
      </c>
      <c r="AF8" s="6">
        <v>44228</v>
      </c>
      <c r="AG8" s="6">
        <v>44228</v>
      </c>
      <c r="AH8" s="6">
        <v>44228</v>
      </c>
      <c r="AI8" s="6">
        <v>44228</v>
      </c>
      <c r="AJ8" s="6">
        <v>44228</v>
      </c>
      <c r="AK8" s="6">
        <v>44228</v>
      </c>
      <c r="AL8" s="6">
        <v>44228</v>
      </c>
      <c r="AM8" s="6">
        <v>44228</v>
      </c>
      <c r="AN8" s="6">
        <v>44228</v>
      </c>
      <c r="AO8" s="6">
        <v>44228</v>
      </c>
      <c r="AP8" s="6">
        <v>44228</v>
      </c>
      <c r="AQ8" s="6">
        <v>44228</v>
      </c>
      <c r="AR8" s="6">
        <v>44228</v>
      </c>
      <c r="AS8" s="6">
        <v>44228</v>
      </c>
      <c r="AT8" s="6">
        <v>44228</v>
      </c>
      <c r="AU8" s="6">
        <v>44228</v>
      </c>
      <c r="AV8" s="6">
        <v>44228</v>
      </c>
      <c r="AW8" s="6">
        <v>44228</v>
      </c>
      <c r="AX8" s="6">
        <v>44228</v>
      </c>
      <c r="AY8" s="6">
        <v>44228</v>
      </c>
      <c r="AZ8" s="6">
        <v>44228</v>
      </c>
      <c r="BA8" s="6">
        <v>44228</v>
      </c>
      <c r="BB8" s="6">
        <v>44228</v>
      </c>
      <c r="BC8" s="6">
        <v>44228</v>
      </c>
      <c r="BD8" s="6">
        <v>44228</v>
      </c>
      <c r="BE8" s="6">
        <v>44228</v>
      </c>
      <c r="BF8" s="6">
        <v>44228</v>
      </c>
      <c r="BG8" s="6">
        <v>44228</v>
      </c>
      <c r="BH8" s="6">
        <v>44228</v>
      </c>
      <c r="BI8" s="6">
        <v>44228</v>
      </c>
      <c r="BJ8" s="6">
        <v>44228</v>
      </c>
      <c r="BK8" s="6">
        <v>44228</v>
      </c>
      <c r="BL8" s="6">
        <v>44228</v>
      </c>
      <c r="BM8" s="6">
        <v>44228</v>
      </c>
      <c r="BN8" s="6">
        <v>44228</v>
      </c>
      <c r="BO8" s="6">
        <v>44228</v>
      </c>
      <c r="BP8" s="6">
        <v>44228</v>
      </c>
      <c r="BQ8" s="6">
        <v>44228</v>
      </c>
      <c r="BR8" s="6">
        <v>44228</v>
      </c>
      <c r="BS8" s="6">
        <v>44228</v>
      </c>
      <c r="BT8" s="6">
        <v>44228</v>
      </c>
      <c r="BU8" s="6">
        <v>44228</v>
      </c>
      <c r="BV8" s="6">
        <v>44228</v>
      </c>
      <c r="BW8" s="6">
        <v>44228</v>
      </c>
      <c r="BX8" s="6">
        <v>44228</v>
      </c>
      <c r="BY8" s="6">
        <v>44228</v>
      </c>
      <c r="BZ8" s="6">
        <v>44228</v>
      </c>
      <c r="CA8" s="6">
        <v>44228</v>
      </c>
      <c r="CB8" s="6">
        <v>44228</v>
      </c>
      <c r="CC8" s="6">
        <v>44228</v>
      </c>
      <c r="CD8" s="6">
        <v>44228</v>
      </c>
      <c r="CE8" s="6">
        <v>44228</v>
      </c>
      <c r="CF8" s="6">
        <v>44228</v>
      </c>
      <c r="CG8" s="6">
        <v>44228</v>
      </c>
      <c r="CH8" s="6">
        <v>44228</v>
      </c>
      <c r="CI8" s="6">
        <v>44228</v>
      </c>
      <c r="CJ8" s="6">
        <v>44228</v>
      </c>
      <c r="CK8" s="6">
        <v>44228</v>
      </c>
      <c r="CL8" s="6">
        <v>44228</v>
      </c>
      <c r="CM8" s="6">
        <v>44228</v>
      </c>
      <c r="CN8" s="6">
        <v>44228</v>
      </c>
      <c r="CO8" s="6">
        <v>44228</v>
      </c>
      <c r="CP8" s="6">
        <v>44228</v>
      </c>
      <c r="CQ8" s="6">
        <v>44228</v>
      </c>
      <c r="CR8" s="6">
        <v>44228</v>
      </c>
      <c r="CS8" s="6">
        <v>44228</v>
      </c>
      <c r="CT8" s="6">
        <v>44228</v>
      </c>
      <c r="CU8" s="6">
        <v>44228</v>
      </c>
      <c r="CV8" s="6">
        <v>44228</v>
      </c>
      <c r="CW8" s="6">
        <v>44228</v>
      </c>
      <c r="CX8" s="6">
        <v>44228</v>
      </c>
      <c r="CY8" s="6">
        <v>44228</v>
      </c>
      <c r="CZ8" s="6">
        <v>44228</v>
      </c>
      <c r="DA8" s="6">
        <v>44228</v>
      </c>
      <c r="DB8" s="6">
        <v>44228</v>
      </c>
      <c r="DC8" s="6">
        <v>44228</v>
      </c>
      <c r="DD8" s="6">
        <v>44228</v>
      </c>
      <c r="DE8" s="6">
        <v>44228</v>
      </c>
      <c r="DF8" s="6">
        <v>44228</v>
      </c>
      <c r="DG8" s="6">
        <v>44228</v>
      </c>
      <c r="DH8" s="6">
        <v>44228</v>
      </c>
      <c r="DI8" s="6">
        <v>44228</v>
      </c>
      <c r="DJ8" s="6">
        <v>44228</v>
      </c>
      <c r="DK8" s="6">
        <v>44228</v>
      </c>
      <c r="DL8" s="6">
        <v>44228</v>
      </c>
      <c r="DM8" s="6">
        <v>44228</v>
      </c>
      <c r="DN8" s="6">
        <v>44228</v>
      </c>
      <c r="DO8" s="6">
        <v>44228</v>
      </c>
      <c r="DP8" s="6">
        <v>44228</v>
      </c>
      <c r="DQ8" s="6">
        <v>44228</v>
      </c>
      <c r="DR8" s="6">
        <v>44228</v>
      </c>
      <c r="DS8" s="6">
        <v>44228</v>
      </c>
      <c r="DT8" s="6">
        <v>44228</v>
      </c>
      <c r="DU8" s="6">
        <v>44228</v>
      </c>
      <c r="DV8" s="6">
        <v>44228</v>
      </c>
      <c r="DW8" s="6">
        <v>44228</v>
      </c>
      <c r="DX8" s="6">
        <v>44228</v>
      </c>
      <c r="DY8" s="6">
        <v>44228</v>
      </c>
      <c r="DZ8" s="6">
        <v>44228</v>
      </c>
      <c r="EA8" s="6">
        <v>44228</v>
      </c>
      <c r="EB8" s="6">
        <v>44228</v>
      </c>
      <c r="EC8" s="6">
        <v>44228</v>
      </c>
      <c r="ED8" s="6">
        <v>44228</v>
      </c>
      <c r="EE8" s="6">
        <v>44228</v>
      </c>
      <c r="EF8" s="6">
        <v>44228</v>
      </c>
      <c r="EG8" s="6">
        <v>44228</v>
      </c>
      <c r="EH8" s="6">
        <v>44228</v>
      </c>
      <c r="EI8" s="6">
        <v>44228</v>
      </c>
      <c r="EJ8" s="6">
        <v>44228</v>
      </c>
      <c r="EK8" s="6">
        <v>44228</v>
      </c>
      <c r="EL8" s="6">
        <v>44228</v>
      </c>
      <c r="EM8" s="6">
        <v>44228</v>
      </c>
      <c r="EN8" s="6">
        <v>44228</v>
      </c>
      <c r="EO8" s="6">
        <v>44228</v>
      </c>
      <c r="EP8" s="6">
        <v>44228</v>
      </c>
      <c r="EQ8" s="6">
        <v>44228</v>
      </c>
      <c r="ER8" s="6">
        <v>44228</v>
      </c>
      <c r="ES8" s="6">
        <v>44228</v>
      </c>
      <c r="ET8" s="6">
        <v>44228</v>
      </c>
      <c r="EU8" s="6">
        <v>44228</v>
      </c>
      <c r="EV8" s="6">
        <v>44228</v>
      </c>
      <c r="EW8" s="6">
        <v>44228</v>
      </c>
      <c r="EX8" s="6">
        <v>44228</v>
      </c>
      <c r="EY8" s="6">
        <v>44228</v>
      </c>
      <c r="EZ8" s="6">
        <v>44228</v>
      </c>
      <c r="FA8" s="6">
        <v>44228</v>
      </c>
      <c r="FB8" s="6">
        <v>44228</v>
      </c>
      <c r="FC8" s="6">
        <v>44228</v>
      </c>
      <c r="FD8" s="6">
        <v>44228</v>
      </c>
      <c r="FE8" s="6">
        <v>44228</v>
      </c>
      <c r="FF8" s="6">
        <v>44228</v>
      </c>
      <c r="FG8" s="6">
        <v>44228</v>
      </c>
      <c r="FH8" s="6">
        <v>44228</v>
      </c>
      <c r="FI8" s="6">
        <v>44228</v>
      </c>
      <c r="FJ8" s="6">
        <v>44228</v>
      </c>
      <c r="FK8" s="6">
        <v>44228</v>
      </c>
      <c r="FL8" s="6">
        <v>44228</v>
      </c>
      <c r="FM8" s="6">
        <v>44228</v>
      </c>
      <c r="FN8" s="6">
        <v>44228</v>
      </c>
      <c r="FO8" s="6">
        <v>44228</v>
      </c>
      <c r="FP8" s="6">
        <v>44228</v>
      </c>
      <c r="FQ8" s="6">
        <v>44228</v>
      </c>
      <c r="FR8" s="6">
        <v>44228</v>
      </c>
      <c r="FS8" s="6">
        <v>44228</v>
      </c>
      <c r="FT8" s="6">
        <v>44228</v>
      </c>
      <c r="FU8" s="6">
        <v>44228</v>
      </c>
      <c r="FV8" s="6">
        <v>44228</v>
      </c>
      <c r="FW8" s="6">
        <v>44228</v>
      </c>
      <c r="FX8" s="6">
        <v>44228</v>
      </c>
      <c r="FY8" s="6">
        <v>44228</v>
      </c>
      <c r="FZ8" s="6">
        <v>44228</v>
      </c>
      <c r="GA8" s="6">
        <v>44228</v>
      </c>
      <c r="GB8" s="6">
        <v>44228</v>
      </c>
      <c r="GC8" s="6">
        <v>44228</v>
      </c>
      <c r="GD8" s="6">
        <v>44228</v>
      </c>
      <c r="GE8" s="6">
        <v>44228</v>
      </c>
      <c r="GF8" s="6">
        <v>44228</v>
      </c>
      <c r="GG8" s="6">
        <v>44228</v>
      </c>
      <c r="GH8" s="6">
        <v>44228</v>
      </c>
      <c r="GI8" s="6">
        <v>44228</v>
      </c>
      <c r="GJ8" s="6">
        <v>44228</v>
      </c>
      <c r="GK8" s="6">
        <v>44228</v>
      </c>
      <c r="GL8" s="6">
        <v>44228</v>
      </c>
      <c r="GM8" s="6">
        <v>44228</v>
      </c>
      <c r="GN8" s="6">
        <v>44228</v>
      </c>
      <c r="GO8" s="6">
        <v>44228</v>
      </c>
      <c r="GP8" s="6">
        <v>44228</v>
      </c>
      <c r="GQ8" s="6">
        <v>44228</v>
      </c>
      <c r="GR8" s="6">
        <v>44228</v>
      </c>
      <c r="GS8" s="6">
        <v>44228</v>
      </c>
      <c r="GT8" s="6">
        <v>44228</v>
      </c>
      <c r="GU8" s="6">
        <v>44228</v>
      </c>
      <c r="GV8" s="6">
        <v>44228</v>
      </c>
      <c r="GW8" s="6">
        <v>44228</v>
      </c>
      <c r="GX8" s="6">
        <v>44228</v>
      </c>
      <c r="GY8" s="6">
        <v>44228</v>
      </c>
      <c r="GZ8" s="6">
        <v>44228</v>
      </c>
      <c r="HA8" s="6">
        <v>44228</v>
      </c>
      <c r="HB8" s="6">
        <v>44228</v>
      </c>
      <c r="HC8" s="6">
        <v>44228</v>
      </c>
      <c r="HD8" s="6">
        <v>44228</v>
      </c>
      <c r="HE8" s="6">
        <v>44228</v>
      </c>
      <c r="HF8" s="6">
        <v>44228</v>
      </c>
      <c r="HG8" s="6">
        <v>44228</v>
      </c>
      <c r="HH8" s="6">
        <v>44228</v>
      </c>
      <c r="HI8" s="6">
        <v>44228</v>
      </c>
      <c r="HJ8" s="6">
        <v>44228</v>
      </c>
      <c r="HK8" s="6">
        <v>44228</v>
      </c>
      <c r="HL8" s="6">
        <v>44228</v>
      </c>
      <c r="HM8" s="6">
        <v>44228</v>
      </c>
      <c r="HN8" s="6">
        <v>44228</v>
      </c>
      <c r="HO8" s="6">
        <v>44228</v>
      </c>
      <c r="HP8" s="6">
        <v>44228</v>
      </c>
      <c r="HQ8" s="6">
        <v>44228</v>
      </c>
      <c r="HR8" s="6">
        <v>44228</v>
      </c>
      <c r="HS8" s="6">
        <v>44228</v>
      </c>
      <c r="HT8" s="6">
        <v>44228</v>
      </c>
      <c r="HU8" s="6">
        <v>44228</v>
      </c>
      <c r="HV8" s="6">
        <v>44228</v>
      </c>
      <c r="HW8" s="6">
        <v>44228</v>
      </c>
      <c r="HX8" s="6">
        <v>44228</v>
      </c>
      <c r="HY8" s="6">
        <v>44228</v>
      </c>
      <c r="HZ8" s="6">
        <v>44228</v>
      </c>
      <c r="IA8" s="6">
        <v>44228</v>
      </c>
      <c r="IB8" s="6">
        <v>44228</v>
      </c>
      <c r="IC8" s="6">
        <v>44228</v>
      </c>
      <c r="ID8" s="6">
        <v>44228</v>
      </c>
      <c r="IE8" s="6">
        <v>44228</v>
      </c>
      <c r="IF8" s="6">
        <v>44228</v>
      </c>
      <c r="IG8" s="6">
        <v>44228</v>
      </c>
      <c r="IH8" s="6">
        <v>44228</v>
      </c>
      <c r="II8" s="6">
        <v>44228</v>
      </c>
      <c r="IJ8" s="6">
        <v>44228</v>
      </c>
      <c r="IK8" s="6">
        <v>44228</v>
      </c>
      <c r="IL8" s="6">
        <v>44228</v>
      </c>
      <c r="IM8" s="6">
        <v>44228</v>
      </c>
      <c r="IN8" s="6">
        <v>44228</v>
      </c>
      <c r="IO8" s="6">
        <v>44228</v>
      </c>
      <c r="IP8" s="6">
        <v>44228</v>
      </c>
      <c r="IQ8" s="6">
        <v>44228</v>
      </c>
    </row>
    <row r="9" spans="1:251">
      <c r="A9" s="4" t="s">
        <v>257</v>
      </c>
      <c r="B9" s="1">
        <v>7</v>
      </c>
      <c r="C9" s="1">
        <v>7</v>
      </c>
      <c r="D9" s="1">
        <v>7</v>
      </c>
      <c r="E9" s="1">
        <v>7</v>
      </c>
      <c r="F9" s="1">
        <v>7</v>
      </c>
      <c r="G9" s="1">
        <v>7</v>
      </c>
      <c r="H9" s="1">
        <v>7</v>
      </c>
      <c r="I9" s="1">
        <v>7</v>
      </c>
      <c r="J9" s="1">
        <v>7</v>
      </c>
      <c r="K9" s="1">
        <v>7</v>
      </c>
      <c r="L9" s="1">
        <v>7</v>
      </c>
      <c r="M9" s="1">
        <v>7</v>
      </c>
      <c r="N9" s="1">
        <v>7</v>
      </c>
      <c r="O9" s="1">
        <v>7</v>
      </c>
      <c r="P9" s="1">
        <v>7</v>
      </c>
      <c r="Q9" s="1">
        <v>7</v>
      </c>
      <c r="R9" s="1">
        <v>7</v>
      </c>
      <c r="S9" s="1">
        <v>7</v>
      </c>
      <c r="T9" s="1">
        <v>7</v>
      </c>
      <c r="U9" s="1">
        <v>7</v>
      </c>
      <c r="V9" s="1">
        <v>7</v>
      </c>
      <c r="W9" s="1">
        <v>7</v>
      </c>
      <c r="X9" s="1">
        <v>7</v>
      </c>
      <c r="Y9" s="1">
        <v>7</v>
      </c>
      <c r="Z9" s="1">
        <v>7</v>
      </c>
      <c r="AA9" s="1">
        <v>7</v>
      </c>
      <c r="AB9" s="1">
        <v>7</v>
      </c>
      <c r="AC9" s="1">
        <v>7</v>
      </c>
      <c r="AD9" s="1">
        <v>7</v>
      </c>
      <c r="AE9" s="1">
        <v>7</v>
      </c>
      <c r="AF9" s="1">
        <v>7</v>
      </c>
      <c r="AG9" s="1">
        <v>7</v>
      </c>
      <c r="AH9" s="1">
        <v>7</v>
      </c>
      <c r="AI9" s="1">
        <v>7</v>
      </c>
      <c r="AJ9" s="1">
        <v>7</v>
      </c>
      <c r="AK9" s="1">
        <v>7</v>
      </c>
      <c r="AL9" s="1">
        <v>7</v>
      </c>
      <c r="AM9" s="1">
        <v>7</v>
      </c>
      <c r="AN9" s="1">
        <v>7</v>
      </c>
      <c r="AO9" s="1">
        <v>7</v>
      </c>
      <c r="AP9" s="1">
        <v>7</v>
      </c>
      <c r="AQ9" s="1">
        <v>7</v>
      </c>
      <c r="AR9" s="1">
        <v>7</v>
      </c>
      <c r="AS9" s="1">
        <v>7</v>
      </c>
      <c r="AT9" s="1">
        <v>7</v>
      </c>
      <c r="AU9" s="1">
        <v>7</v>
      </c>
      <c r="AV9" s="1">
        <v>7</v>
      </c>
      <c r="AW9" s="1">
        <v>7</v>
      </c>
      <c r="AX9" s="1">
        <v>7</v>
      </c>
      <c r="AY9" s="1">
        <v>7</v>
      </c>
      <c r="AZ9" s="1">
        <v>7</v>
      </c>
      <c r="BA9" s="1">
        <v>7</v>
      </c>
      <c r="BB9" s="1">
        <v>7</v>
      </c>
      <c r="BC9" s="1">
        <v>7</v>
      </c>
      <c r="BD9" s="1">
        <v>7</v>
      </c>
      <c r="BE9" s="1">
        <v>7</v>
      </c>
      <c r="BF9" s="1">
        <v>7</v>
      </c>
      <c r="BG9" s="1">
        <v>7</v>
      </c>
      <c r="BH9" s="1">
        <v>7</v>
      </c>
      <c r="BI9" s="1">
        <v>7</v>
      </c>
      <c r="BJ9" s="1">
        <v>7</v>
      </c>
      <c r="BK9" s="1">
        <v>7</v>
      </c>
      <c r="BL9" s="1">
        <v>7</v>
      </c>
      <c r="BM9" s="1">
        <v>7</v>
      </c>
      <c r="BN9" s="1">
        <v>7</v>
      </c>
      <c r="BO9" s="1">
        <v>7</v>
      </c>
      <c r="BP9" s="1">
        <v>7</v>
      </c>
      <c r="BQ9" s="1">
        <v>7</v>
      </c>
      <c r="BR9" s="1">
        <v>7</v>
      </c>
      <c r="BS9" s="1">
        <v>7</v>
      </c>
      <c r="BT9" s="1">
        <v>7</v>
      </c>
      <c r="BU9" s="1">
        <v>7</v>
      </c>
      <c r="BV9" s="1">
        <v>7</v>
      </c>
      <c r="BW9" s="1">
        <v>7</v>
      </c>
      <c r="BX9" s="1">
        <v>7</v>
      </c>
      <c r="BY9" s="1">
        <v>7</v>
      </c>
      <c r="BZ9" s="1">
        <v>7</v>
      </c>
      <c r="CA9" s="1">
        <v>7</v>
      </c>
      <c r="CB9" s="1">
        <v>7</v>
      </c>
      <c r="CC9" s="1">
        <v>7</v>
      </c>
      <c r="CD9" s="1">
        <v>7</v>
      </c>
      <c r="CE9" s="1">
        <v>7</v>
      </c>
      <c r="CF9" s="1">
        <v>7</v>
      </c>
      <c r="CG9" s="1">
        <v>7</v>
      </c>
      <c r="CH9" s="1">
        <v>7</v>
      </c>
      <c r="CI9" s="1">
        <v>7</v>
      </c>
      <c r="CJ9" s="1">
        <v>7</v>
      </c>
      <c r="CK9" s="1">
        <v>7</v>
      </c>
      <c r="CL9" s="1">
        <v>7</v>
      </c>
      <c r="CM9" s="1">
        <v>7</v>
      </c>
      <c r="CN9" s="1">
        <v>7</v>
      </c>
      <c r="CO9" s="1">
        <v>7</v>
      </c>
      <c r="CP9" s="1">
        <v>7</v>
      </c>
      <c r="CQ9" s="1">
        <v>7</v>
      </c>
      <c r="CR9" s="1">
        <v>7</v>
      </c>
      <c r="CS9" s="1">
        <v>7</v>
      </c>
      <c r="CT9" s="1">
        <v>7</v>
      </c>
      <c r="CU9" s="1">
        <v>7</v>
      </c>
      <c r="CV9" s="1">
        <v>7</v>
      </c>
      <c r="CW9" s="1">
        <v>7</v>
      </c>
      <c r="CX9" s="1">
        <v>7</v>
      </c>
      <c r="CY9" s="1">
        <v>7</v>
      </c>
      <c r="CZ9" s="1">
        <v>7</v>
      </c>
      <c r="DA9" s="1">
        <v>7</v>
      </c>
      <c r="DB9" s="1">
        <v>7</v>
      </c>
      <c r="DC9" s="1">
        <v>7</v>
      </c>
      <c r="DD9" s="1">
        <v>7</v>
      </c>
      <c r="DE9" s="1">
        <v>7</v>
      </c>
      <c r="DF9" s="1">
        <v>7</v>
      </c>
      <c r="DG9" s="1">
        <v>7</v>
      </c>
      <c r="DH9" s="1">
        <v>7</v>
      </c>
      <c r="DI9" s="1">
        <v>7</v>
      </c>
      <c r="DJ9" s="1">
        <v>7</v>
      </c>
      <c r="DK9" s="1">
        <v>7</v>
      </c>
      <c r="DL9" s="1">
        <v>7</v>
      </c>
      <c r="DM9" s="1">
        <v>7</v>
      </c>
      <c r="DN9" s="1">
        <v>7</v>
      </c>
      <c r="DO9" s="1">
        <v>7</v>
      </c>
      <c r="DP9" s="1">
        <v>7</v>
      </c>
      <c r="DQ9" s="1">
        <v>7</v>
      </c>
      <c r="DR9" s="1">
        <v>7</v>
      </c>
      <c r="DS9" s="1">
        <v>7</v>
      </c>
      <c r="DT9" s="1">
        <v>7</v>
      </c>
      <c r="DU9" s="1">
        <v>7</v>
      </c>
      <c r="DV9" s="1">
        <v>7</v>
      </c>
      <c r="DW9" s="1">
        <v>7</v>
      </c>
      <c r="DX9" s="1">
        <v>7</v>
      </c>
      <c r="DY9" s="1">
        <v>7</v>
      </c>
      <c r="DZ9" s="1">
        <v>7</v>
      </c>
      <c r="EA9" s="1">
        <v>7</v>
      </c>
      <c r="EB9" s="1">
        <v>7</v>
      </c>
      <c r="EC9" s="1">
        <v>7</v>
      </c>
      <c r="ED9" s="1">
        <v>7</v>
      </c>
      <c r="EE9" s="1">
        <v>7</v>
      </c>
      <c r="EF9" s="1">
        <v>7</v>
      </c>
      <c r="EG9" s="1">
        <v>7</v>
      </c>
      <c r="EH9" s="1">
        <v>7</v>
      </c>
      <c r="EI9" s="1">
        <v>7</v>
      </c>
      <c r="EJ9" s="1">
        <v>7</v>
      </c>
      <c r="EK9" s="1">
        <v>7</v>
      </c>
      <c r="EL9" s="1">
        <v>7</v>
      </c>
      <c r="EM9" s="1">
        <v>7</v>
      </c>
      <c r="EN9" s="1">
        <v>7</v>
      </c>
      <c r="EO9" s="1">
        <v>7</v>
      </c>
      <c r="EP9" s="1">
        <v>7</v>
      </c>
      <c r="EQ9" s="1">
        <v>7</v>
      </c>
      <c r="ER9" s="1">
        <v>7</v>
      </c>
      <c r="ES9" s="1">
        <v>7</v>
      </c>
      <c r="ET9" s="1">
        <v>7</v>
      </c>
      <c r="EU9" s="1">
        <v>7</v>
      </c>
      <c r="EV9" s="1">
        <v>7</v>
      </c>
      <c r="EW9" s="1">
        <v>7</v>
      </c>
      <c r="EX9" s="1">
        <v>7</v>
      </c>
      <c r="EY9" s="1">
        <v>7</v>
      </c>
      <c r="EZ9" s="1">
        <v>7</v>
      </c>
      <c r="FA9" s="1">
        <v>7</v>
      </c>
      <c r="FB9" s="1">
        <v>7</v>
      </c>
      <c r="FC9" s="1">
        <v>7</v>
      </c>
      <c r="FD9" s="1">
        <v>7</v>
      </c>
      <c r="FE9" s="1">
        <v>7</v>
      </c>
      <c r="FF9" s="1">
        <v>7</v>
      </c>
      <c r="FG9" s="1">
        <v>7</v>
      </c>
      <c r="FH9" s="1">
        <v>7</v>
      </c>
      <c r="FI9" s="1">
        <v>7</v>
      </c>
      <c r="FJ9" s="1">
        <v>7</v>
      </c>
      <c r="FK9" s="1">
        <v>7</v>
      </c>
      <c r="FL9" s="1">
        <v>7</v>
      </c>
      <c r="FM9" s="1">
        <v>7</v>
      </c>
      <c r="FN9" s="1">
        <v>7</v>
      </c>
      <c r="FO9" s="1">
        <v>7</v>
      </c>
      <c r="FP9" s="1">
        <v>7</v>
      </c>
      <c r="FQ9" s="1">
        <v>7</v>
      </c>
      <c r="FR9" s="1">
        <v>7</v>
      </c>
      <c r="FS9" s="1">
        <v>7</v>
      </c>
      <c r="FT9" s="1">
        <v>7</v>
      </c>
      <c r="FU9" s="1">
        <v>7</v>
      </c>
      <c r="FV9" s="1">
        <v>7</v>
      </c>
      <c r="FW9" s="1">
        <v>7</v>
      </c>
      <c r="FX9" s="1">
        <v>7</v>
      </c>
      <c r="FY9" s="1">
        <v>7</v>
      </c>
      <c r="FZ9" s="1">
        <v>7</v>
      </c>
      <c r="GA9" s="1">
        <v>7</v>
      </c>
      <c r="GB9" s="1">
        <v>7</v>
      </c>
      <c r="GC9" s="1">
        <v>7</v>
      </c>
      <c r="GD9" s="1">
        <v>7</v>
      </c>
      <c r="GE9" s="1">
        <v>7</v>
      </c>
      <c r="GF9" s="1">
        <v>7</v>
      </c>
      <c r="GG9" s="1">
        <v>7</v>
      </c>
      <c r="GH9" s="1">
        <v>7</v>
      </c>
      <c r="GI9" s="1">
        <v>7</v>
      </c>
      <c r="GJ9" s="1">
        <v>7</v>
      </c>
      <c r="GK9" s="1">
        <v>7</v>
      </c>
      <c r="GL9" s="1">
        <v>7</v>
      </c>
      <c r="GM9" s="1">
        <v>7</v>
      </c>
      <c r="GN9" s="1">
        <v>7</v>
      </c>
      <c r="GO9" s="1">
        <v>7</v>
      </c>
      <c r="GP9" s="1">
        <v>7</v>
      </c>
      <c r="GQ9" s="1">
        <v>7</v>
      </c>
      <c r="GR9" s="1">
        <v>7</v>
      </c>
      <c r="GS9" s="1">
        <v>7</v>
      </c>
      <c r="GT9" s="1">
        <v>7</v>
      </c>
      <c r="GU9" s="1">
        <v>7</v>
      </c>
      <c r="GV9" s="1">
        <v>7</v>
      </c>
      <c r="GW9" s="1">
        <v>7</v>
      </c>
      <c r="GX9" s="1">
        <v>7</v>
      </c>
      <c r="GY9" s="1">
        <v>7</v>
      </c>
      <c r="GZ9" s="1">
        <v>7</v>
      </c>
      <c r="HA9" s="1">
        <v>7</v>
      </c>
      <c r="HB9" s="1">
        <v>7</v>
      </c>
      <c r="HC9" s="1">
        <v>7</v>
      </c>
      <c r="HD9" s="1">
        <v>7</v>
      </c>
      <c r="HE9" s="1">
        <v>7</v>
      </c>
      <c r="HF9" s="1">
        <v>7</v>
      </c>
      <c r="HG9" s="1">
        <v>7</v>
      </c>
      <c r="HH9" s="1">
        <v>7</v>
      </c>
      <c r="HI9" s="1">
        <v>7</v>
      </c>
      <c r="HJ9" s="1">
        <v>7</v>
      </c>
      <c r="HK9" s="1">
        <v>7</v>
      </c>
      <c r="HL9" s="1">
        <v>7</v>
      </c>
      <c r="HM9" s="1">
        <v>7</v>
      </c>
      <c r="HN9" s="1">
        <v>7</v>
      </c>
      <c r="HO9" s="1">
        <v>7</v>
      </c>
      <c r="HP9" s="1">
        <v>7</v>
      </c>
      <c r="HQ9" s="1">
        <v>7</v>
      </c>
      <c r="HR9" s="1">
        <v>7</v>
      </c>
      <c r="HS9" s="1">
        <v>7</v>
      </c>
      <c r="HT9" s="1">
        <v>7</v>
      </c>
      <c r="HU9" s="1">
        <v>7</v>
      </c>
      <c r="HV9" s="1">
        <v>7</v>
      </c>
      <c r="HW9" s="1">
        <v>7</v>
      </c>
      <c r="HX9" s="1">
        <v>7</v>
      </c>
      <c r="HY9" s="1">
        <v>7</v>
      </c>
      <c r="HZ9" s="1">
        <v>7</v>
      </c>
      <c r="IA9" s="1">
        <v>7</v>
      </c>
      <c r="IB9" s="1">
        <v>7</v>
      </c>
      <c r="IC9" s="1">
        <v>7</v>
      </c>
      <c r="ID9" s="1">
        <v>7</v>
      </c>
      <c r="IE9" s="1">
        <v>7</v>
      </c>
      <c r="IF9" s="1">
        <v>7</v>
      </c>
      <c r="IG9" s="1">
        <v>7</v>
      </c>
      <c r="IH9" s="1">
        <v>7</v>
      </c>
      <c r="II9" s="1">
        <v>7</v>
      </c>
      <c r="IJ9" s="1">
        <v>7</v>
      </c>
      <c r="IK9" s="1">
        <v>7</v>
      </c>
      <c r="IL9" s="1">
        <v>7</v>
      </c>
      <c r="IM9" s="1">
        <v>7</v>
      </c>
      <c r="IN9" s="1">
        <v>7</v>
      </c>
      <c r="IO9" s="1">
        <v>7</v>
      </c>
      <c r="IP9" s="1">
        <v>7</v>
      </c>
      <c r="IQ9" s="1">
        <v>7</v>
      </c>
    </row>
    <row r="10" spans="1:251">
      <c r="A10" s="4" t="s">
        <v>258</v>
      </c>
      <c r="B10" s="8" t="s">
        <v>262</v>
      </c>
      <c r="C10" s="8" t="s">
        <v>263</v>
      </c>
      <c r="D10" s="8" t="s">
        <v>264</v>
      </c>
      <c r="E10" s="8" t="s">
        <v>265</v>
      </c>
      <c r="F10" s="8" t="s">
        <v>266</v>
      </c>
      <c r="G10" s="8" t="s">
        <v>267</v>
      </c>
      <c r="H10" s="8" t="s">
        <v>268</v>
      </c>
      <c r="I10" s="8" t="s">
        <v>269</v>
      </c>
      <c r="J10" s="8" t="s">
        <v>270</v>
      </c>
      <c r="K10" s="8" t="s">
        <v>271</v>
      </c>
      <c r="L10" s="8" t="s">
        <v>272</v>
      </c>
      <c r="M10" s="8" t="s">
        <v>273</v>
      </c>
      <c r="N10" s="8" t="s">
        <v>274</v>
      </c>
      <c r="O10" s="8" t="s">
        <v>275</v>
      </c>
      <c r="P10" s="8" t="s">
        <v>276</v>
      </c>
      <c r="Q10" s="8" t="s">
        <v>277</v>
      </c>
      <c r="R10" s="8" t="s">
        <v>278</v>
      </c>
      <c r="S10" s="8" t="s">
        <v>279</v>
      </c>
      <c r="T10" s="8" t="s">
        <v>280</v>
      </c>
      <c r="U10" s="8" t="s">
        <v>281</v>
      </c>
      <c r="V10" s="8" t="s">
        <v>282</v>
      </c>
      <c r="W10" s="8" t="s">
        <v>283</v>
      </c>
      <c r="X10" s="8" t="s">
        <v>284</v>
      </c>
      <c r="Y10" s="8" t="s">
        <v>285</v>
      </c>
      <c r="Z10" s="8" t="s">
        <v>286</v>
      </c>
      <c r="AA10" s="8" t="s">
        <v>287</v>
      </c>
      <c r="AB10" s="8" t="s">
        <v>288</v>
      </c>
      <c r="AC10" s="8" t="s">
        <v>289</v>
      </c>
      <c r="AD10" s="8" t="s">
        <v>290</v>
      </c>
      <c r="AE10" s="8" t="s">
        <v>291</v>
      </c>
      <c r="AF10" s="8" t="s">
        <v>292</v>
      </c>
      <c r="AG10" s="8" t="s">
        <v>293</v>
      </c>
      <c r="AH10" s="8" t="s">
        <v>294</v>
      </c>
      <c r="AI10" s="8" t="s">
        <v>295</v>
      </c>
      <c r="AJ10" s="8" t="s">
        <v>296</v>
      </c>
      <c r="AK10" s="8" t="s">
        <v>297</v>
      </c>
      <c r="AL10" s="8" t="s">
        <v>298</v>
      </c>
      <c r="AM10" s="8" t="s">
        <v>299</v>
      </c>
      <c r="AN10" s="8" t="s">
        <v>300</v>
      </c>
      <c r="AO10" s="8" t="s">
        <v>301</v>
      </c>
      <c r="AP10" s="8" t="s">
        <v>302</v>
      </c>
      <c r="AQ10" s="8" t="s">
        <v>303</v>
      </c>
      <c r="AR10" s="8" t="s">
        <v>304</v>
      </c>
      <c r="AS10" s="8" t="s">
        <v>305</v>
      </c>
      <c r="AT10" s="8" t="s">
        <v>306</v>
      </c>
      <c r="AU10" s="8" t="s">
        <v>307</v>
      </c>
      <c r="AV10" s="8" t="s">
        <v>308</v>
      </c>
      <c r="AW10" s="8" t="s">
        <v>309</v>
      </c>
      <c r="AX10" s="8" t="s">
        <v>310</v>
      </c>
      <c r="AY10" s="8" t="s">
        <v>311</v>
      </c>
      <c r="AZ10" s="8" t="s">
        <v>312</v>
      </c>
      <c r="BA10" s="8" t="s">
        <v>313</v>
      </c>
      <c r="BB10" s="8" t="s">
        <v>314</v>
      </c>
      <c r="BC10" s="8" t="s">
        <v>315</v>
      </c>
      <c r="BD10" s="8" t="s">
        <v>316</v>
      </c>
      <c r="BE10" s="8" t="s">
        <v>317</v>
      </c>
      <c r="BF10" s="8" t="s">
        <v>318</v>
      </c>
      <c r="BG10" s="8" t="s">
        <v>319</v>
      </c>
      <c r="BH10" s="8" t="s">
        <v>320</v>
      </c>
      <c r="BI10" s="8" t="s">
        <v>321</v>
      </c>
      <c r="BJ10" s="8" t="s">
        <v>322</v>
      </c>
      <c r="BK10" s="8" t="s">
        <v>323</v>
      </c>
      <c r="BL10" s="8" t="s">
        <v>324</v>
      </c>
      <c r="BM10" s="8" t="s">
        <v>325</v>
      </c>
      <c r="BN10" s="8" t="s">
        <v>326</v>
      </c>
      <c r="BO10" s="8" t="s">
        <v>327</v>
      </c>
      <c r="BP10" s="8" t="s">
        <v>328</v>
      </c>
      <c r="BQ10" s="8" t="s">
        <v>329</v>
      </c>
      <c r="BR10" s="8" t="s">
        <v>330</v>
      </c>
      <c r="BS10" s="8" t="s">
        <v>331</v>
      </c>
      <c r="BT10" s="8" t="s">
        <v>332</v>
      </c>
      <c r="BU10" s="8" t="s">
        <v>333</v>
      </c>
      <c r="BV10" s="8" t="s">
        <v>334</v>
      </c>
      <c r="BW10" s="8" t="s">
        <v>335</v>
      </c>
      <c r="BX10" s="8" t="s">
        <v>336</v>
      </c>
      <c r="BY10" s="8" t="s">
        <v>337</v>
      </c>
      <c r="BZ10" s="8" t="s">
        <v>338</v>
      </c>
      <c r="CA10" s="8" t="s">
        <v>339</v>
      </c>
      <c r="CB10" s="8" t="s">
        <v>340</v>
      </c>
      <c r="CC10" s="8" t="s">
        <v>341</v>
      </c>
      <c r="CD10" s="8" t="s">
        <v>342</v>
      </c>
      <c r="CE10" s="8" t="s">
        <v>343</v>
      </c>
      <c r="CF10" s="8" t="s">
        <v>344</v>
      </c>
      <c r="CG10" s="8" t="s">
        <v>345</v>
      </c>
      <c r="CH10" s="8" t="s">
        <v>346</v>
      </c>
      <c r="CI10" s="8" t="s">
        <v>347</v>
      </c>
      <c r="CJ10" s="8" t="s">
        <v>348</v>
      </c>
      <c r="CK10" s="8" t="s">
        <v>349</v>
      </c>
      <c r="CL10" s="8" t="s">
        <v>350</v>
      </c>
      <c r="CM10" s="8" t="s">
        <v>351</v>
      </c>
      <c r="CN10" s="8" t="s">
        <v>352</v>
      </c>
      <c r="CO10" s="8" t="s">
        <v>353</v>
      </c>
      <c r="CP10" s="8" t="s">
        <v>354</v>
      </c>
      <c r="CQ10" s="8" t="s">
        <v>355</v>
      </c>
      <c r="CR10" s="8" t="s">
        <v>356</v>
      </c>
      <c r="CS10" s="8" t="s">
        <v>357</v>
      </c>
      <c r="CT10" s="8" t="s">
        <v>358</v>
      </c>
      <c r="CU10" s="8" t="s">
        <v>359</v>
      </c>
      <c r="CV10" s="8" t="s">
        <v>360</v>
      </c>
      <c r="CW10" s="8" t="s">
        <v>361</v>
      </c>
      <c r="CX10" s="8" t="s">
        <v>362</v>
      </c>
      <c r="CY10" s="8" t="s">
        <v>363</v>
      </c>
      <c r="CZ10" s="8" t="s">
        <v>364</v>
      </c>
      <c r="DA10" s="8" t="s">
        <v>365</v>
      </c>
      <c r="DB10" s="8" t="s">
        <v>366</v>
      </c>
      <c r="DC10" s="8" t="s">
        <v>367</v>
      </c>
      <c r="DD10" s="8" t="s">
        <v>368</v>
      </c>
      <c r="DE10" s="8" t="s">
        <v>369</v>
      </c>
      <c r="DF10" s="8" t="s">
        <v>370</v>
      </c>
      <c r="DG10" s="8" t="s">
        <v>371</v>
      </c>
      <c r="DH10" s="8" t="s">
        <v>372</v>
      </c>
      <c r="DI10" s="8" t="s">
        <v>373</v>
      </c>
      <c r="DJ10" s="8" t="s">
        <v>374</v>
      </c>
      <c r="DK10" s="8" t="s">
        <v>375</v>
      </c>
      <c r="DL10" s="8" t="s">
        <v>376</v>
      </c>
      <c r="DM10" s="8" t="s">
        <v>377</v>
      </c>
      <c r="DN10" s="8" t="s">
        <v>378</v>
      </c>
      <c r="DO10" s="8" t="s">
        <v>379</v>
      </c>
      <c r="DP10" s="8" t="s">
        <v>380</v>
      </c>
      <c r="DQ10" s="8" t="s">
        <v>381</v>
      </c>
      <c r="DR10" s="8" t="s">
        <v>382</v>
      </c>
      <c r="DS10" s="8" t="s">
        <v>383</v>
      </c>
      <c r="DT10" s="8" t="s">
        <v>384</v>
      </c>
      <c r="DU10" s="8" t="s">
        <v>385</v>
      </c>
      <c r="DV10" s="8" t="s">
        <v>386</v>
      </c>
      <c r="DW10" s="8" t="s">
        <v>387</v>
      </c>
      <c r="DX10" s="8" t="s">
        <v>388</v>
      </c>
      <c r="DY10" s="8" t="s">
        <v>389</v>
      </c>
      <c r="DZ10" s="8" t="s">
        <v>390</v>
      </c>
      <c r="EA10" s="8" t="s">
        <v>391</v>
      </c>
      <c r="EB10" s="8" t="s">
        <v>392</v>
      </c>
      <c r="EC10" s="8" t="s">
        <v>393</v>
      </c>
      <c r="ED10" s="8" t="s">
        <v>394</v>
      </c>
      <c r="EE10" s="8" t="s">
        <v>395</v>
      </c>
      <c r="EF10" s="8" t="s">
        <v>396</v>
      </c>
      <c r="EG10" s="8" t="s">
        <v>397</v>
      </c>
      <c r="EH10" s="8" t="s">
        <v>398</v>
      </c>
      <c r="EI10" s="8" t="s">
        <v>399</v>
      </c>
      <c r="EJ10" s="8" t="s">
        <v>400</v>
      </c>
      <c r="EK10" s="8" t="s">
        <v>401</v>
      </c>
      <c r="EL10" s="8" t="s">
        <v>402</v>
      </c>
      <c r="EM10" s="8" t="s">
        <v>403</v>
      </c>
      <c r="EN10" s="8" t="s">
        <v>404</v>
      </c>
      <c r="EO10" s="8" t="s">
        <v>405</v>
      </c>
      <c r="EP10" s="8" t="s">
        <v>406</v>
      </c>
      <c r="EQ10" s="8" t="s">
        <v>407</v>
      </c>
      <c r="ER10" s="8" t="s">
        <v>408</v>
      </c>
      <c r="ES10" s="8" t="s">
        <v>409</v>
      </c>
      <c r="ET10" s="8" t="s">
        <v>410</v>
      </c>
      <c r="EU10" s="8" t="s">
        <v>411</v>
      </c>
      <c r="EV10" s="8" t="s">
        <v>412</v>
      </c>
      <c r="EW10" s="8" t="s">
        <v>413</v>
      </c>
      <c r="EX10" s="8" t="s">
        <v>414</v>
      </c>
      <c r="EY10" s="8" t="s">
        <v>415</v>
      </c>
      <c r="EZ10" s="8" t="s">
        <v>416</v>
      </c>
      <c r="FA10" s="8" t="s">
        <v>417</v>
      </c>
      <c r="FB10" s="8" t="s">
        <v>418</v>
      </c>
      <c r="FC10" s="8" t="s">
        <v>419</v>
      </c>
      <c r="FD10" s="8" t="s">
        <v>420</v>
      </c>
      <c r="FE10" s="8" t="s">
        <v>421</v>
      </c>
      <c r="FF10" s="8" t="s">
        <v>422</v>
      </c>
      <c r="FG10" s="8" t="s">
        <v>423</v>
      </c>
      <c r="FH10" s="8" t="s">
        <v>424</v>
      </c>
      <c r="FI10" s="8" t="s">
        <v>425</v>
      </c>
      <c r="FJ10" s="8" t="s">
        <v>426</v>
      </c>
      <c r="FK10" s="8" t="s">
        <v>427</v>
      </c>
      <c r="FL10" s="8" t="s">
        <v>428</v>
      </c>
      <c r="FM10" s="8" t="s">
        <v>429</v>
      </c>
      <c r="FN10" s="8" t="s">
        <v>430</v>
      </c>
      <c r="FO10" s="8" t="s">
        <v>431</v>
      </c>
      <c r="FP10" s="8" t="s">
        <v>432</v>
      </c>
      <c r="FQ10" s="8" t="s">
        <v>433</v>
      </c>
      <c r="FR10" s="8" t="s">
        <v>434</v>
      </c>
      <c r="FS10" s="8" t="s">
        <v>435</v>
      </c>
      <c r="FT10" s="8" t="s">
        <v>436</v>
      </c>
      <c r="FU10" s="8" t="s">
        <v>437</v>
      </c>
      <c r="FV10" s="8" t="s">
        <v>438</v>
      </c>
      <c r="FW10" s="8" t="s">
        <v>439</v>
      </c>
      <c r="FX10" s="8" t="s">
        <v>440</v>
      </c>
      <c r="FY10" s="8" t="s">
        <v>441</v>
      </c>
      <c r="FZ10" s="8" t="s">
        <v>442</v>
      </c>
      <c r="GA10" s="8" t="s">
        <v>443</v>
      </c>
      <c r="GB10" s="8" t="s">
        <v>444</v>
      </c>
      <c r="GC10" s="8" t="s">
        <v>445</v>
      </c>
      <c r="GD10" s="8" t="s">
        <v>446</v>
      </c>
      <c r="GE10" s="8" t="s">
        <v>447</v>
      </c>
      <c r="GF10" s="8" t="s">
        <v>448</v>
      </c>
      <c r="GG10" s="8" t="s">
        <v>449</v>
      </c>
      <c r="GH10" s="8" t="s">
        <v>450</v>
      </c>
      <c r="GI10" s="8" t="s">
        <v>451</v>
      </c>
      <c r="GJ10" s="8" t="s">
        <v>452</v>
      </c>
      <c r="GK10" s="8" t="s">
        <v>453</v>
      </c>
      <c r="GL10" s="8" t="s">
        <v>454</v>
      </c>
      <c r="GM10" s="8" t="s">
        <v>455</v>
      </c>
      <c r="GN10" s="8" t="s">
        <v>456</v>
      </c>
      <c r="GO10" s="8" t="s">
        <v>457</v>
      </c>
      <c r="GP10" s="8" t="s">
        <v>458</v>
      </c>
      <c r="GQ10" s="8" t="s">
        <v>459</v>
      </c>
      <c r="GR10" s="8" t="s">
        <v>460</v>
      </c>
      <c r="GS10" s="8" t="s">
        <v>461</v>
      </c>
      <c r="GT10" s="8" t="s">
        <v>462</v>
      </c>
      <c r="GU10" s="8" t="s">
        <v>463</v>
      </c>
      <c r="GV10" s="8" t="s">
        <v>464</v>
      </c>
      <c r="GW10" s="8" t="s">
        <v>465</v>
      </c>
      <c r="GX10" s="8" t="s">
        <v>466</v>
      </c>
      <c r="GY10" s="8" t="s">
        <v>467</v>
      </c>
      <c r="GZ10" s="8" t="s">
        <v>468</v>
      </c>
      <c r="HA10" s="8" t="s">
        <v>469</v>
      </c>
      <c r="HB10" s="8" t="s">
        <v>470</v>
      </c>
      <c r="HC10" s="8" t="s">
        <v>471</v>
      </c>
      <c r="HD10" s="8" t="s">
        <v>472</v>
      </c>
      <c r="HE10" s="8" t="s">
        <v>473</v>
      </c>
      <c r="HF10" s="8" t="s">
        <v>474</v>
      </c>
      <c r="HG10" s="8" t="s">
        <v>475</v>
      </c>
      <c r="HH10" s="8" t="s">
        <v>476</v>
      </c>
      <c r="HI10" s="8" t="s">
        <v>477</v>
      </c>
      <c r="HJ10" s="8" t="s">
        <v>478</v>
      </c>
      <c r="HK10" s="8" t="s">
        <v>479</v>
      </c>
      <c r="HL10" s="8" t="s">
        <v>480</v>
      </c>
      <c r="HM10" s="8" t="s">
        <v>481</v>
      </c>
      <c r="HN10" s="8" t="s">
        <v>482</v>
      </c>
      <c r="HO10" s="8" t="s">
        <v>483</v>
      </c>
      <c r="HP10" s="8" t="s">
        <v>484</v>
      </c>
      <c r="HQ10" s="8" t="s">
        <v>485</v>
      </c>
      <c r="HR10" s="8" t="s">
        <v>486</v>
      </c>
      <c r="HS10" s="8" t="s">
        <v>487</v>
      </c>
      <c r="HT10" s="8" t="s">
        <v>488</v>
      </c>
      <c r="HU10" s="8" t="s">
        <v>489</v>
      </c>
      <c r="HV10" s="8" t="s">
        <v>490</v>
      </c>
      <c r="HW10" s="8" t="s">
        <v>491</v>
      </c>
      <c r="HX10" s="8" t="s">
        <v>492</v>
      </c>
      <c r="HY10" s="8" t="s">
        <v>493</v>
      </c>
      <c r="HZ10" s="8" t="s">
        <v>494</v>
      </c>
      <c r="IA10" s="8" t="s">
        <v>495</v>
      </c>
      <c r="IB10" s="8" t="s">
        <v>496</v>
      </c>
      <c r="IC10" s="8" t="s">
        <v>497</v>
      </c>
      <c r="ID10" s="8" t="s">
        <v>498</v>
      </c>
      <c r="IE10" s="8" t="s">
        <v>499</v>
      </c>
      <c r="IF10" s="8" t="s">
        <v>500</v>
      </c>
      <c r="IG10" s="8" t="s">
        <v>501</v>
      </c>
      <c r="IH10" s="8" t="s">
        <v>502</v>
      </c>
      <c r="II10" s="8" t="s">
        <v>503</v>
      </c>
      <c r="IJ10" s="8" t="s">
        <v>504</v>
      </c>
      <c r="IK10" s="8" t="s">
        <v>505</v>
      </c>
      <c r="IL10" s="8" t="s">
        <v>506</v>
      </c>
      <c r="IM10" s="8" t="s">
        <v>507</v>
      </c>
      <c r="IN10" s="8" t="s">
        <v>508</v>
      </c>
      <c r="IO10" s="8" t="s">
        <v>509</v>
      </c>
      <c r="IP10" s="8" t="s">
        <v>510</v>
      </c>
      <c r="IQ10" s="8" t="s">
        <v>511</v>
      </c>
    </row>
    <row r="11" spans="1:251">
      <c r="A11" s="10">
        <v>42036</v>
      </c>
      <c r="B11" s="9">
        <v>11661.694</v>
      </c>
      <c r="C11" s="9">
        <v>6292.223</v>
      </c>
      <c r="D11" s="9">
        <v>5369.4709999999995</v>
      </c>
      <c r="E11" s="9">
        <v>2147.44</v>
      </c>
      <c r="F11" s="9">
        <v>1140.307</v>
      </c>
      <c r="G11" s="9">
        <v>1007.133</v>
      </c>
      <c r="H11" s="9">
        <v>606.35500000000002</v>
      </c>
      <c r="I11" s="9">
        <v>330.096</v>
      </c>
      <c r="J11" s="9">
        <v>276.25799999999998</v>
      </c>
      <c r="K11" s="9">
        <v>645.846</v>
      </c>
      <c r="L11" s="9">
        <v>339.55700000000002</v>
      </c>
      <c r="M11" s="9">
        <v>306.28899999999999</v>
      </c>
      <c r="N11" s="9">
        <v>895.23900000000003</v>
      </c>
      <c r="O11" s="9">
        <v>470.65300000000002</v>
      </c>
      <c r="P11" s="9">
        <v>424.58600000000001</v>
      </c>
      <c r="Q11" s="9">
        <v>9514.2540000000008</v>
      </c>
      <c r="R11" s="9">
        <v>5151.9160000000002</v>
      </c>
      <c r="S11" s="9">
        <v>4362.3370000000004</v>
      </c>
      <c r="T11" s="9">
        <v>4151.9160000000002</v>
      </c>
      <c r="U11" s="9">
        <v>2173.319</v>
      </c>
      <c r="V11" s="9">
        <v>1978.597</v>
      </c>
      <c r="W11" s="9">
        <v>1140.646</v>
      </c>
      <c r="X11" s="9">
        <v>594.31200000000001</v>
      </c>
      <c r="Y11" s="9">
        <v>546.33500000000004</v>
      </c>
      <c r="Z11" s="9">
        <v>1205.394</v>
      </c>
      <c r="AA11" s="9">
        <v>613.72400000000005</v>
      </c>
      <c r="AB11" s="9">
        <v>591.66999999999996</v>
      </c>
      <c r="AC11" s="9">
        <v>1805.876</v>
      </c>
      <c r="AD11" s="9">
        <v>965.28300000000002</v>
      </c>
      <c r="AE11" s="9">
        <v>840.59299999999996</v>
      </c>
      <c r="AF11" s="9">
        <v>5362.3379999999997</v>
      </c>
      <c r="AG11" s="9">
        <v>2978.5970000000002</v>
      </c>
      <c r="AH11" s="9">
        <v>2383.7399999999998</v>
      </c>
      <c r="AI11" s="9">
        <v>2331.2020000000002</v>
      </c>
      <c r="AJ11" s="9">
        <v>1222.2650000000001</v>
      </c>
      <c r="AK11" s="9">
        <v>1108.9380000000001</v>
      </c>
      <c r="AL11" s="9">
        <v>3031.1350000000002</v>
      </c>
      <c r="AM11" s="9">
        <v>1756.3330000000001</v>
      </c>
      <c r="AN11" s="9">
        <v>1274.8030000000001</v>
      </c>
      <c r="AO11" s="9">
        <v>1791.3409999999999</v>
      </c>
      <c r="AP11" s="9">
        <v>991.36099999999999</v>
      </c>
      <c r="AQ11" s="9">
        <v>799.98</v>
      </c>
      <c r="AR11" s="9">
        <v>1239.7950000000001</v>
      </c>
      <c r="AS11" s="9">
        <v>764.97199999999998</v>
      </c>
      <c r="AT11" s="9">
        <v>474.82299999999998</v>
      </c>
      <c r="AU11" s="9">
        <v>925.375</v>
      </c>
      <c r="AV11" s="9">
        <v>528.86</v>
      </c>
      <c r="AW11" s="9">
        <v>396.51499999999999</v>
      </c>
      <c r="AX11" s="9">
        <v>10736.319</v>
      </c>
      <c r="AY11" s="9">
        <v>5763.3630000000003</v>
      </c>
      <c r="AZ11" s="9">
        <v>4972.9560000000001</v>
      </c>
      <c r="BA11" s="9">
        <v>18840.314999999999</v>
      </c>
      <c r="BB11" s="9">
        <v>9318.1939999999995</v>
      </c>
      <c r="BC11" s="9">
        <v>9522.1209999999992</v>
      </c>
      <c r="BD11" s="9">
        <v>2984.3939999999998</v>
      </c>
      <c r="BE11" s="9">
        <v>1515.2280000000001</v>
      </c>
      <c r="BF11" s="9">
        <v>1469.1659999999999</v>
      </c>
      <c r="BG11" s="9">
        <v>2074.8710000000001</v>
      </c>
      <c r="BH11" s="9">
        <v>1081.876</v>
      </c>
      <c r="BI11" s="9">
        <v>992.995</v>
      </c>
      <c r="BJ11" s="9">
        <v>1409.846</v>
      </c>
      <c r="BK11" s="9">
        <v>781.77700000000004</v>
      </c>
      <c r="BL11" s="9">
        <v>628.06899999999996</v>
      </c>
      <c r="BM11" s="9">
        <v>665.024</v>
      </c>
      <c r="BN11" s="9">
        <v>300.09899999999999</v>
      </c>
      <c r="BO11" s="9">
        <v>364.92599999999999</v>
      </c>
      <c r="BP11" s="9">
        <v>291.55099999999999</v>
      </c>
      <c r="BQ11" s="9">
        <v>120.93899999999999</v>
      </c>
      <c r="BR11" s="9">
        <v>170.61099999999999</v>
      </c>
      <c r="BS11" s="9">
        <v>328.05099999999999</v>
      </c>
      <c r="BT11" s="9">
        <v>195.08699999999999</v>
      </c>
      <c r="BU11" s="9">
        <v>132.964</v>
      </c>
      <c r="BV11" s="9">
        <v>581.47299999999996</v>
      </c>
      <c r="BW11" s="9">
        <v>238.26499999999999</v>
      </c>
      <c r="BX11" s="9">
        <v>343.20699999999999</v>
      </c>
      <c r="BY11" s="9">
        <v>1124.857</v>
      </c>
      <c r="BZ11" s="9">
        <v>546.649</v>
      </c>
      <c r="CA11" s="9">
        <v>578.20899999999995</v>
      </c>
      <c r="CB11" s="9">
        <v>647.6</v>
      </c>
      <c r="CC11" s="9">
        <v>351.43299999999999</v>
      </c>
      <c r="CD11" s="9">
        <v>296.16699999999997</v>
      </c>
      <c r="CE11" s="9">
        <v>63.999000000000002</v>
      </c>
      <c r="CF11" s="9">
        <v>20.765000000000001</v>
      </c>
      <c r="CG11" s="9">
        <v>43.234000000000002</v>
      </c>
      <c r="CH11" s="9">
        <v>477.25700000000001</v>
      </c>
      <c r="CI11" s="9">
        <v>195.21600000000001</v>
      </c>
      <c r="CJ11" s="9">
        <v>282.041</v>
      </c>
      <c r="CK11" s="9">
        <v>710.04100000000005</v>
      </c>
      <c r="CL11" s="9">
        <v>415.56299999999999</v>
      </c>
      <c r="CM11" s="9">
        <v>294.47800000000001</v>
      </c>
      <c r="CN11" s="9">
        <v>334.202</v>
      </c>
      <c r="CO11" s="9">
        <v>215.34</v>
      </c>
      <c r="CP11" s="9">
        <v>118.861</v>
      </c>
      <c r="CQ11" s="9">
        <v>277.774</v>
      </c>
      <c r="CR11" s="9">
        <v>177.42699999999999</v>
      </c>
      <c r="CS11" s="9">
        <v>100.348</v>
      </c>
      <c r="CT11" s="9">
        <v>52.356999999999999</v>
      </c>
      <c r="CU11" s="9">
        <v>24.532</v>
      </c>
      <c r="CV11" s="9">
        <v>27.826000000000001</v>
      </c>
      <c r="CW11" s="9">
        <v>432.26600000000002</v>
      </c>
      <c r="CX11" s="9">
        <v>238.136</v>
      </c>
      <c r="CY11" s="9">
        <v>194.13</v>
      </c>
      <c r="CZ11" s="9">
        <v>11240.790999999999</v>
      </c>
      <c r="DA11" s="9">
        <v>6024.3270000000002</v>
      </c>
      <c r="DB11" s="9">
        <v>5216.4639999999999</v>
      </c>
      <c r="DC11" s="9">
        <v>2124.9499999999998</v>
      </c>
      <c r="DD11" s="9">
        <v>1126.8009999999999</v>
      </c>
      <c r="DE11" s="9">
        <v>998.14800000000002</v>
      </c>
      <c r="DF11" s="9">
        <v>599.63199999999995</v>
      </c>
      <c r="DG11" s="9">
        <v>326.06</v>
      </c>
      <c r="DH11" s="9">
        <v>273.572</v>
      </c>
      <c r="DI11" s="9">
        <v>640.68100000000004</v>
      </c>
      <c r="DJ11" s="9">
        <v>335.63200000000001</v>
      </c>
      <c r="DK11" s="9">
        <v>305.05</v>
      </c>
      <c r="DL11" s="9">
        <v>884.63699999999994</v>
      </c>
      <c r="DM11" s="9">
        <v>465.11</v>
      </c>
      <c r="DN11" s="9">
        <v>419.52600000000001</v>
      </c>
      <c r="DO11" s="9">
        <v>9115.8410000000003</v>
      </c>
      <c r="DP11" s="9">
        <v>4897.5259999999998</v>
      </c>
      <c r="DQ11" s="9">
        <v>4218.3149999999996</v>
      </c>
      <c r="DR11" s="9">
        <v>4093.2719999999999</v>
      </c>
      <c r="DS11" s="9">
        <v>2139.2510000000002</v>
      </c>
      <c r="DT11" s="9">
        <v>1954.021</v>
      </c>
      <c r="DU11" s="9">
        <v>1125.7760000000001</v>
      </c>
      <c r="DV11" s="9">
        <v>585.78700000000003</v>
      </c>
      <c r="DW11" s="9">
        <v>539.99</v>
      </c>
      <c r="DX11" s="9">
        <v>1195.0450000000001</v>
      </c>
      <c r="DY11" s="9">
        <v>607.07899999999995</v>
      </c>
      <c r="DZ11" s="9">
        <v>587.96600000000001</v>
      </c>
      <c r="EA11" s="9">
        <v>1772.45</v>
      </c>
      <c r="EB11" s="9">
        <v>946.38599999999997</v>
      </c>
      <c r="EC11" s="9">
        <v>826.06399999999996</v>
      </c>
      <c r="ED11" s="9">
        <v>5022.5690000000004</v>
      </c>
      <c r="EE11" s="9">
        <v>2758.2739999999999</v>
      </c>
      <c r="EF11" s="9">
        <v>2264.2950000000001</v>
      </c>
      <c r="EG11" s="9">
        <v>2264.15</v>
      </c>
      <c r="EH11" s="9">
        <v>1180.5219999999999</v>
      </c>
      <c r="EI11" s="9">
        <v>1083.6289999999999</v>
      </c>
      <c r="EJ11" s="9">
        <v>2758.4180000000001</v>
      </c>
      <c r="EK11" s="9">
        <v>1577.7529999999999</v>
      </c>
      <c r="EL11" s="9">
        <v>1180.6659999999999</v>
      </c>
      <c r="EM11" s="9">
        <v>1709.999</v>
      </c>
      <c r="EN11" s="9">
        <v>941.202</v>
      </c>
      <c r="EO11" s="9">
        <v>768.79600000000005</v>
      </c>
      <c r="EP11" s="9">
        <v>1048.42</v>
      </c>
      <c r="EQ11" s="9">
        <v>636.54999999999995</v>
      </c>
      <c r="ER11" s="9">
        <v>411.87</v>
      </c>
      <c r="ES11" s="9">
        <v>918.35799999999995</v>
      </c>
      <c r="ET11" s="9">
        <v>526.322</v>
      </c>
      <c r="EU11" s="9">
        <v>392.036</v>
      </c>
      <c r="EV11" s="9">
        <v>10322.433000000001</v>
      </c>
      <c r="EW11" s="9">
        <v>5498.0050000000001</v>
      </c>
      <c r="EX11" s="9">
        <v>4824.4269999999997</v>
      </c>
      <c r="EY11" s="9">
        <v>15533.134</v>
      </c>
      <c r="EZ11" s="9">
        <v>7726.7820000000002</v>
      </c>
      <c r="FA11" s="9">
        <v>7806.3509999999997</v>
      </c>
      <c r="FB11" s="9">
        <v>2848.5520000000001</v>
      </c>
      <c r="FC11" s="9">
        <v>1434.7650000000001</v>
      </c>
      <c r="FD11" s="9">
        <v>1413.787</v>
      </c>
      <c r="FE11" s="9">
        <v>2021.117</v>
      </c>
      <c r="FF11" s="9">
        <v>1050.096</v>
      </c>
      <c r="FG11" s="9">
        <v>971.02099999999996</v>
      </c>
      <c r="FH11" s="9">
        <v>1383.5930000000001</v>
      </c>
      <c r="FI11" s="9">
        <v>766.78499999999997</v>
      </c>
      <c r="FJ11" s="9">
        <v>616.80799999999999</v>
      </c>
      <c r="FK11" s="9">
        <v>637.52300000000002</v>
      </c>
      <c r="FL11" s="9">
        <v>283.31099999999998</v>
      </c>
      <c r="FM11" s="9">
        <v>354.21199999999999</v>
      </c>
      <c r="FN11" s="9">
        <v>287.93099999999998</v>
      </c>
      <c r="FO11" s="9">
        <v>118.23399999999999</v>
      </c>
      <c r="FP11" s="9">
        <v>169.697</v>
      </c>
      <c r="FQ11" s="9">
        <v>323.65600000000001</v>
      </c>
      <c r="FR11" s="9">
        <v>192.58199999999999</v>
      </c>
      <c r="FS11" s="9">
        <v>131.07400000000001</v>
      </c>
      <c r="FT11" s="9">
        <v>503.779</v>
      </c>
      <c r="FU11" s="9">
        <v>192.08699999999999</v>
      </c>
      <c r="FV11" s="9">
        <v>311.69200000000001</v>
      </c>
      <c r="FW11" s="9">
        <v>1069.1199999999999</v>
      </c>
      <c r="FX11" s="9">
        <v>514.13800000000003</v>
      </c>
      <c r="FY11" s="9">
        <v>554.98199999999997</v>
      </c>
      <c r="FZ11" s="9">
        <v>644.14300000000003</v>
      </c>
      <c r="GA11" s="9">
        <v>349.86</v>
      </c>
      <c r="GB11" s="9">
        <v>294.28300000000002</v>
      </c>
      <c r="GC11" s="9">
        <v>63.999000000000002</v>
      </c>
      <c r="GD11" s="9">
        <v>20.765000000000001</v>
      </c>
      <c r="GE11" s="9">
        <v>43.234000000000002</v>
      </c>
      <c r="GF11" s="9">
        <v>424.97699999999998</v>
      </c>
      <c r="GG11" s="9">
        <v>164.27699999999999</v>
      </c>
      <c r="GH11" s="9">
        <v>260.69900000000001</v>
      </c>
      <c r="GI11" s="9">
        <v>676.67399999999998</v>
      </c>
      <c r="GJ11" s="9">
        <v>396.85399999999998</v>
      </c>
      <c r="GK11" s="9">
        <v>279.82</v>
      </c>
      <c r="GL11" s="9">
        <v>324.68299999999999</v>
      </c>
      <c r="GM11" s="9">
        <v>211.476</v>
      </c>
      <c r="GN11" s="9">
        <v>113.20699999999999</v>
      </c>
      <c r="GO11" s="9">
        <v>274.21499999999997</v>
      </c>
      <c r="GP11" s="9">
        <v>176.46199999999999</v>
      </c>
      <c r="GQ11" s="9">
        <v>97.753</v>
      </c>
      <c r="GR11" s="9">
        <v>51.506</v>
      </c>
      <c r="GS11" s="9">
        <v>24.532</v>
      </c>
      <c r="GT11" s="9">
        <v>26.975000000000001</v>
      </c>
      <c r="GU11" s="9">
        <v>402.459</v>
      </c>
      <c r="GV11" s="9">
        <v>220.392</v>
      </c>
      <c r="GW11" s="9">
        <v>182.06700000000001</v>
      </c>
      <c r="GX11" s="9">
        <v>1835.258</v>
      </c>
      <c r="GY11" s="9">
        <v>938.34199999999998</v>
      </c>
      <c r="GZ11" s="9">
        <v>896.91600000000005</v>
      </c>
      <c r="HA11" s="9">
        <v>712.85500000000002</v>
      </c>
      <c r="HB11" s="9">
        <v>363.238</v>
      </c>
      <c r="HC11" s="9">
        <v>349.61700000000002</v>
      </c>
      <c r="HD11" s="9">
        <v>226.51599999999999</v>
      </c>
      <c r="HE11" s="9">
        <v>119.39700000000001</v>
      </c>
      <c r="HF11" s="9">
        <v>107.119</v>
      </c>
      <c r="HG11" s="9">
        <v>225.126</v>
      </c>
      <c r="HH11" s="9">
        <v>114.84</v>
      </c>
      <c r="HI11" s="9">
        <v>110.286</v>
      </c>
      <c r="HJ11" s="9">
        <v>261.21300000000002</v>
      </c>
      <c r="HK11" s="9">
        <v>129.001</v>
      </c>
      <c r="HL11" s="9">
        <v>132.21199999999999</v>
      </c>
      <c r="HM11" s="9">
        <v>1122.403</v>
      </c>
      <c r="HN11" s="9">
        <v>575.10400000000004</v>
      </c>
      <c r="HO11" s="9">
        <v>547.29899999999998</v>
      </c>
      <c r="HP11" s="9">
        <v>983.10599999999999</v>
      </c>
      <c r="HQ11" s="9">
        <v>491.16800000000001</v>
      </c>
      <c r="HR11" s="9">
        <v>491.93799999999999</v>
      </c>
      <c r="HS11" s="9">
        <v>341.93700000000001</v>
      </c>
      <c r="HT11" s="9">
        <v>171.83199999999999</v>
      </c>
      <c r="HU11" s="9">
        <v>170.10499999999999</v>
      </c>
      <c r="HV11" s="9">
        <v>293.87900000000002</v>
      </c>
      <c r="HW11" s="9">
        <v>138.82599999999999</v>
      </c>
      <c r="HX11" s="9">
        <v>155.053</v>
      </c>
      <c r="HY11" s="9">
        <v>347.29</v>
      </c>
      <c r="HZ11" s="9">
        <v>180.51</v>
      </c>
      <c r="IA11" s="9">
        <v>166.78</v>
      </c>
      <c r="IB11" s="9">
        <v>139.297</v>
      </c>
      <c r="IC11" s="9">
        <v>83.936999999999998</v>
      </c>
      <c r="ID11" s="9">
        <v>55.36</v>
      </c>
      <c r="IE11" s="9">
        <v>138</v>
      </c>
      <c r="IF11" s="9">
        <v>82.82</v>
      </c>
      <c r="IG11" s="9">
        <v>55.18</v>
      </c>
      <c r="IH11" s="9">
        <v>1.2969999999999999</v>
      </c>
      <c r="II11" s="9">
        <v>1.117</v>
      </c>
      <c r="IJ11" s="9">
        <v>0.18</v>
      </c>
      <c r="IK11" s="9">
        <v>1.2969999999999999</v>
      </c>
      <c r="IL11" s="9">
        <v>1.117</v>
      </c>
      <c r="IM11" s="9">
        <v>0.18</v>
      </c>
      <c r="IN11" s="9">
        <v>0</v>
      </c>
      <c r="IO11" s="9">
        <v>0</v>
      </c>
      <c r="IP11" s="9">
        <v>0</v>
      </c>
      <c r="IQ11" s="9">
        <v>233.50299999999999</v>
      </c>
    </row>
    <row r="12" spans="1:251">
      <c r="A12" s="10">
        <v>42401</v>
      </c>
      <c r="B12" s="9">
        <v>11909.587</v>
      </c>
      <c r="C12" s="9">
        <v>6373.7330000000002</v>
      </c>
      <c r="D12" s="9">
        <v>5535.8530000000001</v>
      </c>
      <c r="E12" s="9">
        <v>2183.2600000000002</v>
      </c>
      <c r="F12" s="9">
        <v>1163.7850000000001</v>
      </c>
      <c r="G12" s="9">
        <v>1019.475</v>
      </c>
      <c r="H12" s="9">
        <v>601.89300000000003</v>
      </c>
      <c r="I12" s="9">
        <v>331.69900000000001</v>
      </c>
      <c r="J12" s="9">
        <v>270.19400000000002</v>
      </c>
      <c r="K12" s="9">
        <v>619.36</v>
      </c>
      <c r="L12" s="9">
        <v>326.29000000000002</v>
      </c>
      <c r="M12" s="9">
        <v>293.07</v>
      </c>
      <c r="N12" s="9">
        <v>962.00699999999995</v>
      </c>
      <c r="O12" s="9">
        <v>505.79599999999999</v>
      </c>
      <c r="P12" s="9">
        <v>456.21100000000001</v>
      </c>
      <c r="Q12" s="9">
        <v>9726.3259999999991</v>
      </c>
      <c r="R12" s="9">
        <v>5209.9480000000003</v>
      </c>
      <c r="S12" s="9">
        <v>4516.3789999999999</v>
      </c>
      <c r="T12" s="9">
        <v>4140.7879999999996</v>
      </c>
      <c r="U12" s="9">
        <v>2176.105</v>
      </c>
      <c r="V12" s="9">
        <v>1964.683</v>
      </c>
      <c r="W12" s="9">
        <v>1232.3889999999999</v>
      </c>
      <c r="X12" s="9">
        <v>638.62900000000002</v>
      </c>
      <c r="Y12" s="9">
        <v>593.76</v>
      </c>
      <c r="Z12" s="9">
        <v>1186.5999999999999</v>
      </c>
      <c r="AA12" s="9">
        <v>611.37900000000002</v>
      </c>
      <c r="AB12" s="9">
        <v>575.221</v>
      </c>
      <c r="AC12" s="9">
        <v>1721.799</v>
      </c>
      <c r="AD12" s="9">
        <v>926.09699999999998</v>
      </c>
      <c r="AE12" s="9">
        <v>795.70100000000002</v>
      </c>
      <c r="AF12" s="9">
        <v>5585.5379999999996</v>
      </c>
      <c r="AG12" s="9">
        <v>3033.8429999999998</v>
      </c>
      <c r="AH12" s="9">
        <v>2551.6950000000002</v>
      </c>
      <c r="AI12" s="9">
        <v>2450.136</v>
      </c>
      <c r="AJ12" s="9">
        <v>1279.7349999999999</v>
      </c>
      <c r="AK12" s="9">
        <v>1170.4010000000001</v>
      </c>
      <c r="AL12" s="9">
        <v>3135.402</v>
      </c>
      <c r="AM12" s="9">
        <v>1754.1079999999999</v>
      </c>
      <c r="AN12" s="9">
        <v>1381.2940000000001</v>
      </c>
      <c r="AO12" s="9">
        <v>1878.752</v>
      </c>
      <c r="AP12" s="9">
        <v>993.01900000000001</v>
      </c>
      <c r="AQ12" s="9">
        <v>885.73299999999995</v>
      </c>
      <c r="AR12" s="9">
        <v>1256.6500000000001</v>
      </c>
      <c r="AS12" s="9">
        <v>761.08900000000006</v>
      </c>
      <c r="AT12" s="9">
        <v>495.56099999999998</v>
      </c>
      <c r="AU12" s="9">
        <v>951.20699999999999</v>
      </c>
      <c r="AV12" s="9">
        <v>529.96500000000003</v>
      </c>
      <c r="AW12" s="9">
        <v>421.24200000000002</v>
      </c>
      <c r="AX12" s="9">
        <v>10958.38</v>
      </c>
      <c r="AY12" s="9">
        <v>5843.768</v>
      </c>
      <c r="AZ12" s="9">
        <v>5114.6120000000001</v>
      </c>
      <c r="BA12" s="9">
        <v>19106.581999999999</v>
      </c>
      <c r="BB12" s="9">
        <v>9424.0660000000007</v>
      </c>
      <c r="BC12" s="9">
        <v>9682.5159999999996</v>
      </c>
      <c r="BD12" s="9">
        <v>2974.5120000000002</v>
      </c>
      <c r="BE12" s="9">
        <v>1498.0550000000001</v>
      </c>
      <c r="BF12" s="9">
        <v>1476.4570000000001</v>
      </c>
      <c r="BG12" s="9">
        <v>2064.5309999999999</v>
      </c>
      <c r="BH12" s="9">
        <v>1065.3389999999999</v>
      </c>
      <c r="BI12" s="9">
        <v>999.19200000000001</v>
      </c>
      <c r="BJ12" s="9">
        <v>1360.3710000000001</v>
      </c>
      <c r="BK12" s="9">
        <v>741.99300000000005</v>
      </c>
      <c r="BL12" s="9">
        <v>618.37800000000004</v>
      </c>
      <c r="BM12" s="9">
        <v>704.16</v>
      </c>
      <c r="BN12" s="9">
        <v>323.346</v>
      </c>
      <c r="BO12" s="9">
        <v>380.81400000000002</v>
      </c>
      <c r="BP12" s="9">
        <v>257.78800000000001</v>
      </c>
      <c r="BQ12" s="9">
        <v>110.248</v>
      </c>
      <c r="BR12" s="9">
        <v>147.54</v>
      </c>
      <c r="BS12" s="9">
        <v>300.85700000000003</v>
      </c>
      <c r="BT12" s="9">
        <v>165.12200000000001</v>
      </c>
      <c r="BU12" s="9">
        <v>135.73500000000001</v>
      </c>
      <c r="BV12" s="9">
        <v>609.125</v>
      </c>
      <c r="BW12" s="9">
        <v>267.59399999999999</v>
      </c>
      <c r="BX12" s="9">
        <v>341.53100000000001</v>
      </c>
      <c r="BY12" s="9">
        <v>1180.9179999999999</v>
      </c>
      <c r="BZ12" s="9">
        <v>548.322</v>
      </c>
      <c r="CA12" s="9">
        <v>632.596</v>
      </c>
      <c r="CB12" s="9">
        <v>694.14300000000003</v>
      </c>
      <c r="CC12" s="9">
        <v>366.64600000000002</v>
      </c>
      <c r="CD12" s="9">
        <v>327.49700000000001</v>
      </c>
      <c r="CE12" s="9">
        <v>79.234999999999999</v>
      </c>
      <c r="CF12" s="9">
        <v>30.37</v>
      </c>
      <c r="CG12" s="9">
        <v>48.865000000000002</v>
      </c>
      <c r="CH12" s="9">
        <v>486.77499999999998</v>
      </c>
      <c r="CI12" s="9">
        <v>181.67599999999999</v>
      </c>
      <c r="CJ12" s="9">
        <v>305.09899999999999</v>
      </c>
      <c r="CK12" s="9">
        <v>680.08</v>
      </c>
      <c r="CL12" s="9">
        <v>414.36</v>
      </c>
      <c r="CM12" s="9">
        <v>265.72000000000003</v>
      </c>
      <c r="CN12" s="9">
        <v>320.38400000000001</v>
      </c>
      <c r="CO12" s="9">
        <v>197.524</v>
      </c>
      <c r="CP12" s="9">
        <v>122.861</v>
      </c>
      <c r="CQ12" s="9">
        <v>257.06400000000002</v>
      </c>
      <c r="CR12" s="9">
        <v>163.31899999999999</v>
      </c>
      <c r="CS12" s="9">
        <v>93.745000000000005</v>
      </c>
      <c r="CT12" s="9">
        <v>34.000999999999998</v>
      </c>
      <c r="CU12" s="9">
        <v>20.126000000000001</v>
      </c>
      <c r="CV12" s="9">
        <v>13.875</v>
      </c>
      <c r="CW12" s="9">
        <v>423.01600000000002</v>
      </c>
      <c r="CX12" s="9">
        <v>251.041</v>
      </c>
      <c r="CY12" s="9">
        <v>171.97499999999999</v>
      </c>
      <c r="CZ12" s="9">
        <v>11463.615</v>
      </c>
      <c r="DA12" s="9">
        <v>6099.3580000000002</v>
      </c>
      <c r="DB12" s="9">
        <v>5364.2569999999996</v>
      </c>
      <c r="DC12" s="9">
        <v>2163.8560000000002</v>
      </c>
      <c r="DD12" s="9">
        <v>1150.662</v>
      </c>
      <c r="DE12" s="9">
        <v>1013.194</v>
      </c>
      <c r="DF12" s="9">
        <v>596.91999999999996</v>
      </c>
      <c r="DG12" s="9">
        <v>329.04199999999997</v>
      </c>
      <c r="DH12" s="9">
        <v>267.87799999999999</v>
      </c>
      <c r="DI12" s="9">
        <v>616.53399999999999</v>
      </c>
      <c r="DJ12" s="9">
        <v>323.76100000000002</v>
      </c>
      <c r="DK12" s="9">
        <v>292.77300000000002</v>
      </c>
      <c r="DL12" s="9">
        <v>950.40300000000002</v>
      </c>
      <c r="DM12" s="9">
        <v>497.85899999999998</v>
      </c>
      <c r="DN12" s="9">
        <v>452.54399999999998</v>
      </c>
      <c r="DO12" s="9">
        <v>9299.759</v>
      </c>
      <c r="DP12" s="9">
        <v>4948.6949999999997</v>
      </c>
      <c r="DQ12" s="9">
        <v>4351.0630000000001</v>
      </c>
      <c r="DR12" s="9">
        <v>4093.5239999999999</v>
      </c>
      <c r="DS12" s="9">
        <v>2145.2089999999998</v>
      </c>
      <c r="DT12" s="9">
        <v>1948.3150000000001</v>
      </c>
      <c r="DU12" s="9">
        <v>1223.1210000000001</v>
      </c>
      <c r="DV12" s="9">
        <v>632.43299999999999</v>
      </c>
      <c r="DW12" s="9">
        <v>590.68799999999999</v>
      </c>
      <c r="DX12" s="9">
        <v>1171.575</v>
      </c>
      <c r="DY12" s="9">
        <v>602.81100000000004</v>
      </c>
      <c r="DZ12" s="9">
        <v>568.76300000000003</v>
      </c>
      <c r="EA12" s="9">
        <v>1698.829</v>
      </c>
      <c r="EB12" s="9">
        <v>909.96500000000003</v>
      </c>
      <c r="EC12" s="9">
        <v>788.86400000000003</v>
      </c>
      <c r="ED12" s="9">
        <v>5206.2349999999997</v>
      </c>
      <c r="EE12" s="9">
        <v>2803.4870000000001</v>
      </c>
      <c r="EF12" s="9">
        <v>2402.748</v>
      </c>
      <c r="EG12" s="9">
        <v>2383.5630000000001</v>
      </c>
      <c r="EH12" s="9">
        <v>1235.5940000000001</v>
      </c>
      <c r="EI12" s="9">
        <v>1147.9690000000001</v>
      </c>
      <c r="EJ12" s="9">
        <v>2822.6709999999998</v>
      </c>
      <c r="EK12" s="9">
        <v>1567.893</v>
      </c>
      <c r="EL12" s="9">
        <v>1254.779</v>
      </c>
      <c r="EM12" s="9">
        <v>1765.9659999999999</v>
      </c>
      <c r="EN12" s="9">
        <v>929.28300000000002</v>
      </c>
      <c r="EO12" s="9">
        <v>836.68299999999999</v>
      </c>
      <c r="EP12" s="9">
        <v>1056.7049999999999</v>
      </c>
      <c r="EQ12" s="9">
        <v>638.61</v>
      </c>
      <c r="ER12" s="9">
        <v>418.096</v>
      </c>
      <c r="ES12" s="9">
        <v>944.50400000000002</v>
      </c>
      <c r="ET12" s="9">
        <v>525.43200000000002</v>
      </c>
      <c r="EU12" s="9">
        <v>419.07299999999998</v>
      </c>
      <c r="EV12" s="9">
        <v>10519.111000000001</v>
      </c>
      <c r="EW12" s="9">
        <v>5573.9260000000004</v>
      </c>
      <c r="EX12" s="9">
        <v>4945.1850000000004</v>
      </c>
      <c r="EY12" s="9">
        <v>15691.198</v>
      </c>
      <c r="EZ12" s="9">
        <v>7788.2169999999996</v>
      </c>
      <c r="FA12" s="9">
        <v>7902.9809999999998</v>
      </c>
      <c r="FB12" s="9">
        <v>2830.7930000000001</v>
      </c>
      <c r="FC12" s="9">
        <v>1406.9</v>
      </c>
      <c r="FD12" s="9">
        <v>1423.893</v>
      </c>
      <c r="FE12" s="9">
        <v>2019.1990000000001</v>
      </c>
      <c r="FF12" s="9">
        <v>1033.0360000000001</v>
      </c>
      <c r="FG12" s="9">
        <v>986.16300000000001</v>
      </c>
      <c r="FH12" s="9">
        <v>1335.8150000000001</v>
      </c>
      <c r="FI12" s="9">
        <v>723.94500000000005</v>
      </c>
      <c r="FJ12" s="9">
        <v>611.87</v>
      </c>
      <c r="FK12" s="9">
        <v>683.38300000000004</v>
      </c>
      <c r="FL12" s="9">
        <v>309.09100000000001</v>
      </c>
      <c r="FM12" s="9">
        <v>374.29199999999997</v>
      </c>
      <c r="FN12" s="9">
        <v>253.262</v>
      </c>
      <c r="FO12" s="9">
        <v>107.411</v>
      </c>
      <c r="FP12" s="9">
        <v>145.852</v>
      </c>
      <c r="FQ12" s="9">
        <v>296.86900000000003</v>
      </c>
      <c r="FR12" s="9">
        <v>162.923</v>
      </c>
      <c r="FS12" s="9">
        <v>133.946</v>
      </c>
      <c r="FT12" s="9">
        <v>514.72500000000002</v>
      </c>
      <c r="FU12" s="9">
        <v>210.94</v>
      </c>
      <c r="FV12" s="9">
        <v>303.78500000000003</v>
      </c>
      <c r="FW12" s="9">
        <v>1117.7909999999999</v>
      </c>
      <c r="FX12" s="9">
        <v>512.71699999999998</v>
      </c>
      <c r="FY12" s="9">
        <v>605.07399999999996</v>
      </c>
      <c r="FZ12" s="9">
        <v>691.14800000000002</v>
      </c>
      <c r="GA12" s="9">
        <v>364.49</v>
      </c>
      <c r="GB12" s="9">
        <v>326.65699999999998</v>
      </c>
      <c r="GC12" s="9">
        <v>78.730999999999995</v>
      </c>
      <c r="GD12" s="9">
        <v>30.37</v>
      </c>
      <c r="GE12" s="9">
        <v>48.360999999999997</v>
      </c>
      <c r="GF12" s="9">
        <v>426.64299999999997</v>
      </c>
      <c r="GG12" s="9">
        <v>148.226</v>
      </c>
      <c r="GH12" s="9">
        <v>278.416</v>
      </c>
      <c r="GI12" s="9">
        <v>638.11699999999996</v>
      </c>
      <c r="GJ12" s="9">
        <v>386.57799999999997</v>
      </c>
      <c r="GK12" s="9">
        <v>251.53800000000001</v>
      </c>
      <c r="GL12" s="9">
        <v>307.24799999999999</v>
      </c>
      <c r="GM12" s="9">
        <v>190.80099999999999</v>
      </c>
      <c r="GN12" s="9">
        <v>116.447</v>
      </c>
      <c r="GO12" s="9">
        <v>253.357</v>
      </c>
      <c r="GP12" s="9">
        <v>160.941</v>
      </c>
      <c r="GQ12" s="9">
        <v>92.415000000000006</v>
      </c>
      <c r="GR12" s="9">
        <v>34.000999999999998</v>
      </c>
      <c r="GS12" s="9">
        <v>20.126000000000001</v>
      </c>
      <c r="GT12" s="9">
        <v>13.875</v>
      </c>
      <c r="GU12" s="9">
        <v>384.76</v>
      </c>
      <c r="GV12" s="9">
        <v>225.637</v>
      </c>
      <c r="GW12" s="9">
        <v>159.12299999999999</v>
      </c>
      <c r="GX12" s="9">
        <v>1878.588</v>
      </c>
      <c r="GY12" s="9">
        <v>945.51499999999999</v>
      </c>
      <c r="GZ12" s="9">
        <v>933.07299999999998</v>
      </c>
      <c r="HA12" s="9">
        <v>725.97699999999998</v>
      </c>
      <c r="HB12" s="9">
        <v>370.81700000000001</v>
      </c>
      <c r="HC12" s="9">
        <v>355.16</v>
      </c>
      <c r="HD12" s="9">
        <v>234.202</v>
      </c>
      <c r="HE12" s="9">
        <v>126.26900000000001</v>
      </c>
      <c r="HF12" s="9">
        <v>107.934</v>
      </c>
      <c r="HG12" s="9">
        <v>206.755</v>
      </c>
      <c r="HH12" s="9">
        <v>101.598</v>
      </c>
      <c r="HI12" s="9">
        <v>105.157</v>
      </c>
      <c r="HJ12" s="9">
        <v>285.02</v>
      </c>
      <c r="HK12" s="9">
        <v>142.95099999999999</v>
      </c>
      <c r="HL12" s="9">
        <v>142.06899999999999</v>
      </c>
      <c r="HM12" s="9">
        <v>1152.6110000000001</v>
      </c>
      <c r="HN12" s="9">
        <v>574.69799999999998</v>
      </c>
      <c r="HO12" s="9">
        <v>577.91300000000001</v>
      </c>
      <c r="HP12" s="9">
        <v>999.75</v>
      </c>
      <c r="HQ12" s="9">
        <v>496.87</v>
      </c>
      <c r="HR12" s="9">
        <v>502.88099999999997</v>
      </c>
      <c r="HS12" s="9">
        <v>363.733</v>
      </c>
      <c r="HT12" s="9">
        <v>168.107</v>
      </c>
      <c r="HU12" s="9">
        <v>195.626</v>
      </c>
      <c r="HV12" s="9">
        <v>314.09500000000003</v>
      </c>
      <c r="HW12" s="9">
        <v>162.24700000000001</v>
      </c>
      <c r="HX12" s="9">
        <v>151.84800000000001</v>
      </c>
      <c r="HY12" s="9">
        <v>321.92200000000003</v>
      </c>
      <c r="HZ12" s="9">
        <v>166.51599999999999</v>
      </c>
      <c r="IA12" s="9">
        <v>155.40600000000001</v>
      </c>
      <c r="IB12" s="9">
        <v>152.86099999999999</v>
      </c>
      <c r="IC12" s="9">
        <v>77.828000000000003</v>
      </c>
      <c r="ID12" s="9">
        <v>75.033000000000001</v>
      </c>
      <c r="IE12" s="9">
        <v>152.03200000000001</v>
      </c>
      <c r="IF12" s="9">
        <v>76.998999999999995</v>
      </c>
      <c r="IG12" s="9">
        <v>75.033000000000001</v>
      </c>
      <c r="IH12" s="9">
        <v>0.82899999999999996</v>
      </c>
      <c r="II12" s="9">
        <v>0.82899999999999996</v>
      </c>
      <c r="IJ12" s="9">
        <v>0</v>
      </c>
      <c r="IK12" s="9">
        <v>0.82899999999999996</v>
      </c>
      <c r="IL12" s="9">
        <v>0.82899999999999996</v>
      </c>
      <c r="IM12" s="9">
        <v>0</v>
      </c>
      <c r="IN12" s="9">
        <v>0</v>
      </c>
      <c r="IO12" s="9">
        <v>0</v>
      </c>
      <c r="IP12" s="9">
        <v>0</v>
      </c>
      <c r="IQ12" s="9">
        <v>244.31899999999999</v>
      </c>
    </row>
    <row r="13" spans="1:251">
      <c r="A13" s="10">
        <v>42767</v>
      </c>
      <c r="B13" s="9">
        <v>12037.361000000001</v>
      </c>
      <c r="C13" s="9">
        <v>6436.5039999999999</v>
      </c>
      <c r="D13" s="9">
        <v>5600.8580000000002</v>
      </c>
      <c r="E13" s="9">
        <v>2195.25</v>
      </c>
      <c r="F13" s="9">
        <v>1175.02</v>
      </c>
      <c r="G13" s="9">
        <v>1020.23</v>
      </c>
      <c r="H13" s="9">
        <v>591.851</v>
      </c>
      <c r="I13" s="9">
        <v>329.19900000000001</v>
      </c>
      <c r="J13" s="9">
        <v>262.65199999999999</v>
      </c>
      <c r="K13" s="9">
        <v>662.69799999999998</v>
      </c>
      <c r="L13" s="9">
        <v>345.36700000000002</v>
      </c>
      <c r="M13" s="9">
        <v>317.33199999999999</v>
      </c>
      <c r="N13" s="9">
        <v>940.7</v>
      </c>
      <c r="O13" s="9">
        <v>500.45400000000001</v>
      </c>
      <c r="P13" s="9">
        <v>440.24599999999998</v>
      </c>
      <c r="Q13" s="9">
        <v>9842.1119999999992</v>
      </c>
      <c r="R13" s="9">
        <v>5261.4840000000004</v>
      </c>
      <c r="S13" s="9">
        <v>4580.6279999999997</v>
      </c>
      <c r="T13" s="9">
        <v>4275.1790000000001</v>
      </c>
      <c r="U13" s="9">
        <v>2223.2449999999999</v>
      </c>
      <c r="V13" s="9">
        <v>2051.9340000000002</v>
      </c>
      <c r="W13" s="9">
        <v>1309.114</v>
      </c>
      <c r="X13" s="9">
        <v>666.04899999999998</v>
      </c>
      <c r="Y13" s="9">
        <v>643.06500000000005</v>
      </c>
      <c r="Z13" s="9">
        <v>1244.152</v>
      </c>
      <c r="AA13" s="9">
        <v>655.072</v>
      </c>
      <c r="AB13" s="9">
        <v>589.07899999999995</v>
      </c>
      <c r="AC13" s="9">
        <v>1721.914</v>
      </c>
      <c r="AD13" s="9">
        <v>902.12400000000002</v>
      </c>
      <c r="AE13" s="9">
        <v>819.79</v>
      </c>
      <c r="AF13" s="9">
        <v>5566.9319999999998</v>
      </c>
      <c r="AG13" s="9">
        <v>3038.2379999999998</v>
      </c>
      <c r="AH13" s="9">
        <v>2528.694</v>
      </c>
      <c r="AI13" s="9">
        <v>2317.4940000000001</v>
      </c>
      <c r="AJ13" s="9">
        <v>1229.2750000000001</v>
      </c>
      <c r="AK13" s="9">
        <v>1088.2190000000001</v>
      </c>
      <c r="AL13" s="9">
        <v>3249.4380000000001</v>
      </c>
      <c r="AM13" s="9">
        <v>1808.963</v>
      </c>
      <c r="AN13" s="9">
        <v>1440.4749999999999</v>
      </c>
      <c r="AO13" s="9">
        <v>1997.761</v>
      </c>
      <c r="AP13" s="9">
        <v>1054.606</v>
      </c>
      <c r="AQ13" s="9">
        <v>943.154</v>
      </c>
      <c r="AR13" s="9">
        <v>1251.6780000000001</v>
      </c>
      <c r="AS13" s="9">
        <v>754.35699999999997</v>
      </c>
      <c r="AT13" s="9">
        <v>497.32100000000003</v>
      </c>
      <c r="AU13" s="9">
        <v>926.86199999999997</v>
      </c>
      <c r="AV13" s="9">
        <v>533.03700000000003</v>
      </c>
      <c r="AW13" s="9">
        <v>393.82499999999999</v>
      </c>
      <c r="AX13" s="9">
        <v>11110.5</v>
      </c>
      <c r="AY13" s="9">
        <v>5903.4669999999996</v>
      </c>
      <c r="AZ13" s="9">
        <v>5207.0330000000004</v>
      </c>
      <c r="BA13" s="9">
        <v>19507.530999999999</v>
      </c>
      <c r="BB13" s="9">
        <v>9599.4629999999997</v>
      </c>
      <c r="BC13" s="9">
        <v>9908.0669999999991</v>
      </c>
      <c r="BD13" s="9">
        <v>2937.2570000000001</v>
      </c>
      <c r="BE13" s="9">
        <v>1453.8579999999999</v>
      </c>
      <c r="BF13" s="9">
        <v>1483.3989999999999</v>
      </c>
      <c r="BG13" s="9">
        <v>1943.4</v>
      </c>
      <c r="BH13" s="9">
        <v>1004.3630000000001</v>
      </c>
      <c r="BI13" s="9">
        <v>939.03700000000003</v>
      </c>
      <c r="BJ13" s="9">
        <v>1295.1590000000001</v>
      </c>
      <c r="BK13" s="9">
        <v>720.99900000000002</v>
      </c>
      <c r="BL13" s="9">
        <v>574.16</v>
      </c>
      <c r="BM13" s="9">
        <v>648.24099999999999</v>
      </c>
      <c r="BN13" s="9">
        <v>283.36399999999998</v>
      </c>
      <c r="BO13" s="9">
        <v>364.87700000000001</v>
      </c>
      <c r="BP13" s="9">
        <v>273.06900000000002</v>
      </c>
      <c r="BQ13" s="9">
        <v>114.741</v>
      </c>
      <c r="BR13" s="9">
        <v>158.328</v>
      </c>
      <c r="BS13" s="9">
        <v>332.30399999999997</v>
      </c>
      <c r="BT13" s="9">
        <v>180.559</v>
      </c>
      <c r="BU13" s="9">
        <v>151.745</v>
      </c>
      <c r="BV13" s="9">
        <v>661.553</v>
      </c>
      <c r="BW13" s="9">
        <v>268.935</v>
      </c>
      <c r="BX13" s="9">
        <v>392.61799999999999</v>
      </c>
      <c r="BY13" s="9">
        <v>1199.319</v>
      </c>
      <c r="BZ13" s="9">
        <v>578.03099999999995</v>
      </c>
      <c r="CA13" s="9">
        <v>621.28700000000003</v>
      </c>
      <c r="CB13" s="9">
        <v>668.18899999999996</v>
      </c>
      <c r="CC13" s="9">
        <v>375.07499999999999</v>
      </c>
      <c r="CD13" s="9">
        <v>293.11399999999998</v>
      </c>
      <c r="CE13" s="9">
        <v>76.450999999999993</v>
      </c>
      <c r="CF13" s="9">
        <v>36.555999999999997</v>
      </c>
      <c r="CG13" s="9">
        <v>39.895000000000003</v>
      </c>
      <c r="CH13" s="9">
        <v>531.12900000000002</v>
      </c>
      <c r="CI13" s="9">
        <v>202.95599999999999</v>
      </c>
      <c r="CJ13" s="9">
        <v>328.173</v>
      </c>
      <c r="CK13" s="9">
        <v>721.4</v>
      </c>
      <c r="CL13" s="9">
        <v>404.5</v>
      </c>
      <c r="CM13" s="9">
        <v>316.89999999999998</v>
      </c>
      <c r="CN13" s="9">
        <v>306.91300000000001</v>
      </c>
      <c r="CO13" s="9">
        <v>182.79499999999999</v>
      </c>
      <c r="CP13" s="9">
        <v>124.11799999999999</v>
      </c>
      <c r="CQ13" s="9">
        <v>258.673</v>
      </c>
      <c r="CR13" s="9">
        <v>157.96199999999999</v>
      </c>
      <c r="CS13" s="9">
        <v>100.711</v>
      </c>
      <c r="CT13" s="9">
        <v>43.482999999999997</v>
      </c>
      <c r="CU13" s="9">
        <v>19.908999999999999</v>
      </c>
      <c r="CV13" s="9">
        <v>23.574000000000002</v>
      </c>
      <c r="CW13" s="9">
        <v>462.72699999999998</v>
      </c>
      <c r="CX13" s="9">
        <v>246.53800000000001</v>
      </c>
      <c r="CY13" s="9">
        <v>216.18899999999999</v>
      </c>
      <c r="CZ13" s="9">
        <v>11575.441000000001</v>
      </c>
      <c r="DA13" s="9">
        <v>6158.9279999999999</v>
      </c>
      <c r="DB13" s="9">
        <v>5416.5119999999997</v>
      </c>
      <c r="DC13" s="9">
        <v>2171.0549999999998</v>
      </c>
      <c r="DD13" s="9">
        <v>1159.175</v>
      </c>
      <c r="DE13" s="9">
        <v>1011.88</v>
      </c>
      <c r="DF13" s="9">
        <v>585.13599999999997</v>
      </c>
      <c r="DG13" s="9">
        <v>324.98599999999999</v>
      </c>
      <c r="DH13" s="9">
        <v>260.14999999999998</v>
      </c>
      <c r="DI13" s="9">
        <v>658.51199999999994</v>
      </c>
      <c r="DJ13" s="9">
        <v>342.08300000000003</v>
      </c>
      <c r="DK13" s="9">
        <v>316.428</v>
      </c>
      <c r="DL13" s="9">
        <v>927.40700000000004</v>
      </c>
      <c r="DM13" s="9">
        <v>492.10599999999999</v>
      </c>
      <c r="DN13" s="9">
        <v>435.30099999999999</v>
      </c>
      <c r="DO13" s="9">
        <v>9404.3860000000004</v>
      </c>
      <c r="DP13" s="9">
        <v>4999.7529999999997</v>
      </c>
      <c r="DQ13" s="9">
        <v>4404.6319999999996</v>
      </c>
      <c r="DR13" s="9">
        <v>4216.9629999999997</v>
      </c>
      <c r="DS13" s="9">
        <v>2187.9850000000001</v>
      </c>
      <c r="DT13" s="9">
        <v>2028.9780000000001</v>
      </c>
      <c r="DU13" s="9">
        <v>1297.472</v>
      </c>
      <c r="DV13" s="9">
        <v>658.09500000000003</v>
      </c>
      <c r="DW13" s="9">
        <v>639.37699999999995</v>
      </c>
      <c r="DX13" s="9">
        <v>1229.47</v>
      </c>
      <c r="DY13" s="9">
        <v>647.96199999999999</v>
      </c>
      <c r="DZ13" s="9">
        <v>581.50800000000004</v>
      </c>
      <c r="EA13" s="9">
        <v>1690.02</v>
      </c>
      <c r="EB13" s="9">
        <v>881.92700000000002</v>
      </c>
      <c r="EC13" s="9">
        <v>808.09299999999996</v>
      </c>
      <c r="ED13" s="9">
        <v>5187.4229999999998</v>
      </c>
      <c r="EE13" s="9">
        <v>2811.7689999999998</v>
      </c>
      <c r="EF13" s="9">
        <v>2375.654</v>
      </c>
      <c r="EG13" s="9">
        <v>2246.3049999999998</v>
      </c>
      <c r="EH13" s="9">
        <v>1191.7929999999999</v>
      </c>
      <c r="EI13" s="9">
        <v>1054.511</v>
      </c>
      <c r="EJ13" s="9">
        <v>2941.1179999999999</v>
      </c>
      <c r="EK13" s="9">
        <v>1619.9760000000001</v>
      </c>
      <c r="EL13" s="9">
        <v>1321.143</v>
      </c>
      <c r="EM13" s="9">
        <v>1902.0830000000001</v>
      </c>
      <c r="EN13" s="9">
        <v>999.95</v>
      </c>
      <c r="EO13" s="9">
        <v>902.13300000000004</v>
      </c>
      <c r="EP13" s="9">
        <v>1039.0350000000001</v>
      </c>
      <c r="EQ13" s="9">
        <v>620.02599999999995</v>
      </c>
      <c r="ER13" s="9">
        <v>419.01</v>
      </c>
      <c r="ES13" s="9">
        <v>920.74800000000005</v>
      </c>
      <c r="ET13" s="9">
        <v>528.87800000000004</v>
      </c>
      <c r="EU13" s="9">
        <v>391.87099999999998</v>
      </c>
      <c r="EV13" s="9">
        <v>10654.692999999999</v>
      </c>
      <c r="EW13" s="9">
        <v>5630.0510000000004</v>
      </c>
      <c r="EX13" s="9">
        <v>5024.6419999999998</v>
      </c>
      <c r="EY13" s="9">
        <v>15908.578</v>
      </c>
      <c r="EZ13" s="9">
        <v>7881.6379999999999</v>
      </c>
      <c r="FA13" s="9">
        <v>8026.9409999999998</v>
      </c>
      <c r="FB13" s="9">
        <v>2790.6080000000002</v>
      </c>
      <c r="FC13" s="9">
        <v>1363.4010000000001</v>
      </c>
      <c r="FD13" s="9">
        <v>1427.2080000000001</v>
      </c>
      <c r="FE13" s="9">
        <v>1903.277</v>
      </c>
      <c r="FF13" s="9">
        <v>979.69899999999996</v>
      </c>
      <c r="FG13" s="9">
        <v>923.57899999999995</v>
      </c>
      <c r="FH13" s="9">
        <v>1274.585</v>
      </c>
      <c r="FI13" s="9">
        <v>709.28800000000001</v>
      </c>
      <c r="FJ13" s="9">
        <v>565.29700000000003</v>
      </c>
      <c r="FK13" s="9">
        <v>628.69200000000001</v>
      </c>
      <c r="FL13" s="9">
        <v>270.411</v>
      </c>
      <c r="FM13" s="9">
        <v>358.28100000000001</v>
      </c>
      <c r="FN13" s="9">
        <v>270.37400000000002</v>
      </c>
      <c r="FO13" s="9">
        <v>113.97199999999999</v>
      </c>
      <c r="FP13" s="9">
        <v>156.40199999999999</v>
      </c>
      <c r="FQ13" s="9">
        <v>326.97300000000001</v>
      </c>
      <c r="FR13" s="9">
        <v>177.66800000000001</v>
      </c>
      <c r="FS13" s="9">
        <v>149.30500000000001</v>
      </c>
      <c r="FT13" s="9">
        <v>560.35799999999995</v>
      </c>
      <c r="FU13" s="9">
        <v>206.03399999999999</v>
      </c>
      <c r="FV13" s="9">
        <v>354.32400000000001</v>
      </c>
      <c r="FW13" s="9">
        <v>1136.1969999999999</v>
      </c>
      <c r="FX13" s="9">
        <v>542.11800000000005</v>
      </c>
      <c r="FY13" s="9">
        <v>594.07899999999995</v>
      </c>
      <c r="FZ13" s="9">
        <v>663.31600000000003</v>
      </c>
      <c r="GA13" s="9">
        <v>371.61700000000002</v>
      </c>
      <c r="GB13" s="9">
        <v>291.7</v>
      </c>
      <c r="GC13" s="9">
        <v>75.882999999999996</v>
      </c>
      <c r="GD13" s="9">
        <v>36.555999999999997</v>
      </c>
      <c r="GE13" s="9">
        <v>39.326999999999998</v>
      </c>
      <c r="GF13" s="9">
        <v>472.88</v>
      </c>
      <c r="GG13" s="9">
        <v>170.501</v>
      </c>
      <c r="GH13" s="9">
        <v>302.37900000000002</v>
      </c>
      <c r="GI13" s="9">
        <v>671.88199999999995</v>
      </c>
      <c r="GJ13" s="9">
        <v>370.46199999999999</v>
      </c>
      <c r="GK13" s="9">
        <v>301.42</v>
      </c>
      <c r="GL13" s="9">
        <v>295.55500000000001</v>
      </c>
      <c r="GM13" s="9">
        <v>175.58799999999999</v>
      </c>
      <c r="GN13" s="9">
        <v>119.968</v>
      </c>
      <c r="GO13" s="9">
        <v>257.43200000000002</v>
      </c>
      <c r="GP13" s="9">
        <v>157.261</v>
      </c>
      <c r="GQ13" s="9">
        <v>100.17100000000001</v>
      </c>
      <c r="GR13" s="9">
        <v>43.482999999999997</v>
      </c>
      <c r="GS13" s="9">
        <v>19.908999999999999</v>
      </c>
      <c r="GT13" s="9">
        <v>23.574000000000002</v>
      </c>
      <c r="GU13" s="9">
        <v>414.45100000000002</v>
      </c>
      <c r="GV13" s="9">
        <v>213.20099999999999</v>
      </c>
      <c r="GW13" s="9">
        <v>201.25</v>
      </c>
      <c r="GX13" s="9">
        <v>1848.38</v>
      </c>
      <c r="GY13" s="9">
        <v>938.12599999999998</v>
      </c>
      <c r="GZ13" s="9">
        <v>910.25400000000002</v>
      </c>
      <c r="HA13" s="9">
        <v>747.61</v>
      </c>
      <c r="HB13" s="9">
        <v>375.53899999999999</v>
      </c>
      <c r="HC13" s="9">
        <v>372.07100000000003</v>
      </c>
      <c r="HD13" s="9">
        <v>220.923</v>
      </c>
      <c r="HE13" s="9">
        <v>121.937</v>
      </c>
      <c r="HF13" s="9">
        <v>98.986000000000004</v>
      </c>
      <c r="HG13" s="9">
        <v>251.20400000000001</v>
      </c>
      <c r="HH13" s="9">
        <v>124.15600000000001</v>
      </c>
      <c r="HI13" s="9">
        <v>127.048</v>
      </c>
      <c r="HJ13" s="9">
        <v>275.483</v>
      </c>
      <c r="HK13" s="9">
        <v>129.446</v>
      </c>
      <c r="HL13" s="9">
        <v>146.03700000000001</v>
      </c>
      <c r="HM13" s="9">
        <v>1100.77</v>
      </c>
      <c r="HN13" s="9">
        <v>562.58699999999999</v>
      </c>
      <c r="HO13" s="9">
        <v>538.18299999999999</v>
      </c>
      <c r="HP13" s="9">
        <v>963.41300000000001</v>
      </c>
      <c r="HQ13" s="9">
        <v>485.31200000000001</v>
      </c>
      <c r="HR13" s="9">
        <v>478.101</v>
      </c>
      <c r="HS13" s="9">
        <v>370.73</v>
      </c>
      <c r="HT13" s="9">
        <v>178.00399999999999</v>
      </c>
      <c r="HU13" s="9">
        <v>192.726</v>
      </c>
      <c r="HV13" s="9">
        <v>314.05399999999997</v>
      </c>
      <c r="HW13" s="9">
        <v>158.524</v>
      </c>
      <c r="HX13" s="9">
        <v>155.53</v>
      </c>
      <c r="HY13" s="9">
        <v>278.62900000000002</v>
      </c>
      <c r="HZ13" s="9">
        <v>148.78299999999999</v>
      </c>
      <c r="IA13" s="9">
        <v>129.846</v>
      </c>
      <c r="IB13" s="9">
        <v>137.357</v>
      </c>
      <c r="IC13" s="9">
        <v>77.275000000000006</v>
      </c>
      <c r="ID13" s="9">
        <v>60.081000000000003</v>
      </c>
      <c r="IE13" s="9">
        <v>131.62200000000001</v>
      </c>
      <c r="IF13" s="9">
        <v>74.418999999999997</v>
      </c>
      <c r="IG13" s="9">
        <v>57.203000000000003</v>
      </c>
      <c r="IH13" s="9">
        <v>5.7350000000000003</v>
      </c>
      <c r="II13" s="9">
        <v>2.8559999999999999</v>
      </c>
      <c r="IJ13" s="9">
        <v>2.879</v>
      </c>
      <c r="IK13" s="9">
        <v>5.7350000000000003</v>
      </c>
      <c r="IL13" s="9">
        <v>2.8559999999999999</v>
      </c>
      <c r="IM13" s="9">
        <v>2.879</v>
      </c>
      <c r="IN13" s="9">
        <v>0</v>
      </c>
      <c r="IO13" s="9">
        <v>0</v>
      </c>
      <c r="IP13" s="9">
        <v>0</v>
      </c>
      <c r="IQ13" s="9">
        <v>243.708</v>
      </c>
    </row>
    <row r="14" spans="1:251">
      <c r="A14" s="10">
        <v>43132</v>
      </c>
      <c r="B14" s="9">
        <v>12457.397999999999</v>
      </c>
      <c r="C14" s="9">
        <v>6612.6490000000003</v>
      </c>
      <c r="D14" s="9">
        <v>5844.7489999999998</v>
      </c>
      <c r="E14" s="9">
        <v>2399.5819999999999</v>
      </c>
      <c r="F14" s="9">
        <v>1260.595</v>
      </c>
      <c r="G14" s="9">
        <v>1138.9870000000001</v>
      </c>
      <c r="H14" s="9">
        <v>661.18299999999999</v>
      </c>
      <c r="I14" s="9">
        <v>348.15499999999997</v>
      </c>
      <c r="J14" s="9">
        <v>313.02800000000002</v>
      </c>
      <c r="K14" s="9">
        <v>689.76300000000003</v>
      </c>
      <c r="L14" s="9">
        <v>365.13499999999999</v>
      </c>
      <c r="M14" s="9">
        <v>324.62900000000002</v>
      </c>
      <c r="N14" s="9">
        <v>1048.636</v>
      </c>
      <c r="O14" s="9">
        <v>547.30499999999995</v>
      </c>
      <c r="P14" s="9">
        <v>501.33</v>
      </c>
      <c r="Q14" s="9">
        <v>10057.816000000001</v>
      </c>
      <c r="R14" s="9">
        <v>5352.0540000000001</v>
      </c>
      <c r="S14" s="9">
        <v>4705.7619999999997</v>
      </c>
      <c r="T14" s="9">
        <v>4451.6210000000001</v>
      </c>
      <c r="U14" s="9">
        <v>2336.2640000000001</v>
      </c>
      <c r="V14" s="9">
        <v>2115.357</v>
      </c>
      <c r="W14" s="9">
        <v>1295.885</v>
      </c>
      <c r="X14" s="9">
        <v>685.49199999999996</v>
      </c>
      <c r="Y14" s="9">
        <v>610.39300000000003</v>
      </c>
      <c r="Z14" s="9">
        <v>1367.393</v>
      </c>
      <c r="AA14" s="9">
        <v>703.029</v>
      </c>
      <c r="AB14" s="9">
        <v>664.36400000000003</v>
      </c>
      <c r="AC14" s="9">
        <v>1788.3420000000001</v>
      </c>
      <c r="AD14" s="9">
        <v>947.74300000000005</v>
      </c>
      <c r="AE14" s="9">
        <v>840.59900000000005</v>
      </c>
      <c r="AF14" s="9">
        <v>5606.1949999999997</v>
      </c>
      <c r="AG14" s="9">
        <v>3015.79</v>
      </c>
      <c r="AH14" s="9">
        <v>2590.4050000000002</v>
      </c>
      <c r="AI14" s="9">
        <v>2249.2040000000002</v>
      </c>
      <c r="AJ14" s="9">
        <v>1171.5029999999999</v>
      </c>
      <c r="AK14" s="9">
        <v>1077.7</v>
      </c>
      <c r="AL14" s="9">
        <v>3356.991</v>
      </c>
      <c r="AM14" s="9">
        <v>1844.287</v>
      </c>
      <c r="AN14" s="9">
        <v>1512.7049999999999</v>
      </c>
      <c r="AO14" s="9">
        <v>2082.1790000000001</v>
      </c>
      <c r="AP14" s="9">
        <v>1070.009</v>
      </c>
      <c r="AQ14" s="9">
        <v>1012.17</v>
      </c>
      <c r="AR14" s="9">
        <v>1274.8119999999999</v>
      </c>
      <c r="AS14" s="9">
        <v>774.27700000000004</v>
      </c>
      <c r="AT14" s="9">
        <v>500.53500000000003</v>
      </c>
      <c r="AU14" s="9">
        <v>1007.579</v>
      </c>
      <c r="AV14" s="9">
        <v>570.35500000000002</v>
      </c>
      <c r="AW14" s="9">
        <v>437.22399999999999</v>
      </c>
      <c r="AX14" s="9">
        <v>11449.819</v>
      </c>
      <c r="AY14" s="9">
        <v>6042.2939999999999</v>
      </c>
      <c r="AZ14" s="9">
        <v>5407.5249999999996</v>
      </c>
      <c r="BA14" s="9">
        <v>19854.566999999999</v>
      </c>
      <c r="BB14" s="9">
        <v>9761.2119999999995</v>
      </c>
      <c r="BC14" s="9">
        <v>10093.355</v>
      </c>
      <c r="BD14" s="9">
        <v>2997.127</v>
      </c>
      <c r="BE14" s="9">
        <v>1495.9179999999999</v>
      </c>
      <c r="BF14" s="9">
        <v>1501.2090000000001</v>
      </c>
      <c r="BG14" s="9">
        <v>2118.3510000000001</v>
      </c>
      <c r="BH14" s="9">
        <v>1093.0050000000001</v>
      </c>
      <c r="BI14" s="9">
        <v>1025.346</v>
      </c>
      <c r="BJ14" s="9">
        <v>1414.5550000000001</v>
      </c>
      <c r="BK14" s="9">
        <v>775.51300000000003</v>
      </c>
      <c r="BL14" s="9">
        <v>639.04200000000003</v>
      </c>
      <c r="BM14" s="9">
        <v>703.79600000000005</v>
      </c>
      <c r="BN14" s="9">
        <v>317.49200000000002</v>
      </c>
      <c r="BO14" s="9">
        <v>386.303</v>
      </c>
      <c r="BP14" s="9">
        <v>266.339</v>
      </c>
      <c r="BQ14" s="9">
        <v>107.619</v>
      </c>
      <c r="BR14" s="9">
        <v>158.72</v>
      </c>
      <c r="BS14" s="9">
        <v>303.77499999999998</v>
      </c>
      <c r="BT14" s="9">
        <v>159.78700000000001</v>
      </c>
      <c r="BU14" s="9">
        <v>143.988</v>
      </c>
      <c r="BV14" s="9">
        <v>575.00099999999998</v>
      </c>
      <c r="BW14" s="9">
        <v>243.126</v>
      </c>
      <c r="BX14" s="9">
        <v>331.875</v>
      </c>
      <c r="BY14" s="9">
        <v>1242.6130000000001</v>
      </c>
      <c r="BZ14" s="9">
        <v>613.75</v>
      </c>
      <c r="CA14" s="9">
        <v>628.86300000000006</v>
      </c>
      <c r="CB14" s="9">
        <v>768.37400000000002</v>
      </c>
      <c r="CC14" s="9">
        <v>420.197</v>
      </c>
      <c r="CD14" s="9">
        <v>348.17700000000002</v>
      </c>
      <c r="CE14" s="9">
        <v>73.905000000000001</v>
      </c>
      <c r="CF14" s="9">
        <v>27.420999999999999</v>
      </c>
      <c r="CG14" s="9">
        <v>46.484000000000002</v>
      </c>
      <c r="CH14" s="9">
        <v>474.23899999999998</v>
      </c>
      <c r="CI14" s="9">
        <v>193.553</v>
      </c>
      <c r="CJ14" s="9">
        <v>280.68599999999998</v>
      </c>
      <c r="CK14" s="9">
        <v>643.74199999999996</v>
      </c>
      <c r="CL14" s="9">
        <v>359.51799999999997</v>
      </c>
      <c r="CM14" s="9">
        <v>284.22399999999999</v>
      </c>
      <c r="CN14" s="9">
        <v>270.32</v>
      </c>
      <c r="CO14" s="9">
        <v>152.37299999999999</v>
      </c>
      <c r="CP14" s="9">
        <v>117.94799999999999</v>
      </c>
      <c r="CQ14" s="9">
        <v>239.20400000000001</v>
      </c>
      <c r="CR14" s="9">
        <v>150.15799999999999</v>
      </c>
      <c r="CS14" s="9">
        <v>89.046999999999997</v>
      </c>
      <c r="CT14" s="9">
        <v>39.470999999999997</v>
      </c>
      <c r="CU14" s="9">
        <v>23.308</v>
      </c>
      <c r="CV14" s="9">
        <v>16.163</v>
      </c>
      <c r="CW14" s="9">
        <v>404.53699999999998</v>
      </c>
      <c r="CX14" s="9">
        <v>209.36</v>
      </c>
      <c r="CY14" s="9">
        <v>195.17699999999999</v>
      </c>
      <c r="CZ14" s="9">
        <v>11932.655000000001</v>
      </c>
      <c r="DA14" s="9">
        <v>6295.0659999999998</v>
      </c>
      <c r="DB14" s="9">
        <v>5637.5889999999999</v>
      </c>
      <c r="DC14" s="9">
        <v>2380.4650000000001</v>
      </c>
      <c r="DD14" s="9">
        <v>1248.335</v>
      </c>
      <c r="DE14" s="9">
        <v>1132.1300000000001</v>
      </c>
      <c r="DF14" s="9">
        <v>655.02300000000002</v>
      </c>
      <c r="DG14" s="9">
        <v>344.58300000000003</v>
      </c>
      <c r="DH14" s="9">
        <v>310.43900000000002</v>
      </c>
      <c r="DI14" s="9">
        <v>684.52200000000005</v>
      </c>
      <c r="DJ14" s="9">
        <v>362.03199999999998</v>
      </c>
      <c r="DK14" s="9">
        <v>322.49</v>
      </c>
      <c r="DL14" s="9">
        <v>1040.921</v>
      </c>
      <c r="DM14" s="9">
        <v>541.72</v>
      </c>
      <c r="DN14" s="9">
        <v>499.20100000000002</v>
      </c>
      <c r="DO14" s="9">
        <v>9552.19</v>
      </c>
      <c r="DP14" s="9">
        <v>5046.7309999999998</v>
      </c>
      <c r="DQ14" s="9">
        <v>4505.4589999999998</v>
      </c>
      <c r="DR14" s="9">
        <v>4382.7809999999999</v>
      </c>
      <c r="DS14" s="9">
        <v>2298.123</v>
      </c>
      <c r="DT14" s="9">
        <v>2084.6579999999999</v>
      </c>
      <c r="DU14" s="9">
        <v>1280.0650000000001</v>
      </c>
      <c r="DV14" s="9">
        <v>677.29</v>
      </c>
      <c r="DW14" s="9">
        <v>602.77499999999998</v>
      </c>
      <c r="DX14" s="9">
        <v>1348.1310000000001</v>
      </c>
      <c r="DY14" s="9">
        <v>693.024</v>
      </c>
      <c r="DZ14" s="9">
        <v>655.10699999999997</v>
      </c>
      <c r="EA14" s="9">
        <v>1754.585</v>
      </c>
      <c r="EB14" s="9">
        <v>927.80899999999997</v>
      </c>
      <c r="EC14" s="9">
        <v>826.77599999999995</v>
      </c>
      <c r="ED14" s="9">
        <v>5169.4089999999997</v>
      </c>
      <c r="EE14" s="9">
        <v>2748.6080000000002</v>
      </c>
      <c r="EF14" s="9">
        <v>2420.8009999999999</v>
      </c>
      <c r="EG14" s="9">
        <v>2171.277</v>
      </c>
      <c r="EH14" s="9">
        <v>1125.395</v>
      </c>
      <c r="EI14" s="9">
        <v>1045.8810000000001</v>
      </c>
      <c r="EJ14" s="9">
        <v>2998.1329999999998</v>
      </c>
      <c r="EK14" s="9">
        <v>1623.212</v>
      </c>
      <c r="EL14" s="9">
        <v>1374.92</v>
      </c>
      <c r="EM14" s="9">
        <v>1954.8030000000001</v>
      </c>
      <c r="EN14" s="9">
        <v>992.42399999999998</v>
      </c>
      <c r="EO14" s="9">
        <v>962.37900000000002</v>
      </c>
      <c r="EP14" s="9">
        <v>1043.33</v>
      </c>
      <c r="EQ14" s="9">
        <v>630.78800000000001</v>
      </c>
      <c r="ER14" s="9">
        <v>412.541</v>
      </c>
      <c r="ES14" s="9">
        <v>1001.998</v>
      </c>
      <c r="ET14" s="9">
        <v>567.06299999999999</v>
      </c>
      <c r="EU14" s="9">
        <v>434.935</v>
      </c>
      <c r="EV14" s="9">
        <v>10930.656999999999</v>
      </c>
      <c r="EW14" s="9">
        <v>5728.0029999999997</v>
      </c>
      <c r="EX14" s="9">
        <v>5202.6540000000005</v>
      </c>
      <c r="EY14" s="9">
        <v>16112.022000000001</v>
      </c>
      <c r="EZ14" s="9">
        <v>7981.1509999999998</v>
      </c>
      <c r="FA14" s="9">
        <v>8130.8710000000001</v>
      </c>
      <c r="FB14" s="9">
        <v>2864.7170000000001</v>
      </c>
      <c r="FC14" s="9">
        <v>1415.5050000000001</v>
      </c>
      <c r="FD14" s="9">
        <v>1449.212</v>
      </c>
      <c r="FE14" s="9">
        <v>2071.0940000000001</v>
      </c>
      <c r="FF14" s="9">
        <v>1061.2940000000001</v>
      </c>
      <c r="FG14" s="9">
        <v>1009.8</v>
      </c>
      <c r="FH14" s="9">
        <v>1390.1959999999999</v>
      </c>
      <c r="FI14" s="9">
        <v>759.10299999999995</v>
      </c>
      <c r="FJ14" s="9">
        <v>631.09400000000005</v>
      </c>
      <c r="FK14" s="9">
        <v>680.89800000000002</v>
      </c>
      <c r="FL14" s="9">
        <v>302.19099999999997</v>
      </c>
      <c r="FM14" s="9">
        <v>378.70600000000002</v>
      </c>
      <c r="FN14" s="9">
        <v>260.30099999999999</v>
      </c>
      <c r="FO14" s="9">
        <v>104.18600000000001</v>
      </c>
      <c r="FP14" s="9">
        <v>156.11500000000001</v>
      </c>
      <c r="FQ14" s="9">
        <v>301.875</v>
      </c>
      <c r="FR14" s="9">
        <v>158.852</v>
      </c>
      <c r="FS14" s="9">
        <v>143.023</v>
      </c>
      <c r="FT14" s="9">
        <v>491.74799999999999</v>
      </c>
      <c r="FU14" s="9">
        <v>195.358</v>
      </c>
      <c r="FV14" s="9">
        <v>296.38900000000001</v>
      </c>
      <c r="FW14" s="9">
        <v>1183.9449999999999</v>
      </c>
      <c r="FX14" s="9">
        <v>579.33500000000004</v>
      </c>
      <c r="FY14" s="9">
        <v>604.61</v>
      </c>
      <c r="FZ14" s="9">
        <v>764.024</v>
      </c>
      <c r="GA14" s="9">
        <v>417.59899999999999</v>
      </c>
      <c r="GB14" s="9">
        <v>346.42599999999999</v>
      </c>
      <c r="GC14" s="9">
        <v>72.614999999999995</v>
      </c>
      <c r="GD14" s="9">
        <v>26.131</v>
      </c>
      <c r="GE14" s="9">
        <v>46.484000000000002</v>
      </c>
      <c r="GF14" s="9">
        <v>419.92099999999999</v>
      </c>
      <c r="GG14" s="9">
        <v>161.73699999999999</v>
      </c>
      <c r="GH14" s="9">
        <v>258.18400000000003</v>
      </c>
      <c r="GI14" s="9">
        <v>611.67600000000004</v>
      </c>
      <c r="GJ14" s="9">
        <v>341.93900000000002</v>
      </c>
      <c r="GK14" s="9">
        <v>269.73700000000002</v>
      </c>
      <c r="GL14" s="9">
        <v>265.02199999999999</v>
      </c>
      <c r="GM14" s="9">
        <v>149.83600000000001</v>
      </c>
      <c r="GN14" s="9">
        <v>115.18600000000001</v>
      </c>
      <c r="GO14" s="9">
        <v>237.97399999999999</v>
      </c>
      <c r="GP14" s="9">
        <v>149.464</v>
      </c>
      <c r="GQ14" s="9">
        <v>88.51</v>
      </c>
      <c r="GR14" s="9">
        <v>39.308999999999997</v>
      </c>
      <c r="GS14" s="9">
        <v>23.308</v>
      </c>
      <c r="GT14" s="9">
        <v>16.001999999999999</v>
      </c>
      <c r="GU14" s="9">
        <v>373.702</v>
      </c>
      <c r="GV14" s="9">
        <v>192.47399999999999</v>
      </c>
      <c r="GW14" s="9">
        <v>181.22800000000001</v>
      </c>
      <c r="GX14" s="9">
        <v>1912.5419999999999</v>
      </c>
      <c r="GY14" s="9">
        <v>971.27499999999998</v>
      </c>
      <c r="GZ14" s="9">
        <v>941.26800000000003</v>
      </c>
      <c r="HA14" s="9">
        <v>765.529</v>
      </c>
      <c r="HB14" s="9">
        <v>386.8</v>
      </c>
      <c r="HC14" s="9">
        <v>378.72899999999998</v>
      </c>
      <c r="HD14" s="9">
        <v>246.39400000000001</v>
      </c>
      <c r="HE14" s="9">
        <v>126.23</v>
      </c>
      <c r="HF14" s="9">
        <v>120.16500000000001</v>
      </c>
      <c r="HG14" s="9">
        <v>221.702</v>
      </c>
      <c r="HH14" s="9">
        <v>108</v>
      </c>
      <c r="HI14" s="9">
        <v>113.702</v>
      </c>
      <c r="HJ14" s="9">
        <v>297.43299999999999</v>
      </c>
      <c r="HK14" s="9">
        <v>152.571</v>
      </c>
      <c r="HL14" s="9">
        <v>144.86199999999999</v>
      </c>
      <c r="HM14" s="9">
        <v>1147.0129999999999</v>
      </c>
      <c r="HN14" s="9">
        <v>584.47400000000005</v>
      </c>
      <c r="HO14" s="9">
        <v>562.53899999999999</v>
      </c>
      <c r="HP14" s="9">
        <v>1001.38</v>
      </c>
      <c r="HQ14" s="9">
        <v>505.697</v>
      </c>
      <c r="HR14" s="9">
        <v>495.68299999999999</v>
      </c>
      <c r="HS14" s="9">
        <v>362.56</v>
      </c>
      <c r="HT14" s="9">
        <v>176.92400000000001</v>
      </c>
      <c r="HU14" s="9">
        <v>185.636</v>
      </c>
      <c r="HV14" s="9">
        <v>334.59500000000003</v>
      </c>
      <c r="HW14" s="9">
        <v>164.24100000000001</v>
      </c>
      <c r="HX14" s="9">
        <v>170.35400000000001</v>
      </c>
      <c r="HY14" s="9">
        <v>304.226</v>
      </c>
      <c r="HZ14" s="9">
        <v>164.53200000000001</v>
      </c>
      <c r="IA14" s="9">
        <v>139.69300000000001</v>
      </c>
      <c r="IB14" s="9">
        <v>145.63300000000001</v>
      </c>
      <c r="IC14" s="9">
        <v>78.777000000000001</v>
      </c>
      <c r="ID14" s="9">
        <v>66.855000000000004</v>
      </c>
      <c r="IE14" s="9">
        <v>139.80000000000001</v>
      </c>
      <c r="IF14" s="9">
        <v>76.185000000000002</v>
      </c>
      <c r="IG14" s="9">
        <v>63.615000000000002</v>
      </c>
      <c r="IH14" s="9">
        <v>5.8330000000000002</v>
      </c>
      <c r="II14" s="9">
        <v>2.5920000000000001</v>
      </c>
      <c r="IJ14" s="9">
        <v>3.24</v>
      </c>
      <c r="IK14" s="9">
        <v>5.8330000000000002</v>
      </c>
      <c r="IL14" s="9">
        <v>2.5920000000000001</v>
      </c>
      <c r="IM14" s="9">
        <v>3.24</v>
      </c>
      <c r="IN14" s="9">
        <v>0</v>
      </c>
      <c r="IO14" s="9">
        <v>0</v>
      </c>
      <c r="IP14" s="9">
        <v>0</v>
      </c>
      <c r="IQ14" s="9">
        <v>235.66499999999999</v>
      </c>
    </row>
    <row r="15" spans="1:251">
      <c r="A15" s="10">
        <v>43497</v>
      </c>
      <c r="B15" s="9">
        <v>12729.348</v>
      </c>
      <c r="C15" s="9">
        <v>6741.9849999999997</v>
      </c>
      <c r="D15" s="9">
        <v>5987.3630000000003</v>
      </c>
      <c r="E15" s="9">
        <v>2423.3029999999999</v>
      </c>
      <c r="F15" s="9">
        <v>1248.375</v>
      </c>
      <c r="G15" s="9">
        <v>1174.9280000000001</v>
      </c>
      <c r="H15" s="9">
        <v>648.09900000000005</v>
      </c>
      <c r="I15" s="9">
        <v>325.39</v>
      </c>
      <c r="J15" s="9">
        <v>322.709</v>
      </c>
      <c r="K15" s="9">
        <v>680.16800000000001</v>
      </c>
      <c r="L15" s="9">
        <v>356.20699999999999</v>
      </c>
      <c r="M15" s="9">
        <v>323.96100000000001</v>
      </c>
      <c r="N15" s="9">
        <v>1095.037</v>
      </c>
      <c r="O15" s="9">
        <v>566.77800000000002</v>
      </c>
      <c r="P15" s="9">
        <v>528.25900000000001</v>
      </c>
      <c r="Q15" s="9">
        <v>10306.044</v>
      </c>
      <c r="R15" s="9">
        <v>5493.6090000000004</v>
      </c>
      <c r="S15" s="9">
        <v>4812.4350000000004</v>
      </c>
      <c r="T15" s="9">
        <v>4627.768</v>
      </c>
      <c r="U15" s="9">
        <v>2391.9859999999999</v>
      </c>
      <c r="V15" s="9">
        <v>2235.7820000000002</v>
      </c>
      <c r="W15" s="9">
        <v>1348.8109999999999</v>
      </c>
      <c r="X15" s="9">
        <v>680.31500000000005</v>
      </c>
      <c r="Y15" s="9">
        <v>668.49599999999998</v>
      </c>
      <c r="Z15" s="9">
        <v>1385.6410000000001</v>
      </c>
      <c r="AA15" s="9">
        <v>727.30399999999997</v>
      </c>
      <c r="AB15" s="9">
        <v>658.33799999999997</v>
      </c>
      <c r="AC15" s="9">
        <v>1893.316</v>
      </c>
      <c r="AD15" s="9">
        <v>984.36699999999996</v>
      </c>
      <c r="AE15" s="9">
        <v>908.94899999999996</v>
      </c>
      <c r="AF15" s="9">
        <v>5678.2759999999998</v>
      </c>
      <c r="AG15" s="9">
        <v>3101.623</v>
      </c>
      <c r="AH15" s="9">
        <v>2576.6529999999998</v>
      </c>
      <c r="AI15" s="9">
        <v>2297.4380000000001</v>
      </c>
      <c r="AJ15" s="9">
        <v>1229.759</v>
      </c>
      <c r="AK15" s="9">
        <v>1067.6790000000001</v>
      </c>
      <c r="AL15" s="9">
        <v>3380.8380000000002</v>
      </c>
      <c r="AM15" s="9">
        <v>1871.864</v>
      </c>
      <c r="AN15" s="9">
        <v>1508.9749999999999</v>
      </c>
      <c r="AO15" s="9">
        <v>2086.9160000000002</v>
      </c>
      <c r="AP15" s="9">
        <v>1102.1300000000001</v>
      </c>
      <c r="AQ15" s="9">
        <v>984.78599999999994</v>
      </c>
      <c r="AR15" s="9">
        <v>1293.922</v>
      </c>
      <c r="AS15" s="9">
        <v>769.73299999999995</v>
      </c>
      <c r="AT15" s="9">
        <v>524.18899999999996</v>
      </c>
      <c r="AU15" s="9">
        <v>1075.9880000000001</v>
      </c>
      <c r="AV15" s="9">
        <v>588.81600000000003</v>
      </c>
      <c r="AW15" s="9">
        <v>487.17200000000003</v>
      </c>
      <c r="AX15" s="9">
        <v>11653.36</v>
      </c>
      <c r="AY15" s="9">
        <v>6153.1679999999997</v>
      </c>
      <c r="AZ15" s="9">
        <v>5500.1909999999998</v>
      </c>
      <c r="BA15" s="9">
        <v>20101.898000000001</v>
      </c>
      <c r="BB15" s="9">
        <v>9867.4989999999998</v>
      </c>
      <c r="BC15" s="9">
        <v>10234.398999999999</v>
      </c>
      <c r="BD15" s="9">
        <v>3162.6610000000001</v>
      </c>
      <c r="BE15" s="9">
        <v>1560.0350000000001</v>
      </c>
      <c r="BF15" s="9">
        <v>1602.626</v>
      </c>
      <c r="BG15" s="9">
        <v>2258.8580000000002</v>
      </c>
      <c r="BH15" s="9">
        <v>1147.425</v>
      </c>
      <c r="BI15" s="9">
        <v>1111.433</v>
      </c>
      <c r="BJ15" s="9">
        <v>1481.35</v>
      </c>
      <c r="BK15" s="9">
        <v>808.14</v>
      </c>
      <c r="BL15" s="9">
        <v>673.21</v>
      </c>
      <c r="BM15" s="9">
        <v>777.50800000000004</v>
      </c>
      <c r="BN15" s="9">
        <v>339.28500000000003</v>
      </c>
      <c r="BO15" s="9">
        <v>438.22300000000001</v>
      </c>
      <c r="BP15" s="9">
        <v>286.62799999999999</v>
      </c>
      <c r="BQ15" s="9">
        <v>117.745</v>
      </c>
      <c r="BR15" s="9">
        <v>168.88300000000001</v>
      </c>
      <c r="BS15" s="9">
        <v>285.93299999999999</v>
      </c>
      <c r="BT15" s="9">
        <v>162.501</v>
      </c>
      <c r="BU15" s="9">
        <v>123.432</v>
      </c>
      <c r="BV15" s="9">
        <v>617.87</v>
      </c>
      <c r="BW15" s="9">
        <v>250.10900000000001</v>
      </c>
      <c r="BX15" s="9">
        <v>367.76100000000002</v>
      </c>
      <c r="BY15" s="9">
        <v>1351.2270000000001</v>
      </c>
      <c r="BZ15" s="9">
        <v>631.45100000000002</v>
      </c>
      <c r="CA15" s="9">
        <v>719.77499999999998</v>
      </c>
      <c r="CB15" s="9">
        <v>835.50300000000004</v>
      </c>
      <c r="CC15" s="9">
        <v>439.47399999999999</v>
      </c>
      <c r="CD15" s="9">
        <v>396.029</v>
      </c>
      <c r="CE15" s="9">
        <v>89.346999999999994</v>
      </c>
      <c r="CF15" s="9">
        <v>32.015999999999998</v>
      </c>
      <c r="CG15" s="9">
        <v>57.331000000000003</v>
      </c>
      <c r="CH15" s="9">
        <v>515.72299999999996</v>
      </c>
      <c r="CI15" s="9">
        <v>191.977</v>
      </c>
      <c r="CJ15" s="9">
        <v>323.74599999999998</v>
      </c>
      <c r="CK15" s="9">
        <v>628.56399999999996</v>
      </c>
      <c r="CL15" s="9">
        <v>369.97500000000002</v>
      </c>
      <c r="CM15" s="9">
        <v>258.589</v>
      </c>
      <c r="CN15" s="9">
        <v>271.81400000000002</v>
      </c>
      <c r="CO15" s="9">
        <v>176.47800000000001</v>
      </c>
      <c r="CP15" s="9">
        <v>95.335999999999999</v>
      </c>
      <c r="CQ15" s="9">
        <v>240.48500000000001</v>
      </c>
      <c r="CR15" s="9">
        <v>149.34200000000001</v>
      </c>
      <c r="CS15" s="9">
        <v>91.143000000000001</v>
      </c>
      <c r="CT15" s="9">
        <v>37.200000000000003</v>
      </c>
      <c r="CU15" s="9">
        <v>22.126999999999999</v>
      </c>
      <c r="CV15" s="9">
        <v>15.073</v>
      </c>
      <c r="CW15" s="9">
        <v>388.07900000000001</v>
      </c>
      <c r="CX15" s="9">
        <v>220.63300000000001</v>
      </c>
      <c r="CY15" s="9">
        <v>167.447</v>
      </c>
      <c r="CZ15" s="9">
        <v>12161.798000000001</v>
      </c>
      <c r="DA15" s="9">
        <v>6392.53</v>
      </c>
      <c r="DB15" s="9">
        <v>5769.268</v>
      </c>
      <c r="DC15" s="9">
        <v>2397.5520000000001</v>
      </c>
      <c r="DD15" s="9">
        <v>1230.1089999999999</v>
      </c>
      <c r="DE15" s="9">
        <v>1167.443</v>
      </c>
      <c r="DF15" s="9">
        <v>639.649</v>
      </c>
      <c r="DG15" s="9">
        <v>320.24900000000002</v>
      </c>
      <c r="DH15" s="9">
        <v>319.40100000000001</v>
      </c>
      <c r="DI15" s="9">
        <v>672.12199999999996</v>
      </c>
      <c r="DJ15" s="9">
        <v>350.38499999999999</v>
      </c>
      <c r="DK15" s="9">
        <v>321.73700000000002</v>
      </c>
      <c r="DL15" s="9">
        <v>1085.78</v>
      </c>
      <c r="DM15" s="9">
        <v>559.47500000000002</v>
      </c>
      <c r="DN15" s="9">
        <v>526.30499999999995</v>
      </c>
      <c r="DO15" s="9">
        <v>9764.2459999999992</v>
      </c>
      <c r="DP15" s="9">
        <v>5162.4219999999996</v>
      </c>
      <c r="DQ15" s="9">
        <v>4601.8249999999998</v>
      </c>
      <c r="DR15" s="9">
        <v>4554.6530000000002</v>
      </c>
      <c r="DS15" s="9">
        <v>2349.9430000000002</v>
      </c>
      <c r="DT15" s="9">
        <v>2204.71</v>
      </c>
      <c r="DU15" s="9">
        <v>1331.2639999999999</v>
      </c>
      <c r="DV15" s="9">
        <v>670.61199999999997</v>
      </c>
      <c r="DW15" s="9">
        <v>660.65200000000004</v>
      </c>
      <c r="DX15" s="9">
        <v>1365.34</v>
      </c>
      <c r="DY15" s="9">
        <v>714.50300000000004</v>
      </c>
      <c r="DZ15" s="9">
        <v>650.83699999999999</v>
      </c>
      <c r="EA15" s="9">
        <v>1858.049</v>
      </c>
      <c r="EB15" s="9">
        <v>964.82799999999997</v>
      </c>
      <c r="EC15" s="9">
        <v>893.221</v>
      </c>
      <c r="ED15" s="9">
        <v>5209.5929999999998</v>
      </c>
      <c r="EE15" s="9">
        <v>2812.4789999999998</v>
      </c>
      <c r="EF15" s="9">
        <v>2397.114</v>
      </c>
      <c r="EG15" s="9">
        <v>2226.8470000000002</v>
      </c>
      <c r="EH15" s="9">
        <v>1188.0940000000001</v>
      </c>
      <c r="EI15" s="9">
        <v>1038.7529999999999</v>
      </c>
      <c r="EJ15" s="9">
        <v>2982.7460000000001</v>
      </c>
      <c r="EK15" s="9">
        <v>1624.385</v>
      </c>
      <c r="EL15" s="9">
        <v>1358.3610000000001</v>
      </c>
      <c r="EM15" s="9">
        <v>1956.1469999999999</v>
      </c>
      <c r="EN15" s="9">
        <v>1027.77</v>
      </c>
      <c r="EO15" s="9">
        <v>928.37599999999998</v>
      </c>
      <c r="EP15" s="9">
        <v>1026.5989999999999</v>
      </c>
      <c r="EQ15" s="9">
        <v>596.61500000000001</v>
      </c>
      <c r="ER15" s="9">
        <v>429.98500000000001</v>
      </c>
      <c r="ES15" s="9">
        <v>1069.1479999999999</v>
      </c>
      <c r="ET15" s="9">
        <v>583.74699999999996</v>
      </c>
      <c r="EU15" s="9">
        <v>485.4</v>
      </c>
      <c r="EV15" s="9">
        <v>11092.65</v>
      </c>
      <c r="EW15" s="9">
        <v>5808.7830000000004</v>
      </c>
      <c r="EX15" s="9">
        <v>5283.8670000000002</v>
      </c>
      <c r="EY15" s="9">
        <v>16297.346</v>
      </c>
      <c r="EZ15" s="9">
        <v>8065.8149999999996</v>
      </c>
      <c r="FA15" s="9">
        <v>8231.5310000000009</v>
      </c>
      <c r="FB15" s="9">
        <v>3001.931</v>
      </c>
      <c r="FC15" s="9">
        <v>1469.1769999999999</v>
      </c>
      <c r="FD15" s="9">
        <v>1532.7529999999999</v>
      </c>
      <c r="FE15" s="9">
        <v>2204.2550000000001</v>
      </c>
      <c r="FF15" s="9">
        <v>1112.854</v>
      </c>
      <c r="FG15" s="9">
        <v>1091.4010000000001</v>
      </c>
      <c r="FH15" s="9">
        <v>1448.1089999999999</v>
      </c>
      <c r="FI15" s="9">
        <v>786.18499999999995</v>
      </c>
      <c r="FJ15" s="9">
        <v>661.92399999999998</v>
      </c>
      <c r="FK15" s="9">
        <v>756.14599999999996</v>
      </c>
      <c r="FL15" s="9">
        <v>326.66899999999998</v>
      </c>
      <c r="FM15" s="9">
        <v>429.47699999999998</v>
      </c>
      <c r="FN15" s="9">
        <v>278.625</v>
      </c>
      <c r="FO15" s="9">
        <v>112.59</v>
      </c>
      <c r="FP15" s="9">
        <v>166.035</v>
      </c>
      <c r="FQ15" s="9">
        <v>278.678</v>
      </c>
      <c r="FR15" s="9">
        <v>158.244</v>
      </c>
      <c r="FS15" s="9">
        <v>120.434</v>
      </c>
      <c r="FT15" s="9">
        <v>518.99800000000005</v>
      </c>
      <c r="FU15" s="9">
        <v>198.08</v>
      </c>
      <c r="FV15" s="9">
        <v>320.91800000000001</v>
      </c>
      <c r="FW15" s="9">
        <v>1283.8530000000001</v>
      </c>
      <c r="FX15" s="9">
        <v>596.02300000000002</v>
      </c>
      <c r="FY15" s="9">
        <v>687.83</v>
      </c>
      <c r="FZ15" s="9">
        <v>831.97199999999998</v>
      </c>
      <c r="GA15" s="9">
        <v>436.49599999999998</v>
      </c>
      <c r="GB15" s="9">
        <v>395.476</v>
      </c>
      <c r="GC15" s="9">
        <v>89.346999999999994</v>
      </c>
      <c r="GD15" s="9">
        <v>32.015999999999998</v>
      </c>
      <c r="GE15" s="9">
        <v>57.331000000000003</v>
      </c>
      <c r="GF15" s="9">
        <v>451.88</v>
      </c>
      <c r="GG15" s="9">
        <v>159.52699999999999</v>
      </c>
      <c r="GH15" s="9">
        <v>292.35300000000001</v>
      </c>
      <c r="GI15" s="9">
        <v>582.971</v>
      </c>
      <c r="GJ15" s="9">
        <v>344.048</v>
      </c>
      <c r="GK15" s="9">
        <v>238.923</v>
      </c>
      <c r="GL15" s="9">
        <v>261.28699999999998</v>
      </c>
      <c r="GM15" s="9">
        <v>170.29599999999999</v>
      </c>
      <c r="GN15" s="9">
        <v>90.991</v>
      </c>
      <c r="GO15" s="9">
        <v>237.17500000000001</v>
      </c>
      <c r="GP15" s="9">
        <v>147.251</v>
      </c>
      <c r="GQ15" s="9">
        <v>89.924000000000007</v>
      </c>
      <c r="GR15" s="9">
        <v>36.545999999999999</v>
      </c>
      <c r="GS15" s="9">
        <v>21.943000000000001</v>
      </c>
      <c r="GT15" s="9">
        <v>14.603999999999999</v>
      </c>
      <c r="GU15" s="9">
        <v>345.79500000000002</v>
      </c>
      <c r="GV15" s="9">
        <v>196.797</v>
      </c>
      <c r="GW15" s="9">
        <v>148.999</v>
      </c>
      <c r="GX15" s="9">
        <v>1973.749</v>
      </c>
      <c r="GY15" s="9">
        <v>1007.0359999999999</v>
      </c>
      <c r="GZ15" s="9">
        <v>966.71299999999997</v>
      </c>
      <c r="HA15" s="9">
        <v>789.94899999999996</v>
      </c>
      <c r="HB15" s="9">
        <v>397.15699999999998</v>
      </c>
      <c r="HC15" s="9">
        <v>392.79199999999997</v>
      </c>
      <c r="HD15" s="9">
        <v>237.76400000000001</v>
      </c>
      <c r="HE15" s="9">
        <v>115.148</v>
      </c>
      <c r="HF15" s="9">
        <v>122.616</v>
      </c>
      <c r="HG15" s="9">
        <v>220.83099999999999</v>
      </c>
      <c r="HH15" s="9">
        <v>109.616</v>
      </c>
      <c r="HI15" s="9">
        <v>111.215</v>
      </c>
      <c r="HJ15" s="9">
        <v>331.35300000000001</v>
      </c>
      <c r="HK15" s="9">
        <v>172.393</v>
      </c>
      <c r="HL15" s="9">
        <v>158.96</v>
      </c>
      <c r="HM15" s="9">
        <v>1183.8</v>
      </c>
      <c r="HN15" s="9">
        <v>609.87900000000002</v>
      </c>
      <c r="HO15" s="9">
        <v>573.92100000000005</v>
      </c>
      <c r="HP15" s="9">
        <v>1060.5519999999999</v>
      </c>
      <c r="HQ15" s="9">
        <v>541.19899999999996</v>
      </c>
      <c r="HR15" s="9">
        <v>519.35299999999995</v>
      </c>
      <c r="HS15" s="9">
        <v>385.96600000000001</v>
      </c>
      <c r="HT15" s="9">
        <v>191.566</v>
      </c>
      <c r="HU15" s="9">
        <v>194.4</v>
      </c>
      <c r="HV15" s="9">
        <v>348.92</v>
      </c>
      <c r="HW15" s="9">
        <v>176.05</v>
      </c>
      <c r="HX15" s="9">
        <v>172.87</v>
      </c>
      <c r="HY15" s="9">
        <v>325.666</v>
      </c>
      <c r="HZ15" s="9">
        <v>173.584</v>
      </c>
      <c r="IA15" s="9">
        <v>152.083</v>
      </c>
      <c r="IB15" s="9">
        <v>123.248</v>
      </c>
      <c r="IC15" s="9">
        <v>68.680000000000007</v>
      </c>
      <c r="ID15" s="9">
        <v>54.567999999999998</v>
      </c>
      <c r="IE15" s="9">
        <v>118.57</v>
      </c>
      <c r="IF15" s="9">
        <v>68.009</v>
      </c>
      <c r="IG15" s="9">
        <v>50.561</v>
      </c>
      <c r="IH15" s="9">
        <v>4.6779999999999999</v>
      </c>
      <c r="II15" s="9">
        <v>0.67100000000000004</v>
      </c>
      <c r="IJ15" s="9">
        <v>4.008</v>
      </c>
      <c r="IK15" s="9">
        <v>4.6779999999999999</v>
      </c>
      <c r="IL15" s="9">
        <v>0.67100000000000004</v>
      </c>
      <c r="IM15" s="9">
        <v>4.008</v>
      </c>
      <c r="IN15" s="9">
        <v>0</v>
      </c>
      <c r="IO15" s="9">
        <v>0</v>
      </c>
      <c r="IP15" s="9">
        <v>0</v>
      </c>
      <c r="IQ15" s="9">
        <v>281.17399999999998</v>
      </c>
    </row>
    <row r="16" spans="1:251">
      <c r="A16" s="10">
        <v>43862</v>
      </c>
      <c r="B16" s="9">
        <v>12980.137000000001</v>
      </c>
      <c r="C16" s="9">
        <v>6826.991</v>
      </c>
      <c r="D16" s="9">
        <v>6153.1459999999997</v>
      </c>
      <c r="E16" s="9">
        <v>2397.5030000000002</v>
      </c>
      <c r="F16" s="9">
        <v>1224.088</v>
      </c>
      <c r="G16" s="9">
        <v>1173.415</v>
      </c>
      <c r="H16" s="9">
        <v>608.79499999999996</v>
      </c>
      <c r="I16" s="9">
        <v>304.06299999999999</v>
      </c>
      <c r="J16" s="9">
        <v>304.733</v>
      </c>
      <c r="K16" s="9">
        <v>707.87900000000002</v>
      </c>
      <c r="L16" s="9">
        <v>359.44200000000001</v>
      </c>
      <c r="M16" s="9">
        <v>348.43599999999998</v>
      </c>
      <c r="N16" s="9">
        <v>1080.829</v>
      </c>
      <c r="O16" s="9">
        <v>560.58299999999997</v>
      </c>
      <c r="P16" s="9">
        <v>520.24599999999998</v>
      </c>
      <c r="Q16" s="9">
        <v>10582.634</v>
      </c>
      <c r="R16" s="9">
        <v>5602.9030000000002</v>
      </c>
      <c r="S16" s="9">
        <v>4979.7309999999998</v>
      </c>
      <c r="T16" s="9">
        <v>4827.7430000000004</v>
      </c>
      <c r="U16" s="9">
        <v>2492.172</v>
      </c>
      <c r="V16" s="9">
        <v>2335.5709999999999</v>
      </c>
      <c r="W16" s="9">
        <v>1330.2260000000001</v>
      </c>
      <c r="X16" s="9">
        <v>655.99800000000005</v>
      </c>
      <c r="Y16" s="9">
        <v>674.22699999999998</v>
      </c>
      <c r="Z16" s="9">
        <v>1547.4090000000001</v>
      </c>
      <c r="AA16" s="9">
        <v>821.42399999999998</v>
      </c>
      <c r="AB16" s="9">
        <v>725.98599999999999</v>
      </c>
      <c r="AC16" s="9">
        <v>1950.1079999999999</v>
      </c>
      <c r="AD16" s="9">
        <v>1014.75</v>
      </c>
      <c r="AE16" s="9">
        <v>935.35799999999995</v>
      </c>
      <c r="AF16" s="9">
        <v>5754.8909999999996</v>
      </c>
      <c r="AG16" s="9">
        <v>3110.7310000000002</v>
      </c>
      <c r="AH16" s="9">
        <v>2644.16</v>
      </c>
      <c r="AI16" s="9">
        <v>2241.0790000000002</v>
      </c>
      <c r="AJ16" s="9">
        <v>1191.1610000000001</v>
      </c>
      <c r="AK16" s="9">
        <v>1049.9179999999999</v>
      </c>
      <c r="AL16" s="9">
        <v>3513.8119999999999</v>
      </c>
      <c r="AM16" s="9">
        <v>1919.57</v>
      </c>
      <c r="AN16" s="9">
        <v>1594.242</v>
      </c>
      <c r="AO16" s="9">
        <v>2170</v>
      </c>
      <c r="AP16" s="9">
        <v>1118.4739999999999</v>
      </c>
      <c r="AQ16" s="9">
        <v>1051.527</v>
      </c>
      <c r="AR16" s="9">
        <v>1343.8109999999999</v>
      </c>
      <c r="AS16" s="9">
        <v>801.096</v>
      </c>
      <c r="AT16" s="9">
        <v>542.71500000000003</v>
      </c>
      <c r="AU16" s="9">
        <v>1056.5350000000001</v>
      </c>
      <c r="AV16" s="9">
        <v>575.74400000000003</v>
      </c>
      <c r="AW16" s="9">
        <v>480.791</v>
      </c>
      <c r="AX16" s="9">
        <v>11923.602000000001</v>
      </c>
      <c r="AY16" s="9">
        <v>6251.2470000000003</v>
      </c>
      <c r="AZ16" s="9">
        <v>5672.3549999999996</v>
      </c>
      <c r="BA16" s="9">
        <v>20505.88</v>
      </c>
      <c r="BB16" s="9">
        <v>10097.288</v>
      </c>
      <c r="BC16" s="9">
        <v>10408.592000000001</v>
      </c>
      <c r="BD16" s="9">
        <v>3257.07</v>
      </c>
      <c r="BE16" s="9">
        <v>1633.047</v>
      </c>
      <c r="BF16" s="9">
        <v>1624.0229999999999</v>
      </c>
      <c r="BG16" s="9">
        <v>2337.5790000000002</v>
      </c>
      <c r="BH16" s="9">
        <v>1202.8889999999999</v>
      </c>
      <c r="BI16" s="9">
        <v>1134.69</v>
      </c>
      <c r="BJ16" s="9">
        <v>1557.779</v>
      </c>
      <c r="BK16" s="9">
        <v>841.69</v>
      </c>
      <c r="BL16" s="9">
        <v>716.08900000000006</v>
      </c>
      <c r="BM16" s="9">
        <v>779.8</v>
      </c>
      <c r="BN16" s="9">
        <v>361.19900000000001</v>
      </c>
      <c r="BO16" s="9">
        <v>418.601</v>
      </c>
      <c r="BP16" s="9">
        <v>309.03800000000001</v>
      </c>
      <c r="BQ16" s="9">
        <v>122.009</v>
      </c>
      <c r="BR16" s="9">
        <v>187.029</v>
      </c>
      <c r="BS16" s="9">
        <v>286.13</v>
      </c>
      <c r="BT16" s="9">
        <v>170.149</v>
      </c>
      <c r="BU16" s="9">
        <v>115.98099999999999</v>
      </c>
      <c r="BV16" s="9">
        <v>633.36</v>
      </c>
      <c r="BW16" s="9">
        <v>260.00900000000001</v>
      </c>
      <c r="BX16" s="9">
        <v>373.35199999999998</v>
      </c>
      <c r="BY16" s="9">
        <v>1305.481</v>
      </c>
      <c r="BZ16" s="9">
        <v>620.82000000000005</v>
      </c>
      <c r="CA16" s="9">
        <v>684.66099999999994</v>
      </c>
      <c r="CB16" s="9">
        <v>795.88699999999994</v>
      </c>
      <c r="CC16" s="9">
        <v>420.63799999999998</v>
      </c>
      <c r="CD16" s="9">
        <v>375.24900000000002</v>
      </c>
      <c r="CE16" s="9">
        <v>85.941000000000003</v>
      </c>
      <c r="CF16" s="9">
        <v>30.17</v>
      </c>
      <c r="CG16" s="9">
        <v>55.77</v>
      </c>
      <c r="CH16" s="9">
        <v>509.59399999999999</v>
      </c>
      <c r="CI16" s="9">
        <v>200.18199999999999</v>
      </c>
      <c r="CJ16" s="9">
        <v>309.41199999999998</v>
      </c>
      <c r="CK16" s="9">
        <v>670.54399999999998</v>
      </c>
      <c r="CL16" s="9">
        <v>385.08100000000002</v>
      </c>
      <c r="CM16" s="9">
        <v>285.46300000000002</v>
      </c>
      <c r="CN16" s="9">
        <v>268.35500000000002</v>
      </c>
      <c r="CO16" s="9">
        <v>174.36</v>
      </c>
      <c r="CP16" s="9">
        <v>93.995000000000005</v>
      </c>
      <c r="CQ16" s="9">
        <v>260.64800000000002</v>
      </c>
      <c r="CR16" s="9">
        <v>155.10499999999999</v>
      </c>
      <c r="CS16" s="9">
        <v>105.542</v>
      </c>
      <c r="CT16" s="9">
        <v>45.072000000000003</v>
      </c>
      <c r="CU16" s="9">
        <v>21.231000000000002</v>
      </c>
      <c r="CV16" s="9">
        <v>23.841000000000001</v>
      </c>
      <c r="CW16" s="9">
        <v>409.89699999999999</v>
      </c>
      <c r="CX16" s="9">
        <v>229.976</v>
      </c>
      <c r="CY16" s="9">
        <v>179.92099999999999</v>
      </c>
      <c r="CZ16" s="9">
        <v>12385.513000000001</v>
      </c>
      <c r="DA16" s="9">
        <v>6475.1790000000001</v>
      </c>
      <c r="DB16" s="9">
        <v>5910.3339999999998</v>
      </c>
      <c r="DC16" s="9">
        <v>2374.297</v>
      </c>
      <c r="DD16" s="9">
        <v>1211.146</v>
      </c>
      <c r="DE16" s="9">
        <v>1163.1510000000001</v>
      </c>
      <c r="DF16" s="9">
        <v>601.71500000000003</v>
      </c>
      <c r="DG16" s="9">
        <v>299.52699999999999</v>
      </c>
      <c r="DH16" s="9">
        <v>302.18799999999999</v>
      </c>
      <c r="DI16" s="9">
        <v>701.05100000000004</v>
      </c>
      <c r="DJ16" s="9">
        <v>356.15899999999999</v>
      </c>
      <c r="DK16" s="9">
        <v>344.892</v>
      </c>
      <c r="DL16" s="9">
        <v>1071.5309999999999</v>
      </c>
      <c r="DM16" s="9">
        <v>555.46</v>
      </c>
      <c r="DN16" s="9">
        <v>516.07100000000003</v>
      </c>
      <c r="DO16" s="9">
        <v>10011.215</v>
      </c>
      <c r="DP16" s="9">
        <v>5264.0330000000004</v>
      </c>
      <c r="DQ16" s="9">
        <v>4747.183</v>
      </c>
      <c r="DR16" s="9">
        <v>4744.0659999999998</v>
      </c>
      <c r="DS16" s="9">
        <v>2437.0970000000002</v>
      </c>
      <c r="DT16" s="9">
        <v>2306.9690000000001</v>
      </c>
      <c r="DU16" s="9">
        <v>1314.16</v>
      </c>
      <c r="DV16" s="9">
        <v>645.80200000000002</v>
      </c>
      <c r="DW16" s="9">
        <v>668.35799999999995</v>
      </c>
      <c r="DX16" s="9">
        <v>1528.742</v>
      </c>
      <c r="DY16" s="9">
        <v>809.31600000000003</v>
      </c>
      <c r="DZ16" s="9">
        <v>719.42700000000002</v>
      </c>
      <c r="EA16" s="9">
        <v>1901.163</v>
      </c>
      <c r="EB16" s="9">
        <v>981.98</v>
      </c>
      <c r="EC16" s="9">
        <v>919.18399999999997</v>
      </c>
      <c r="ED16" s="9">
        <v>5267.15</v>
      </c>
      <c r="EE16" s="9">
        <v>2826.9360000000001</v>
      </c>
      <c r="EF16" s="9">
        <v>2440.2130000000002</v>
      </c>
      <c r="EG16" s="9">
        <v>2150.6849999999999</v>
      </c>
      <c r="EH16" s="9">
        <v>1135.1010000000001</v>
      </c>
      <c r="EI16" s="9">
        <v>1015.5839999999999</v>
      </c>
      <c r="EJ16" s="9">
        <v>3116.4639999999999</v>
      </c>
      <c r="EK16" s="9">
        <v>1691.835</v>
      </c>
      <c r="EL16" s="9">
        <v>1424.6289999999999</v>
      </c>
      <c r="EM16" s="9">
        <v>2045.0820000000001</v>
      </c>
      <c r="EN16" s="9">
        <v>1053.249</v>
      </c>
      <c r="EO16" s="9">
        <v>991.83399999999995</v>
      </c>
      <c r="EP16" s="9">
        <v>1071.3820000000001</v>
      </c>
      <c r="EQ16" s="9">
        <v>638.58600000000001</v>
      </c>
      <c r="ER16" s="9">
        <v>432.79500000000002</v>
      </c>
      <c r="ES16" s="9">
        <v>1051.1010000000001</v>
      </c>
      <c r="ET16" s="9">
        <v>572.89200000000005</v>
      </c>
      <c r="EU16" s="9">
        <v>478.21</v>
      </c>
      <c r="EV16" s="9">
        <v>11334.412</v>
      </c>
      <c r="EW16" s="9">
        <v>5902.2879999999996</v>
      </c>
      <c r="EX16" s="9">
        <v>5432.1239999999998</v>
      </c>
      <c r="EY16" s="9">
        <v>16521.992999999999</v>
      </c>
      <c r="EZ16" s="9">
        <v>8195.0409999999993</v>
      </c>
      <c r="FA16" s="9">
        <v>8326.9519999999993</v>
      </c>
      <c r="FB16" s="9">
        <v>3092.7069999999999</v>
      </c>
      <c r="FC16" s="9">
        <v>1539.5450000000001</v>
      </c>
      <c r="FD16" s="9">
        <v>1553.162</v>
      </c>
      <c r="FE16" s="9">
        <v>2281.2339999999999</v>
      </c>
      <c r="FF16" s="9">
        <v>1167.3889999999999</v>
      </c>
      <c r="FG16" s="9">
        <v>1113.845</v>
      </c>
      <c r="FH16" s="9">
        <v>1528.423</v>
      </c>
      <c r="FI16" s="9">
        <v>824.21900000000005</v>
      </c>
      <c r="FJ16" s="9">
        <v>704.20299999999997</v>
      </c>
      <c r="FK16" s="9">
        <v>752.81200000000001</v>
      </c>
      <c r="FL16" s="9">
        <v>343.17</v>
      </c>
      <c r="FM16" s="9">
        <v>409.642</v>
      </c>
      <c r="FN16" s="9">
        <v>304.62900000000002</v>
      </c>
      <c r="FO16" s="9">
        <v>120.628</v>
      </c>
      <c r="FP16" s="9">
        <v>184.001</v>
      </c>
      <c r="FQ16" s="9">
        <v>280.27300000000002</v>
      </c>
      <c r="FR16" s="9">
        <v>167.02799999999999</v>
      </c>
      <c r="FS16" s="9">
        <v>113.244</v>
      </c>
      <c r="FT16" s="9">
        <v>531.20000000000005</v>
      </c>
      <c r="FU16" s="9">
        <v>205.12700000000001</v>
      </c>
      <c r="FV16" s="9">
        <v>326.07299999999998</v>
      </c>
      <c r="FW16" s="9">
        <v>1243.9639999999999</v>
      </c>
      <c r="FX16" s="9">
        <v>589.47799999999995</v>
      </c>
      <c r="FY16" s="9">
        <v>654.48599999999999</v>
      </c>
      <c r="FZ16" s="9">
        <v>791.36300000000006</v>
      </c>
      <c r="GA16" s="9">
        <v>418.69600000000003</v>
      </c>
      <c r="GB16" s="9">
        <v>372.66699999999997</v>
      </c>
      <c r="GC16" s="9">
        <v>85.242999999999995</v>
      </c>
      <c r="GD16" s="9">
        <v>30.17</v>
      </c>
      <c r="GE16" s="9">
        <v>55.073</v>
      </c>
      <c r="GF16" s="9">
        <v>452.601</v>
      </c>
      <c r="GG16" s="9">
        <v>170.78200000000001</v>
      </c>
      <c r="GH16" s="9">
        <v>281.81900000000002</v>
      </c>
      <c r="GI16" s="9">
        <v>618.61</v>
      </c>
      <c r="GJ16" s="9">
        <v>355.56900000000002</v>
      </c>
      <c r="GK16" s="9">
        <v>263.041</v>
      </c>
      <c r="GL16" s="9">
        <v>259.59699999999998</v>
      </c>
      <c r="GM16" s="9">
        <v>169.256</v>
      </c>
      <c r="GN16" s="9">
        <v>90.34</v>
      </c>
      <c r="GO16" s="9">
        <v>259.738</v>
      </c>
      <c r="GP16" s="9">
        <v>154.196</v>
      </c>
      <c r="GQ16" s="9">
        <v>105.542</v>
      </c>
      <c r="GR16" s="9">
        <v>45.072000000000003</v>
      </c>
      <c r="GS16" s="9">
        <v>21.231000000000002</v>
      </c>
      <c r="GT16" s="9">
        <v>23.841000000000001</v>
      </c>
      <c r="GU16" s="9">
        <v>358.87099999999998</v>
      </c>
      <c r="GV16" s="9">
        <v>201.37299999999999</v>
      </c>
      <c r="GW16" s="9">
        <v>157.49799999999999</v>
      </c>
      <c r="GX16" s="9">
        <v>1942.6959999999999</v>
      </c>
      <c r="GY16" s="9">
        <v>971.24</v>
      </c>
      <c r="GZ16" s="9">
        <v>971.45500000000004</v>
      </c>
      <c r="HA16" s="9">
        <v>753.24300000000005</v>
      </c>
      <c r="HB16" s="9">
        <v>372.322</v>
      </c>
      <c r="HC16" s="9">
        <v>380.92099999999999</v>
      </c>
      <c r="HD16" s="9">
        <v>212.16200000000001</v>
      </c>
      <c r="HE16" s="9">
        <v>108.884</v>
      </c>
      <c r="HF16" s="9">
        <v>103.279</v>
      </c>
      <c r="HG16" s="9">
        <v>234.898</v>
      </c>
      <c r="HH16" s="9">
        <v>118.873</v>
      </c>
      <c r="HI16" s="9">
        <v>116.02500000000001</v>
      </c>
      <c r="HJ16" s="9">
        <v>306.18299999999999</v>
      </c>
      <c r="HK16" s="9">
        <v>144.566</v>
      </c>
      <c r="HL16" s="9">
        <v>161.61699999999999</v>
      </c>
      <c r="HM16" s="9">
        <v>1189.452</v>
      </c>
      <c r="HN16" s="9">
        <v>598.91800000000001</v>
      </c>
      <c r="HO16" s="9">
        <v>590.53399999999999</v>
      </c>
      <c r="HP16" s="9">
        <v>1075.17</v>
      </c>
      <c r="HQ16" s="9">
        <v>537.59699999999998</v>
      </c>
      <c r="HR16" s="9">
        <v>537.572</v>
      </c>
      <c r="HS16" s="9">
        <v>380.43599999999998</v>
      </c>
      <c r="HT16" s="9">
        <v>177.54900000000001</v>
      </c>
      <c r="HU16" s="9">
        <v>202.887</v>
      </c>
      <c r="HV16" s="9">
        <v>364.11399999999998</v>
      </c>
      <c r="HW16" s="9">
        <v>195.09299999999999</v>
      </c>
      <c r="HX16" s="9">
        <v>169.02099999999999</v>
      </c>
      <c r="HY16" s="9">
        <v>330.62</v>
      </c>
      <c r="HZ16" s="9">
        <v>164.95599999999999</v>
      </c>
      <c r="IA16" s="9">
        <v>165.66399999999999</v>
      </c>
      <c r="IB16" s="9">
        <v>114.283</v>
      </c>
      <c r="IC16" s="9">
        <v>61.320999999999998</v>
      </c>
      <c r="ID16" s="9">
        <v>52.962000000000003</v>
      </c>
      <c r="IE16" s="9">
        <v>112.08</v>
      </c>
      <c r="IF16" s="9">
        <v>60.023000000000003</v>
      </c>
      <c r="IG16" s="9">
        <v>52.057000000000002</v>
      </c>
      <c r="IH16" s="9">
        <v>2.2029999999999998</v>
      </c>
      <c r="II16" s="9">
        <v>1.298</v>
      </c>
      <c r="IJ16" s="9">
        <v>0.90500000000000003</v>
      </c>
      <c r="IK16" s="9">
        <v>2.2029999999999998</v>
      </c>
      <c r="IL16" s="9">
        <v>1.298</v>
      </c>
      <c r="IM16" s="9">
        <v>0.90500000000000003</v>
      </c>
      <c r="IN16" s="9">
        <v>0</v>
      </c>
      <c r="IO16" s="9">
        <v>0</v>
      </c>
      <c r="IP16" s="9">
        <v>0</v>
      </c>
      <c r="IQ16" s="9">
        <v>249.93199999999999</v>
      </c>
    </row>
    <row r="17" spans="1:251">
      <c r="A17" s="10">
        <v>44228</v>
      </c>
      <c r="B17" s="9">
        <v>12947.324000000001</v>
      </c>
      <c r="C17" s="9">
        <v>6797.5029999999997</v>
      </c>
      <c r="D17" s="9">
        <v>6149.8209999999999</v>
      </c>
      <c r="E17" s="9">
        <v>2276.9609999999998</v>
      </c>
      <c r="F17" s="9">
        <v>1144.857</v>
      </c>
      <c r="G17" s="9">
        <v>1132.105</v>
      </c>
      <c r="H17" s="9">
        <v>675.99699999999996</v>
      </c>
      <c r="I17" s="9">
        <v>334.536</v>
      </c>
      <c r="J17" s="9">
        <v>341.46100000000001</v>
      </c>
      <c r="K17" s="9">
        <v>738.28300000000002</v>
      </c>
      <c r="L17" s="9">
        <v>351.23</v>
      </c>
      <c r="M17" s="9">
        <v>387.053</v>
      </c>
      <c r="N17" s="9">
        <v>862.68100000000004</v>
      </c>
      <c r="O17" s="9">
        <v>459.09100000000001</v>
      </c>
      <c r="P17" s="9">
        <v>403.59100000000001</v>
      </c>
      <c r="Q17" s="9">
        <v>10670.362999999999</v>
      </c>
      <c r="R17" s="9">
        <v>5652.6459999999997</v>
      </c>
      <c r="S17" s="9">
        <v>5017.7169999999996</v>
      </c>
      <c r="T17" s="9">
        <v>4661.8509999999997</v>
      </c>
      <c r="U17" s="9">
        <v>2396.6320000000001</v>
      </c>
      <c r="V17" s="9">
        <v>2265.2190000000001</v>
      </c>
      <c r="W17" s="9">
        <v>1224.2750000000001</v>
      </c>
      <c r="X17" s="9">
        <v>605.51</v>
      </c>
      <c r="Y17" s="9">
        <v>618.76499999999999</v>
      </c>
      <c r="Z17" s="9">
        <v>1414.0340000000001</v>
      </c>
      <c r="AA17" s="9">
        <v>720.83399999999995</v>
      </c>
      <c r="AB17" s="9">
        <v>693.2</v>
      </c>
      <c r="AC17" s="9">
        <v>2023.5419999999999</v>
      </c>
      <c r="AD17" s="9">
        <v>1070.287</v>
      </c>
      <c r="AE17" s="9">
        <v>953.25400000000002</v>
      </c>
      <c r="AF17" s="9">
        <v>6008.5119999999997</v>
      </c>
      <c r="AG17" s="9">
        <v>3256.0149999999999</v>
      </c>
      <c r="AH17" s="9">
        <v>2752.498</v>
      </c>
      <c r="AI17" s="9">
        <v>2447.81</v>
      </c>
      <c r="AJ17" s="9">
        <v>1300.5409999999999</v>
      </c>
      <c r="AK17" s="9">
        <v>1147.268</v>
      </c>
      <c r="AL17" s="9">
        <v>3560.703</v>
      </c>
      <c r="AM17" s="9">
        <v>1955.473</v>
      </c>
      <c r="AN17" s="9">
        <v>1605.229</v>
      </c>
      <c r="AO17" s="9">
        <v>2173.9670000000001</v>
      </c>
      <c r="AP17" s="9">
        <v>1146.318</v>
      </c>
      <c r="AQ17" s="9">
        <v>1027.6500000000001</v>
      </c>
      <c r="AR17" s="9">
        <v>1386.7349999999999</v>
      </c>
      <c r="AS17" s="9">
        <v>809.15499999999997</v>
      </c>
      <c r="AT17" s="9">
        <v>577.58000000000004</v>
      </c>
      <c r="AU17" s="9">
        <v>973.84900000000005</v>
      </c>
      <c r="AV17" s="9">
        <v>508.43099999999998</v>
      </c>
      <c r="AW17" s="9">
        <v>465.41800000000001</v>
      </c>
      <c r="AX17" s="9">
        <v>11973.475</v>
      </c>
      <c r="AY17" s="9">
        <v>6289.0720000000001</v>
      </c>
      <c r="AZ17" s="9">
        <v>5684.4030000000002</v>
      </c>
      <c r="BA17" s="9">
        <v>20632.147000000001</v>
      </c>
      <c r="BB17" s="9">
        <v>10122.019</v>
      </c>
      <c r="BC17" s="9">
        <v>10510.128000000001</v>
      </c>
      <c r="BD17" s="9">
        <v>3088.3180000000002</v>
      </c>
      <c r="BE17" s="9">
        <v>1475.8009999999999</v>
      </c>
      <c r="BF17" s="9">
        <v>1612.5170000000001</v>
      </c>
      <c r="BG17" s="9">
        <v>2251.902</v>
      </c>
      <c r="BH17" s="9">
        <v>1099.9639999999999</v>
      </c>
      <c r="BI17" s="9">
        <v>1151.9390000000001</v>
      </c>
      <c r="BJ17" s="9">
        <v>1458.2159999999999</v>
      </c>
      <c r="BK17" s="9">
        <v>751.05499999999995</v>
      </c>
      <c r="BL17" s="9">
        <v>707.16099999999994</v>
      </c>
      <c r="BM17" s="9">
        <v>793.68600000000004</v>
      </c>
      <c r="BN17" s="9">
        <v>348.90899999999999</v>
      </c>
      <c r="BO17" s="9">
        <v>444.77699999999999</v>
      </c>
      <c r="BP17" s="9">
        <v>298.85199999999998</v>
      </c>
      <c r="BQ17" s="9">
        <v>136.91200000000001</v>
      </c>
      <c r="BR17" s="9">
        <v>161.94</v>
      </c>
      <c r="BS17" s="9">
        <v>294.36</v>
      </c>
      <c r="BT17" s="9">
        <v>164.72800000000001</v>
      </c>
      <c r="BU17" s="9">
        <v>129.63200000000001</v>
      </c>
      <c r="BV17" s="9">
        <v>542.05499999999995</v>
      </c>
      <c r="BW17" s="9">
        <v>211.10900000000001</v>
      </c>
      <c r="BX17" s="9">
        <v>330.94600000000003</v>
      </c>
      <c r="BY17" s="9">
        <v>1091.989</v>
      </c>
      <c r="BZ17" s="9">
        <v>497.78899999999999</v>
      </c>
      <c r="CA17" s="9">
        <v>594.20000000000005</v>
      </c>
      <c r="CB17" s="9">
        <v>646.00800000000004</v>
      </c>
      <c r="CC17" s="9">
        <v>329.61</v>
      </c>
      <c r="CD17" s="9">
        <v>316.39800000000002</v>
      </c>
      <c r="CE17" s="9">
        <v>73.66</v>
      </c>
      <c r="CF17" s="9">
        <v>34.353000000000002</v>
      </c>
      <c r="CG17" s="9">
        <v>39.308</v>
      </c>
      <c r="CH17" s="9">
        <v>445.98099999999999</v>
      </c>
      <c r="CI17" s="9">
        <v>168.179</v>
      </c>
      <c r="CJ17" s="9">
        <v>277.80200000000002</v>
      </c>
      <c r="CK17" s="9">
        <v>718.27599999999995</v>
      </c>
      <c r="CL17" s="9">
        <v>386.48</v>
      </c>
      <c r="CM17" s="9">
        <v>331.79599999999999</v>
      </c>
      <c r="CN17" s="9">
        <v>392.28100000000001</v>
      </c>
      <c r="CO17" s="9">
        <v>217.16</v>
      </c>
      <c r="CP17" s="9">
        <v>175.12100000000001</v>
      </c>
      <c r="CQ17" s="9">
        <v>327.84100000000001</v>
      </c>
      <c r="CR17" s="9">
        <v>178.821</v>
      </c>
      <c r="CS17" s="9">
        <v>149.02000000000001</v>
      </c>
      <c r="CT17" s="9">
        <v>59.484999999999999</v>
      </c>
      <c r="CU17" s="9">
        <v>32.555999999999997</v>
      </c>
      <c r="CV17" s="9">
        <v>26.928999999999998</v>
      </c>
      <c r="CW17" s="9">
        <v>390.435</v>
      </c>
      <c r="CX17" s="9">
        <v>207.65899999999999</v>
      </c>
      <c r="CY17" s="9">
        <v>182.77600000000001</v>
      </c>
      <c r="CZ17" s="9">
        <v>12297.233</v>
      </c>
      <c r="DA17" s="9">
        <v>6402.2020000000002</v>
      </c>
      <c r="DB17" s="9">
        <v>5895.0309999999999</v>
      </c>
      <c r="DC17" s="9">
        <v>2255.3789999999999</v>
      </c>
      <c r="DD17" s="9">
        <v>1131.239</v>
      </c>
      <c r="DE17" s="9">
        <v>1124.1410000000001</v>
      </c>
      <c r="DF17" s="9">
        <v>671.35900000000004</v>
      </c>
      <c r="DG17" s="9">
        <v>331.00299999999999</v>
      </c>
      <c r="DH17" s="9">
        <v>340.35599999999999</v>
      </c>
      <c r="DI17" s="9">
        <v>730.66800000000001</v>
      </c>
      <c r="DJ17" s="9">
        <v>345.99099999999999</v>
      </c>
      <c r="DK17" s="9">
        <v>384.67700000000002</v>
      </c>
      <c r="DL17" s="9">
        <v>853.35299999999995</v>
      </c>
      <c r="DM17" s="9">
        <v>454.245</v>
      </c>
      <c r="DN17" s="9">
        <v>399.108</v>
      </c>
      <c r="DO17" s="9">
        <v>10041.853999999999</v>
      </c>
      <c r="DP17" s="9">
        <v>5270.9629999999997</v>
      </c>
      <c r="DQ17" s="9">
        <v>4770.8909999999996</v>
      </c>
      <c r="DR17" s="9">
        <v>4582.9930000000004</v>
      </c>
      <c r="DS17" s="9">
        <v>2346.7130000000002</v>
      </c>
      <c r="DT17" s="9">
        <v>2236.2809999999999</v>
      </c>
      <c r="DU17" s="9">
        <v>1210.586</v>
      </c>
      <c r="DV17" s="9">
        <v>596.18799999999999</v>
      </c>
      <c r="DW17" s="9">
        <v>614.39700000000005</v>
      </c>
      <c r="DX17" s="9">
        <v>1384.412</v>
      </c>
      <c r="DY17" s="9">
        <v>701.19399999999996</v>
      </c>
      <c r="DZ17" s="9">
        <v>683.21799999999996</v>
      </c>
      <c r="EA17" s="9">
        <v>1987.9949999999999</v>
      </c>
      <c r="EB17" s="9">
        <v>1049.33</v>
      </c>
      <c r="EC17" s="9">
        <v>938.66499999999996</v>
      </c>
      <c r="ED17" s="9">
        <v>5458.86</v>
      </c>
      <c r="EE17" s="9">
        <v>2924.25</v>
      </c>
      <c r="EF17" s="9">
        <v>2534.61</v>
      </c>
      <c r="EG17" s="9">
        <v>2353.96</v>
      </c>
      <c r="EH17" s="9">
        <v>1243.296</v>
      </c>
      <c r="EI17" s="9">
        <v>1110.664</v>
      </c>
      <c r="EJ17" s="9">
        <v>3104.9</v>
      </c>
      <c r="EK17" s="9">
        <v>1680.954</v>
      </c>
      <c r="EL17" s="9">
        <v>1423.9459999999999</v>
      </c>
      <c r="EM17" s="9">
        <v>2033.01</v>
      </c>
      <c r="EN17" s="9">
        <v>1063.546</v>
      </c>
      <c r="EO17" s="9">
        <v>969.46400000000006</v>
      </c>
      <c r="EP17" s="9">
        <v>1071.8900000000001</v>
      </c>
      <c r="EQ17" s="9">
        <v>617.40800000000002</v>
      </c>
      <c r="ER17" s="9">
        <v>454.483</v>
      </c>
      <c r="ES17" s="9">
        <v>968.24699999999996</v>
      </c>
      <c r="ET17" s="9">
        <v>504.678</v>
      </c>
      <c r="EU17" s="9">
        <v>463.56799999999998</v>
      </c>
      <c r="EV17" s="9">
        <v>11328.986000000001</v>
      </c>
      <c r="EW17" s="9">
        <v>5897.5230000000001</v>
      </c>
      <c r="EX17" s="9">
        <v>5431.4629999999997</v>
      </c>
      <c r="EY17" s="9">
        <v>16417.053</v>
      </c>
      <c r="EZ17" s="9">
        <v>8129.8919999999998</v>
      </c>
      <c r="FA17" s="9">
        <v>8287.1610000000001</v>
      </c>
      <c r="FB17" s="9">
        <v>2933.145</v>
      </c>
      <c r="FC17" s="9">
        <v>1381.5170000000001</v>
      </c>
      <c r="FD17" s="9">
        <v>1551.6289999999999</v>
      </c>
      <c r="FE17" s="9">
        <v>2186.7939999999999</v>
      </c>
      <c r="FF17" s="9">
        <v>1058.2239999999999</v>
      </c>
      <c r="FG17" s="9">
        <v>1128.57</v>
      </c>
      <c r="FH17" s="9">
        <v>1427.2629999999999</v>
      </c>
      <c r="FI17" s="9">
        <v>732.00900000000001</v>
      </c>
      <c r="FJ17" s="9">
        <v>695.25400000000002</v>
      </c>
      <c r="FK17" s="9">
        <v>759.53099999999995</v>
      </c>
      <c r="FL17" s="9">
        <v>326.21499999999997</v>
      </c>
      <c r="FM17" s="9">
        <v>433.31599999999997</v>
      </c>
      <c r="FN17" s="9">
        <v>290.46600000000001</v>
      </c>
      <c r="FO17" s="9">
        <v>131.96700000000001</v>
      </c>
      <c r="FP17" s="9">
        <v>158.499</v>
      </c>
      <c r="FQ17" s="9">
        <v>286.96300000000002</v>
      </c>
      <c r="FR17" s="9">
        <v>160.9</v>
      </c>
      <c r="FS17" s="9">
        <v>126.063</v>
      </c>
      <c r="FT17" s="9">
        <v>459.387</v>
      </c>
      <c r="FU17" s="9">
        <v>162.392</v>
      </c>
      <c r="FV17" s="9">
        <v>296.995</v>
      </c>
      <c r="FW17" s="9">
        <v>1032.56</v>
      </c>
      <c r="FX17" s="9">
        <v>462.762</v>
      </c>
      <c r="FY17" s="9">
        <v>569.79700000000003</v>
      </c>
      <c r="FZ17" s="9">
        <v>643.27200000000005</v>
      </c>
      <c r="GA17" s="9">
        <v>327.52</v>
      </c>
      <c r="GB17" s="9">
        <v>315.75200000000001</v>
      </c>
      <c r="GC17" s="9">
        <v>73.66</v>
      </c>
      <c r="GD17" s="9">
        <v>34.353000000000002</v>
      </c>
      <c r="GE17" s="9">
        <v>39.308</v>
      </c>
      <c r="GF17" s="9">
        <v>389.28699999999998</v>
      </c>
      <c r="GG17" s="9">
        <v>135.24199999999999</v>
      </c>
      <c r="GH17" s="9">
        <v>254.04499999999999</v>
      </c>
      <c r="GI17" s="9">
        <v>682.03800000000001</v>
      </c>
      <c r="GJ17" s="9">
        <v>365.20800000000003</v>
      </c>
      <c r="GK17" s="9">
        <v>316.83</v>
      </c>
      <c r="GL17" s="9">
        <v>381.01799999999997</v>
      </c>
      <c r="GM17" s="9">
        <v>210.37</v>
      </c>
      <c r="GN17" s="9">
        <v>170.648</v>
      </c>
      <c r="GO17" s="9">
        <v>324.97399999999999</v>
      </c>
      <c r="GP17" s="9">
        <v>177.15799999999999</v>
      </c>
      <c r="GQ17" s="9">
        <v>147.816</v>
      </c>
      <c r="GR17" s="9">
        <v>59.484999999999999</v>
      </c>
      <c r="GS17" s="9">
        <v>32.555999999999997</v>
      </c>
      <c r="GT17" s="9">
        <v>26.928999999999998</v>
      </c>
      <c r="GU17" s="9">
        <v>357.06400000000002</v>
      </c>
      <c r="GV17" s="9">
        <v>188.05</v>
      </c>
      <c r="GW17" s="9">
        <v>169.01400000000001</v>
      </c>
      <c r="GX17" s="9">
        <v>1867.347</v>
      </c>
      <c r="GY17" s="9">
        <v>932.75</v>
      </c>
      <c r="GZ17" s="9">
        <v>934.59699999999998</v>
      </c>
      <c r="HA17" s="9">
        <v>742.04100000000005</v>
      </c>
      <c r="HB17" s="9">
        <v>363.79700000000003</v>
      </c>
      <c r="HC17" s="9">
        <v>378.24400000000003</v>
      </c>
      <c r="HD17" s="9">
        <v>239.738</v>
      </c>
      <c r="HE17" s="9">
        <v>119.172</v>
      </c>
      <c r="HF17" s="9">
        <v>120.56699999999999</v>
      </c>
      <c r="HG17" s="9">
        <v>274.233</v>
      </c>
      <c r="HH17" s="9">
        <v>127.991</v>
      </c>
      <c r="HI17" s="9">
        <v>146.24100000000001</v>
      </c>
      <c r="HJ17" s="9">
        <v>228.07</v>
      </c>
      <c r="HK17" s="9">
        <v>116.634</v>
      </c>
      <c r="HL17" s="9">
        <v>111.43600000000001</v>
      </c>
      <c r="HM17" s="9">
        <v>1125.306</v>
      </c>
      <c r="HN17" s="9">
        <v>568.95399999999995</v>
      </c>
      <c r="HO17" s="9">
        <v>556.35199999999998</v>
      </c>
      <c r="HP17" s="9">
        <v>998.69399999999996</v>
      </c>
      <c r="HQ17" s="9">
        <v>499.54399999999998</v>
      </c>
      <c r="HR17" s="9">
        <v>499.15</v>
      </c>
      <c r="HS17" s="9">
        <v>331.702</v>
      </c>
      <c r="HT17" s="9">
        <v>157.376</v>
      </c>
      <c r="HU17" s="9">
        <v>174.32499999999999</v>
      </c>
      <c r="HV17" s="9">
        <v>319.452</v>
      </c>
      <c r="HW17" s="9">
        <v>152.66300000000001</v>
      </c>
      <c r="HX17" s="9">
        <v>166.79</v>
      </c>
      <c r="HY17" s="9">
        <v>347.54</v>
      </c>
      <c r="HZ17" s="9">
        <v>189.506</v>
      </c>
      <c r="IA17" s="9">
        <v>158.035</v>
      </c>
      <c r="IB17" s="9">
        <v>126.61199999999999</v>
      </c>
      <c r="IC17" s="9">
        <v>69.409000000000006</v>
      </c>
      <c r="ID17" s="9">
        <v>57.203000000000003</v>
      </c>
      <c r="IE17" s="9">
        <v>123.514</v>
      </c>
      <c r="IF17" s="9">
        <v>67.02</v>
      </c>
      <c r="IG17" s="9">
        <v>56.494</v>
      </c>
      <c r="IH17" s="9">
        <v>3.097</v>
      </c>
      <c r="II17" s="9">
        <v>2.3889999999999998</v>
      </c>
      <c r="IJ17" s="9">
        <v>0.70799999999999996</v>
      </c>
      <c r="IK17" s="9">
        <v>3.097</v>
      </c>
      <c r="IL17" s="9">
        <v>2.3889999999999998</v>
      </c>
      <c r="IM17" s="9">
        <v>0.70799999999999996</v>
      </c>
      <c r="IN17" s="9">
        <v>0</v>
      </c>
      <c r="IO17" s="9">
        <v>0</v>
      </c>
      <c r="IP17" s="9">
        <v>0</v>
      </c>
      <c r="IQ17" s="9">
        <v>246.08600000000001</v>
      </c>
    </row>
  </sheetData>
  <pageMargins left="0.7" right="0.7" top="0.75" bottom="0.75" header="0.3" footer="0.3"/>
  <pageSetup paperSize="0" orientation="portrait" horizontalDpi="0" verticalDpi="0" copies="0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Q17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251" s="2" customFormat="1" ht="99.95" customHeight="1">
      <c r="B1" s="3" t="s">
        <v>512</v>
      </c>
      <c r="C1" s="3" t="s">
        <v>513</v>
      </c>
      <c r="D1" s="3" t="s">
        <v>514</v>
      </c>
      <c r="E1" s="3" t="s">
        <v>515</v>
      </c>
      <c r="F1" s="3" t="s">
        <v>516</v>
      </c>
      <c r="G1" s="3" t="s">
        <v>517</v>
      </c>
      <c r="H1" s="3" t="s">
        <v>518</v>
      </c>
      <c r="I1" s="3" t="s">
        <v>519</v>
      </c>
      <c r="J1" s="3" t="s">
        <v>520</v>
      </c>
      <c r="K1" s="3" t="s">
        <v>521</v>
      </c>
      <c r="L1" s="3" t="s">
        <v>522</v>
      </c>
      <c r="M1" s="3" t="s">
        <v>523</v>
      </c>
      <c r="N1" s="3" t="s">
        <v>524</v>
      </c>
      <c r="O1" s="3" t="s">
        <v>525</v>
      </c>
      <c r="P1" s="3" t="s">
        <v>526</v>
      </c>
      <c r="Q1" s="3" t="s">
        <v>527</v>
      </c>
      <c r="R1" s="3" t="s">
        <v>528</v>
      </c>
      <c r="S1" s="3" t="s">
        <v>529</v>
      </c>
      <c r="T1" s="3" t="s">
        <v>530</v>
      </c>
      <c r="U1" s="3" t="s">
        <v>531</v>
      </c>
      <c r="V1" s="3" t="s">
        <v>532</v>
      </c>
      <c r="W1" s="3" t="s">
        <v>533</v>
      </c>
      <c r="X1" s="3" t="s">
        <v>534</v>
      </c>
      <c r="Y1" s="3" t="s">
        <v>535</v>
      </c>
      <c r="Z1" s="3" t="s">
        <v>536</v>
      </c>
      <c r="AA1" s="3" t="s">
        <v>537</v>
      </c>
      <c r="AB1" s="3" t="s">
        <v>538</v>
      </c>
      <c r="AC1" s="3" t="s">
        <v>539</v>
      </c>
      <c r="AD1" s="3" t="s">
        <v>540</v>
      </c>
      <c r="AE1" s="3" t="s">
        <v>541</v>
      </c>
      <c r="AF1" s="3" t="s">
        <v>542</v>
      </c>
      <c r="AG1" s="3" t="s">
        <v>543</v>
      </c>
      <c r="AH1" s="3" t="s">
        <v>544</v>
      </c>
      <c r="AI1" s="3" t="s">
        <v>545</v>
      </c>
      <c r="AJ1" s="3" t="s">
        <v>546</v>
      </c>
      <c r="AK1" s="3" t="s">
        <v>547</v>
      </c>
      <c r="AL1" s="3" t="s">
        <v>548</v>
      </c>
      <c r="AM1" s="3" t="s">
        <v>549</v>
      </c>
      <c r="AN1" s="3" t="s">
        <v>550</v>
      </c>
      <c r="AO1" s="3" t="s">
        <v>551</v>
      </c>
      <c r="AP1" s="3" t="s">
        <v>552</v>
      </c>
      <c r="AQ1" s="3" t="s">
        <v>553</v>
      </c>
      <c r="AR1" s="3" t="s">
        <v>554</v>
      </c>
      <c r="AS1" s="3" t="s">
        <v>555</v>
      </c>
      <c r="AT1" s="3" t="s">
        <v>556</v>
      </c>
      <c r="AU1" s="3" t="s">
        <v>557</v>
      </c>
      <c r="AV1" s="3" t="s">
        <v>558</v>
      </c>
      <c r="AW1" s="3" t="s">
        <v>559</v>
      </c>
      <c r="AX1" s="3" t="s">
        <v>560</v>
      </c>
      <c r="AY1" s="3" t="s">
        <v>561</v>
      </c>
      <c r="AZ1" s="3" t="s">
        <v>562</v>
      </c>
      <c r="BA1" s="3" t="s">
        <v>563</v>
      </c>
      <c r="BB1" s="3" t="s">
        <v>564</v>
      </c>
      <c r="BC1" s="3" t="s">
        <v>565</v>
      </c>
      <c r="BD1" s="3" t="s">
        <v>566</v>
      </c>
      <c r="BE1" s="3" t="s">
        <v>567</v>
      </c>
      <c r="BF1" s="3" t="s">
        <v>568</v>
      </c>
      <c r="BG1" s="3" t="s">
        <v>569</v>
      </c>
      <c r="BH1" s="3" t="s">
        <v>570</v>
      </c>
      <c r="BI1" s="3" t="s">
        <v>571</v>
      </c>
      <c r="BJ1" s="3" t="s">
        <v>572</v>
      </c>
      <c r="BK1" s="3" t="s">
        <v>573</v>
      </c>
      <c r="BL1" s="3" t="s">
        <v>574</v>
      </c>
      <c r="BM1" s="3" t="s">
        <v>575</v>
      </c>
      <c r="BN1" s="3" t="s">
        <v>576</v>
      </c>
      <c r="BO1" s="3" t="s">
        <v>577</v>
      </c>
      <c r="BP1" s="3" t="s">
        <v>578</v>
      </c>
      <c r="BQ1" s="3" t="s">
        <v>579</v>
      </c>
      <c r="BR1" s="3" t="s">
        <v>580</v>
      </c>
      <c r="BS1" s="3" t="s">
        <v>581</v>
      </c>
      <c r="BT1" s="3" t="s">
        <v>582</v>
      </c>
      <c r="BU1" s="3" t="s">
        <v>583</v>
      </c>
      <c r="BV1" s="3" t="s">
        <v>584</v>
      </c>
      <c r="BW1" s="3" t="s">
        <v>585</v>
      </c>
      <c r="BX1" s="3" t="s">
        <v>586</v>
      </c>
      <c r="BY1" s="3" t="s">
        <v>587</v>
      </c>
      <c r="BZ1" s="3" t="s">
        <v>588</v>
      </c>
      <c r="CA1" s="3" t="s">
        <v>589</v>
      </c>
      <c r="CB1" s="3" t="s">
        <v>590</v>
      </c>
      <c r="CC1" s="3" t="s">
        <v>591</v>
      </c>
      <c r="CD1" s="3" t="s">
        <v>592</v>
      </c>
      <c r="CE1" s="3" t="s">
        <v>593</v>
      </c>
      <c r="CF1" s="3" t="s">
        <v>594</v>
      </c>
      <c r="CG1" s="3" t="s">
        <v>595</v>
      </c>
      <c r="CH1" s="3" t="s">
        <v>596</v>
      </c>
      <c r="CI1" s="3" t="s">
        <v>597</v>
      </c>
      <c r="CJ1" s="3" t="s">
        <v>598</v>
      </c>
      <c r="CK1" s="3" t="s">
        <v>599</v>
      </c>
      <c r="CL1" s="3" t="s">
        <v>600</v>
      </c>
      <c r="CM1" s="3" t="s">
        <v>601</v>
      </c>
      <c r="CN1" s="3" t="s">
        <v>602</v>
      </c>
      <c r="CO1" s="3" t="s">
        <v>603</v>
      </c>
      <c r="CP1" s="3" t="s">
        <v>604</v>
      </c>
      <c r="CQ1" s="3" t="s">
        <v>605</v>
      </c>
      <c r="CR1" s="3" t="s">
        <v>606</v>
      </c>
      <c r="CS1" s="3" t="s">
        <v>607</v>
      </c>
      <c r="CT1" s="3" t="s">
        <v>608</v>
      </c>
      <c r="CU1" s="3" t="s">
        <v>609</v>
      </c>
      <c r="CV1" s="3" t="s">
        <v>610</v>
      </c>
      <c r="CW1" s="3" t="s">
        <v>611</v>
      </c>
      <c r="CX1" s="3" t="s">
        <v>612</v>
      </c>
      <c r="CY1" s="3" t="s">
        <v>613</v>
      </c>
      <c r="CZ1" s="3" t="s">
        <v>614</v>
      </c>
      <c r="DA1" s="3" t="s">
        <v>615</v>
      </c>
      <c r="DB1" s="3" t="s">
        <v>616</v>
      </c>
      <c r="DC1" s="3" t="s">
        <v>617</v>
      </c>
      <c r="DD1" s="3" t="s">
        <v>618</v>
      </c>
      <c r="DE1" s="3" t="s">
        <v>619</v>
      </c>
      <c r="DF1" s="3" t="s">
        <v>620</v>
      </c>
      <c r="DG1" s="3" t="s">
        <v>621</v>
      </c>
      <c r="DH1" s="3" t="s">
        <v>622</v>
      </c>
      <c r="DI1" s="3" t="s">
        <v>623</v>
      </c>
      <c r="DJ1" s="3" t="s">
        <v>624</v>
      </c>
      <c r="DK1" s="3" t="s">
        <v>625</v>
      </c>
      <c r="DL1" s="3" t="s">
        <v>626</v>
      </c>
      <c r="DM1" s="3" t="s">
        <v>627</v>
      </c>
      <c r="DN1" s="3" t="s">
        <v>628</v>
      </c>
      <c r="DO1" s="3" t="s">
        <v>629</v>
      </c>
      <c r="DP1" s="3" t="s">
        <v>630</v>
      </c>
      <c r="DQ1" s="3" t="s">
        <v>631</v>
      </c>
      <c r="DR1" s="3" t="s">
        <v>632</v>
      </c>
      <c r="DS1" s="3" t="s">
        <v>633</v>
      </c>
      <c r="DT1" s="3" t="s">
        <v>634</v>
      </c>
      <c r="DU1" s="3" t="s">
        <v>635</v>
      </c>
      <c r="DV1" s="3" t="s">
        <v>636</v>
      </c>
      <c r="DW1" s="3" t="s">
        <v>637</v>
      </c>
      <c r="DX1" s="3" t="s">
        <v>638</v>
      </c>
      <c r="DY1" s="3" t="s">
        <v>639</v>
      </c>
      <c r="DZ1" s="3" t="s">
        <v>640</v>
      </c>
      <c r="EA1" s="3" t="s">
        <v>641</v>
      </c>
      <c r="EB1" s="3" t="s">
        <v>642</v>
      </c>
      <c r="EC1" s="3" t="s">
        <v>643</v>
      </c>
      <c r="ED1" s="3" t="s">
        <v>644</v>
      </c>
      <c r="EE1" s="3" t="s">
        <v>645</v>
      </c>
      <c r="EF1" s="3" t="s">
        <v>646</v>
      </c>
      <c r="EG1" s="3" t="s">
        <v>647</v>
      </c>
      <c r="EH1" s="3" t="s">
        <v>648</v>
      </c>
      <c r="EI1" s="3" t="s">
        <v>649</v>
      </c>
      <c r="EJ1" s="3" t="s">
        <v>650</v>
      </c>
      <c r="EK1" s="3" t="s">
        <v>651</v>
      </c>
      <c r="EL1" s="3" t="s">
        <v>652</v>
      </c>
      <c r="EM1" s="3" t="s">
        <v>653</v>
      </c>
      <c r="EN1" s="3" t="s">
        <v>654</v>
      </c>
      <c r="EO1" s="3" t="s">
        <v>655</v>
      </c>
      <c r="EP1" s="3" t="s">
        <v>656</v>
      </c>
      <c r="EQ1" s="3" t="s">
        <v>657</v>
      </c>
      <c r="ER1" s="3" t="s">
        <v>658</v>
      </c>
      <c r="ES1" s="3" t="s">
        <v>659</v>
      </c>
      <c r="ET1" s="3" t="s">
        <v>660</v>
      </c>
      <c r="EU1" s="3" t="s">
        <v>661</v>
      </c>
      <c r="EV1" s="3" t="s">
        <v>662</v>
      </c>
      <c r="EW1" s="3" t="s">
        <v>663</v>
      </c>
      <c r="EX1" s="3" t="s">
        <v>664</v>
      </c>
      <c r="EY1" s="3" t="s">
        <v>665</v>
      </c>
      <c r="EZ1" s="3" t="s">
        <v>666</v>
      </c>
      <c r="FA1" s="3" t="s">
        <v>667</v>
      </c>
      <c r="FB1" s="3" t="s">
        <v>668</v>
      </c>
      <c r="FC1" s="3" t="s">
        <v>669</v>
      </c>
      <c r="FD1" s="3" t="s">
        <v>670</v>
      </c>
      <c r="FE1" s="3" t="s">
        <v>671</v>
      </c>
      <c r="FF1" s="3" t="s">
        <v>672</v>
      </c>
      <c r="FG1" s="3" t="s">
        <v>673</v>
      </c>
      <c r="FH1" s="3" t="s">
        <v>674</v>
      </c>
      <c r="FI1" s="3" t="s">
        <v>675</v>
      </c>
      <c r="FJ1" s="3" t="s">
        <v>676</v>
      </c>
      <c r="FK1" s="3" t="s">
        <v>677</v>
      </c>
      <c r="FL1" s="3" t="s">
        <v>678</v>
      </c>
      <c r="FM1" s="3" t="s">
        <v>679</v>
      </c>
      <c r="FN1" s="3" t="s">
        <v>680</v>
      </c>
      <c r="FO1" s="3" t="s">
        <v>681</v>
      </c>
      <c r="FP1" s="3" t="s">
        <v>682</v>
      </c>
      <c r="FQ1" s="3" t="s">
        <v>683</v>
      </c>
      <c r="FR1" s="3" t="s">
        <v>684</v>
      </c>
      <c r="FS1" s="3" t="s">
        <v>685</v>
      </c>
      <c r="FT1" s="3" t="s">
        <v>686</v>
      </c>
      <c r="FU1" s="3" t="s">
        <v>687</v>
      </c>
      <c r="FV1" s="3" t="s">
        <v>688</v>
      </c>
      <c r="FW1" s="3" t="s">
        <v>689</v>
      </c>
      <c r="FX1" s="3" t="s">
        <v>690</v>
      </c>
      <c r="FY1" s="3" t="s">
        <v>691</v>
      </c>
      <c r="FZ1" s="3" t="s">
        <v>692</v>
      </c>
      <c r="GA1" s="3" t="s">
        <v>693</v>
      </c>
      <c r="GB1" s="3" t="s">
        <v>694</v>
      </c>
      <c r="GC1" s="3" t="s">
        <v>695</v>
      </c>
      <c r="GD1" s="3" t="s">
        <v>696</v>
      </c>
      <c r="GE1" s="3" t="s">
        <v>697</v>
      </c>
      <c r="GF1" s="3" t="s">
        <v>698</v>
      </c>
      <c r="GG1" s="3" t="s">
        <v>699</v>
      </c>
      <c r="GH1" s="3" t="s">
        <v>700</v>
      </c>
      <c r="GI1" s="3" t="s">
        <v>701</v>
      </c>
      <c r="GJ1" s="3" t="s">
        <v>702</v>
      </c>
      <c r="GK1" s="3" t="s">
        <v>703</v>
      </c>
      <c r="GL1" s="3" t="s">
        <v>704</v>
      </c>
      <c r="GM1" s="3" t="s">
        <v>705</v>
      </c>
      <c r="GN1" s="3" t="s">
        <v>706</v>
      </c>
      <c r="GO1" s="3" t="s">
        <v>707</v>
      </c>
      <c r="GP1" s="3" t="s">
        <v>708</v>
      </c>
      <c r="GQ1" s="3" t="s">
        <v>709</v>
      </c>
      <c r="GR1" s="3" t="s">
        <v>710</v>
      </c>
      <c r="GS1" s="3" t="s">
        <v>711</v>
      </c>
      <c r="GT1" s="3" t="s">
        <v>712</v>
      </c>
      <c r="GU1" s="3" t="s">
        <v>713</v>
      </c>
      <c r="GV1" s="3" t="s">
        <v>714</v>
      </c>
      <c r="GW1" s="3" t="s">
        <v>715</v>
      </c>
      <c r="GX1" s="3" t="s">
        <v>716</v>
      </c>
      <c r="GY1" s="3" t="s">
        <v>717</v>
      </c>
      <c r="GZ1" s="3" t="s">
        <v>718</v>
      </c>
      <c r="HA1" s="3" t="s">
        <v>719</v>
      </c>
      <c r="HB1" s="3" t="s">
        <v>720</v>
      </c>
      <c r="HC1" s="3" t="s">
        <v>721</v>
      </c>
      <c r="HD1" s="3" t="s">
        <v>722</v>
      </c>
      <c r="HE1" s="3" t="s">
        <v>723</v>
      </c>
      <c r="HF1" s="3" t="s">
        <v>724</v>
      </c>
      <c r="HG1" s="3" t="s">
        <v>725</v>
      </c>
      <c r="HH1" s="3" t="s">
        <v>726</v>
      </c>
      <c r="HI1" s="3" t="s">
        <v>727</v>
      </c>
      <c r="HJ1" s="3" t="s">
        <v>728</v>
      </c>
      <c r="HK1" s="3" t="s">
        <v>729</v>
      </c>
      <c r="HL1" s="3" t="s">
        <v>730</v>
      </c>
      <c r="HM1" s="3" t="s">
        <v>731</v>
      </c>
      <c r="HN1" s="3" t="s">
        <v>732</v>
      </c>
      <c r="HO1" s="3" t="s">
        <v>733</v>
      </c>
      <c r="HP1" s="3" t="s">
        <v>734</v>
      </c>
      <c r="HQ1" s="3" t="s">
        <v>735</v>
      </c>
      <c r="HR1" s="3" t="s">
        <v>736</v>
      </c>
      <c r="HS1" s="3" t="s">
        <v>737</v>
      </c>
      <c r="HT1" s="3" t="s">
        <v>738</v>
      </c>
      <c r="HU1" s="3" t="s">
        <v>739</v>
      </c>
      <c r="HV1" s="3" t="s">
        <v>740</v>
      </c>
      <c r="HW1" s="3" t="s">
        <v>741</v>
      </c>
      <c r="HX1" s="3" t="s">
        <v>742</v>
      </c>
      <c r="HY1" s="3" t="s">
        <v>743</v>
      </c>
      <c r="HZ1" s="3" t="s">
        <v>744</v>
      </c>
      <c r="IA1" s="3" t="s">
        <v>745</v>
      </c>
      <c r="IB1" s="3" t="s">
        <v>746</v>
      </c>
      <c r="IC1" s="3" t="s">
        <v>747</v>
      </c>
      <c r="ID1" s="3" t="s">
        <v>748</v>
      </c>
      <c r="IE1" s="3" t="s">
        <v>749</v>
      </c>
      <c r="IF1" s="3" t="s">
        <v>750</v>
      </c>
      <c r="IG1" s="3" t="s">
        <v>751</v>
      </c>
      <c r="IH1" s="3" t="s">
        <v>752</v>
      </c>
      <c r="II1" s="3" t="s">
        <v>753</v>
      </c>
      <c r="IJ1" s="3" t="s">
        <v>754</v>
      </c>
      <c r="IK1" s="3" t="s">
        <v>755</v>
      </c>
      <c r="IL1" s="3" t="s">
        <v>756</v>
      </c>
      <c r="IM1" s="3" t="s">
        <v>757</v>
      </c>
      <c r="IN1" s="3" t="s">
        <v>758</v>
      </c>
      <c r="IO1" s="3" t="s">
        <v>759</v>
      </c>
      <c r="IP1" s="3" t="s">
        <v>760</v>
      </c>
      <c r="IQ1" s="3" t="s">
        <v>761</v>
      </c>
    </row>
    <row r="2" spans="1:251">
      <c r="A2" s="4" t="s">
        <v>250</v>
      </c>
      <c r="B2" s="7" t="s">
        <v>259</v>
      </c>
      <c r="C2" s="7" t="s">
        <v>259</v>
      </c>
      <c r="D2" s="7" t="s">
        <v>259</v>
      </c>
      <c r="E2" s="7" t="s">
        <v>259</v>
      </c>
      <c r="F2" s="7" t="s">
        <v>259</v>
      </c>
      <c r="G2" s="7" t="s">
        <v>259</v>
      </c>
      <c r="H2" s="7" t="s">
        <v>259</v>
      </c>
      <c r="I2" s="7" t="s">
        <v>259</v>
      </c>
      <c r="J2" s="7" t="s">
        <v>259</v>
      </c>
      <c r="K2" s="7" t="s">
        <v>259</v>
      </c>
      <c r="L2" s="7" t="s">
        <v>259</v>
      </c>
      <c r="M2" s="7" t="s">
        <v>259</v>
      </c>
      <c r="N2" s="7" t="s">
        <v>259</v>
      </c>
      <c r="O2" s="7" t="s">
        <v>259</v>
      </c>
      <c r="P2" s="7" t="s">
        <v>259</v>
      </c>
      <c r="Q2" s="7" t="s">
        <v>259</v>
      </c>
      <c r="R2" s="7" t="s">
        <v>259</v>
      </c>
      <c r="S2" s="7" t="s">
        <v>259</v>
      </c>
      <c r="T2" s="7" t="s">
        <v>259</v>
      </c>
      <c r="U2" s="7" t="s">
        <v>259</v>
      </c>
      <c r="V2" s="7" t="s">
        <v>259</v>
      </c>
      <c r="W2" s="7" t="s">
        <v>259</v>
      </c>
      <c r="X2" s="7" t="s">
        <v>259</v>
      </c>
      <c r="Y2" s="7" t="s">
        <v>259</v>
      </c>
      <c r="Z2" s="7" t="s">
        <v>259</v>
      </c>
      <c r="AA2" s="7" t="s">
        <v>259</v>
      </c>
      <c r="AB2" s="7" t="s">
        <v>259</v>
      </c>
      <c r="AC2" s="7" t="s">
        <v>259</v>
      </c>
      <c r="AD2" s="7" t="s">
        <v>259</v>
      </c>
      <c r="AE2" s="7" t="s">
        <v>259</v>
      </c>
      <c r="AF2" s="7" t="s">
        <v>259</v>
      </c>
      <c r="AG2" s="7" t="s">
        <v>259</v>
      </c>
      <c r="AH2" s="7" t="s">
        <v>259</v>
      </c>
      <c r="AI2" s="7" t="s">
        <v>259</v>
      </c>
      <c r="AJ2" s="7" t="s">
        <v>259</v>
      </c>
      <c r="AK2" s="7" t="s">
        <v>259</v>
      </c>
      <c r="AL2" s="7" t="s">
        <v>259</v>
      </c>
      <c r="AM2" s="7" t="s">
        <v>259</v>
      </c>
      <c r="AN2" s="7" t="s">
        <v>259</v>
      </c>
      <c r="AO2" s="7" t="s">
        <v>259</v>
      </c>
      <c r="AP2" s="7" t="s">
        <v>259</v>
      </c>
      <c r="AQ2" s="7" t="s">
        <v>259</v>
      </c>
      <c r="AR2" s="7" t="s">
        <v>259</v>
      </c>
      <c r="AS2" s="7" t="s">
        <v>259</v>
      </c>
      <c r="AT2" s="7" t="s">
        <v>259</v>
      </c>
      <c r="AU2" s="7" t="s">
        <v>259</v>
      </c>
      <c r="AV2" s="7" t="s">
        <v>259</v>
      </c>
      <c r="AW2" s="7" t="s">
        <v>259</v>
      </c>
      <c r="AX2" s="7" t="s">
        <v>259</v>
      </c>
      <c r="AY2" s="7" t="s">
        <v>259</v>
      </c>
      <c r="AZ2" s="7" t="s">
        <v>259</v>
      </c>
      <c r="BA2" s="7" t="s">
        <v>259</v>
      </c>
      <c r="BB2" s="7" t="s">
        <v>259</v>
      </c>
      <c r="BC2" s="7" t="s">
        <v>259</v>
      </c>
      <c r="BD2" s="7" t="s">
        <v>259</v>
      </c>
      <c r="BE2" s="7" t="s">
        <v>259</v>
      </c>
      <c r="BF2" s="7" t="s">
        <v>259</v>
      </c>
      <c r="BG2" s="7" t="s">
        <v>259</v>
      </c>
      <c r="BH2" s="7" t="s">
        <v>259</v>
      </c>
      <c r="BI2" s="7" t="s">
        <v>259</v>
      </c>
      <c r="BJ2" s="7" t="s">
        <v>259</v>
      </c>
      <c r="BK2" s="7" t="s">
        <v>259</v>
      </c>
      <c r="BL2" s="7" t="s">
        <v>259</v>
      </c>
      <c r="BM2" s="7" t="s">
        <v>259</v>
      </c>
      <c r="BN2" s="7" t="s">
        <v>259</v>
      </c>
      <c r="BO2" s="7" t="s">
        <v>259</v>
      </c>
      <c r="BP2" s="7" t="s">
        <v>259</v>
      </c>
      <c r="BQ2" s="7" t="s">
        <v>259</v>
      </c>
      <c r="BR2" s="7" t="s">
        <v>259</v>
      </c>
      <c r="BS2" s="7" t="s">
        <v>259</v>
      </c>
      <c r="BT2" s="7" t="s">
        <v>259</v>
      </c>
      <c r="BU2" s="7" t="s">
        <v>259</v>
      </c>
      <c r="BV2" s="7" t="s">
        <v>259</v>
      </c>
      <c r="BW2" s="7" t="s">
        <v>259</v>
      </c>
      <c r="BX2" s="7" t="s">
        <v>259</v>
      </c>
      <c r="BY2" s="7" t="s">
        <v>259</v>
      </c>
      <c r="BZ2" s="7" t="s">
        <v>259</v>
      </c>
      <c r="CA2" s="7" t="s">
        <v>259</v>
      </c>
      <c r="CB2" s="7" t="s">
        <v>259</v>
      </c>
      <c r="CC2" s="7" t="s">
        <v>259</v>
      </c>
      <c r="CD2" s="7" t="s">
        <v>259</v>
      </c>
      <c r="CE2" s="7" t="s">
        <v>259</v>
      </c>
      <c r="CF2" s="7" t="s">
        <v>259</v>
      </c>
      <c r="CG2" s="7" t="s">
        <v>259</v>
      </c>
      <c r="CH2" s="7" t="s">
        <v>259</v>
      </c>
      <c r="CI2" s="7" t="s">
        <v>259</v>
      </c>
      <c r="CJ2" s="7" t="s">
        <v>259</v>
      </c>
      <c r="CK2" s="7" t="s">
        <v>259</v>
      </c>
      <c r="CL2" s="7" t="s">
        <v>259</v>
      </c>
      <c r="CM2" s="7" t="s">
        <v>259</v>
      </c>
      <c r="CN2" s="7" t="s">
        <v>259</v>
      </c>
      <c r="CO2" s="7" t="s">
        <v>259</v>
      </c>
      <c r="CP2" s="7" t="s">
        <v>259</v>
      </c>
      <c r="CQ2" s="7" t="s">
        <v>259</v>
      </c>
      <c r="CR2" s="7" t="s">
        <v>259</v>
      </c>
      <c r="CS2" s="7" t="s">
        <v>259</v>
      </c>
      <c r="CT2" s="7" t="s">
        <v>259</v>
      </c>
      <c r="CU2" s="7" t="s">
        <v>259</v>
      </c>
      <c r="CV2" s="7" t="s">
        <v>259</v>
      </c>
      <c r="CW2" s="7" t="s">
        <v>259</v>
      </c>
      <c r="CX2" s="7" t="s">
        <v>259</v>
      </c>
      <c r="CY2" s="7" t="s">
        <v>259</v>
      </c>
      <c r="CZ2" s="7" t="s">
        <v>259</v>
      </c>
      <c r="DA2" s="7" t="s">
        <v>259</v>
      </c>
      <c r="DB2" s="7" t="s">
        <v>259</v>
      </c>
      <c r="DC2" s="7" t="s">
        <v>259</v>
      </c>
      <c r="DD2" s="7" t="s">
        <v>259</v>
      </c>
      <c r="DE2" s="7" t="s">
        <v>259</v>
      </c>
      <c r="DF2" s="7" t="s">
        <v>259</v>
      </c>
      <c r="DG2" s="7" t="s">
        <v>259</v>
      </c>
      <c r="DH2" s="7" t="s">
        <v>259</v>
      </c>
      <c r="DI2" s="7" t="s">
        <v>259</v>
      </c>
      <c r="DJ2" s="7" t="s">
        <v>259</v>
      </c>
      <c r="DK2" s="7" t="s">
        <v>259</v>
      </c>
      <c r="DL2" s="7" t="s">
        <v>259</v>
      </c>
      <c r="DM2" s="7" t="s">
        <v>259</v>
      </c>
      <c r="DN2" s="7" t="s">
        <v>259</v>
      </c>
      <c r="DO2" s="7" t="s">
        <v>259</v>
      </c>
      <c r="DP2" s="7" t="s">
        <v>259</v>
      </c>
      <c r="DQ2" s="7" t="s">
        <v>259</v>
      </c>
      <c r="DR2" s="7" t="s">
        <v>259</v>
      </c>
      <c r="DS2" s="7" t="s">
        <v>259</v>
      </c>
      <c r="DT2" s="7" t="s">
        <v>259</v>
      </c>
      <c r="DU2" s="7" t="s">
        <v>259</v>
      </c>
      <c r="DV2" s="7" t="s">
        <v>259</v>
      </c>
      <c r="DW2" s="7" t="s">
        <v>259</v>
      </c>
      <c r="DX2" s="7" t="s">
        <v>259</v>
      </c>
      <c r="DY2" s="7" t="s">
        <v>259</v>
      </c>
      <c r="DZ2" s="7" t="s">
        <v>259</v>
      </c>
      <c r="EA2" s="7" t="s">
        <v>259</v>
      </c>
      <c r="EB2" s="7" t="s">
        <v>259</v>
      </c>
      <c r="EC2" s="7" t="s">
        <v>259</v>
      </c>
      <c r="ED2" s="7" t="s">
        <v>259</v>
      </c>
      <c r="EE2" s="7" t="s">
        <v>259</v>
      </c>
      <c r="EF2" s="7" t="s">
        <v>259</v>
      </c>
      <c r="EG2" s="7" t="s">
        <v>259</v>
      </c>
      <c r="EH2" s="7" t="s">
        <v>259</v>
      </c>
      <c r="EI2" s="7" t="s">
        <v>259</v>
      </c>
      <c r="EJ2" s="7" t="s">
        <v>259</v>
      </c>
      <c r="EK2" s="7" t="s">
        <v>259</v>
      </c>
      <c r="EL2" s="7" t="s">
        <v>259</v>
      </c>
      <c r="EM2" s="7" t="s">
        <v>259</v>
      </c>
      <c r="EN2" s="7" t="s">
        <v>259</v>
      </c>
      <c r="EO2" s="7" t="s">
        <v>259</v>
      </c>
      <c r="EP2" s="7" t="s">
        <v>259</v>
      </c>
      <c r="EQ2" s="7" t="s">
        <v>259</v>
      </c>
      <c r="ER2" s="7" t="s">
        <v>259</v>
      </c>
      <c r="ES2" s="7" t="s">
        <v>259</v>
      </c>
      <c r="ET2" s="7" t="s">
        <v>259</v>
      </c>
      <c r="EU2" s="7" t="s">
        <v>259</v>
      </c>
      <c r="EV2" s="7" t="s">
        <v>259</v>
      </c>
      <c r="EW2" s="7" t="s">
        <v>259</v>
      </c>
      <c r="EX2" s="7" t="s">
        <v>259</v>
      </c>
      <c r="EY2" s="7" t="s">
        <v>259</v>
      </c>
      <c r="EZ2" s="7" t="s">
        <v>259</v>
      </c>
      <c r="FA2" s="7" t="s">
        <v>259</v>
      </c>
      <c r="FB2" s="7" t="s">
        <v>259</v>
      </c>
      <c r="FC2" s="7" t="s">
        <v>259</v>
      </c>
      <c r="FD2" s="7" t="s">
        <v>259</v>
      </c>
      <c r="FE2" s="7" t="s">
        <v>259</v>
      </c>
      <c r="FF2" s="7" t="s">
        <v>259</v>
      </c>
      <c r="FG2" s="7" t="s">
        <v>259</v>
      </c>
      <c r="FH2" s="7" t="s">
        <v>259</v>
      </c>
      <c r="FI2" s="7" t="s">
        <v>259</v>
      </c>
      <c r="FJ2" s="7" t="s">
        <v>259</v>
      </c>
      <c r="FK2" s="7" t="s">
        <v>259</v>
      </c>
      <c r="FL2" s="7" t="s">
        <v>259</v>
      </c>
      <c r="FM2" s="7" t="s">
        <v>259</v>
      </c>
      <c r="FN2" s="7" t="s">
        <v>259</v>
      </c>
      <c r="FO2" s="7" t="s">
        <v>259</v>
      </c>
      <c r="FP2" s="7" t="s">
        <v>259</v>
      </c>
      <c r="FQ2" s="7" t="s">
        <v>259</v>
      </c>
      <c r="FR2" s="7" t="s">
        <v>259</v>
      </c>
      <c r="FS2" s="7" t="s">
        <v>259</v>
      </c>
      <c r="FT2" s="7" t="s">
        <v>259</v>
      </c>
      <c r="FU2" s="7" t="s">
        <v>259</v>
      </c>
      <c r="FV2" s="7" t="s">
        <v>259</v>
      </c>
      <c r="FW2" s="7" t="s">
        <v>259</v>
      </c>
      <c r="FX2" s="7" t="s">
        <v>259</v>
      </c>
      <c r="FY2" s="7" t="s">
        <v>259</v>
      </c>
      <c r="FZ2" s="7" t="s">
        <v>259</v>
      </c>
      <c r="GA2" s="7" t="s">
        <v>259</v>
      </c>
      <c r="GB2" s="7" t="s">
        <v>259</v>
      </c>
      <c r="GC2" s="7" t="s">
        <v>259</v>
      </c>
      <c r="GD2" s="7" t="s">
        <v>259</v>
      </c>
      <c r="GE2" s="7" t="s">
        <v>259</v>
      </c>
      <c r="GF2" s="7" t="s">
        <v>259</v>
      </c>
      <c r="GG2" s="7" t="s">
        <v>259</v>
      </c>
      <c r="GH2" s="7" t="s">
        <v>259</v>
      </c>
      <c r="GI2" s="7" t="s">
        <v>259</v>
      </c>
      <c r="GJ2" s="7" t="s">
        <v>259</v>
      </c>
      <c r="GK2" s="7" t="s">
        <v>259</v>
      </c>
      <c r="GL2" s="7" t="s">
        <v>259</v>
      </c>
      <c r="GM2" s="7" t="s">
        <v>259</v>
      </c>
      <c r="GN2" s="7" t="s">
        <v>259</v>
      </c>
      <c r="GO2" s="7" t="s">
        <v>259</v>
      </c>
      <c r="GP2" s="7" t="s">
        <v>259</v>
      </c>
      <c r="GQ2" s="7" t="s">
        <v>259</v>
      </c>
      <c r="GR2" s="7" t="s">
        <v>259</v>
      </c>
      <c r="GS2" s="7" t="s">
        <v>259</v>
      </c>
      <c r="GT2" s="7" t="s">
        <v>259</v>
      </c>
      <c r="GU2" s="7" t="s">
        <v>259</v>
      </c>
      <c r="GV2" s="7" t="s">
        <v>259</v>
      </c>
      <c r="GW2" s="7" t="s">
        <v>259</v>
      </c>
      <c r="GX2" s="7" t="s">
        <v>259</v>
      </c>
      <c r="GY2" s="7" t="s">
        <v>259</v>
      </c>
      <c r="GZ2" s="7" t="s">
        <v>259</v>
      </c>
      <c r="HA2" s="7" t="s">
        <v>259</v>
      </c>
      <c r="HB2" s="7" t="s">
        <v>259</v>
      </c>
      <c r="HC2" s="7" t="s">
        <v>259</v>
      </c>
      <c r="HD2" s="7" t="s">
        <v>259</v>
      </c>
      <c r="HE2" s="7" t="s">
        <v>259</v>
      </c>
      <c r="HF2" s="7" t="s">
        <v>259</v>
      </c>
      <c r="HG2" s="7" t="s">
        <v>259</v>
      </c>
      <c r="HH2" s="7" t="s">
        <v>259</v>
      </c>
      <c r="HI2" s="7" t="s">
        <v>259</v>
      </c>
      <c r="HJ2" s="7" t="s">
        <v>259</v>
      </c>
      <c r="HK2" s="7" t="s">
        <v>259</v>
      </c>
      <c r="HL2" s="7" t="s">
        <v>259</v>
      </c>
      <c r="HM2" s="7" t="s">
        <v>259</v>
      </c>
      <c r="HN2" s="7" t="s">
        <v>259</v>
      </c>
      <c r="HO2" s="7" t="s">
        <v>259</v>
      </c>
      <c r="HP2" s="7" t="s">
        <v>259</v>
      </c>
      <c r="HQ2" s="7" t="s">
        <v>259</v>
      </c>
      <c r="HR2" s="7" t="s">
        <v>259</v>
      </c>
      <c r="HS2" s="7" t="s">
        <v>259</v>
      </c>
      <c r="HT2" s="7" t="s">
        <v>259</v>
      </c>
      <c r="HU2" s="7" t="s">
        <v>259</v>
      </c>
      <c r="HV2" s="7" t="s">
        <v>259</v>
      </c>
      <c r="HW2" s="7" t="s">
        <v>259</v>
      </c>
      <c r="HX2" s="7" t="s">
        <v>259</v>
      </c>
      <c r="HY2" s="7" t="s">
        <v>259</v>
      </c>
      <c r="HZ2" s="7" t="s">
        <v>259</v>
      </c>
      <c r="IA2" s="7" t="s">
        <v>259</v>
      </c>
      <c r="IB2" s="7" t="s">
        <v>259</v>
      </c>
      <c r="IC2" s="7" t="s">
        <v>259</v>
      </c>
      <c r="ID2" s="7" t="s">
        <v>259</v>
      </c>
      <c r="IE2" s="7" t="s">
        <v>259</v>
      </c>
      <c r="IF2" s="7" t="s">
        <v>259</v>
      </c>
      <c r="IG2" s="7" t="s">
        <v>259</v>
      </c>
      <c r="IH2" s="7" t="s">
        <v>259</v>
      </c>
      <c r="II2" s="7" t="s">
        <v>259</v>
      </c>
      <c r="IJ2" s="7" t="s">
        <v>259</v>
      </c>
      <c r="IK2" s="7" t="s">
        <v>259</v>
      </c>
      <c r="IL2" s="7" t="s">
        <v>259</v>
      </c>
      <c r="IM2" s="7" t="s">
        <v>259</v>
      </c>
      <c r="IN2" s="7" t="s">
        <v>259</v>
      </c>
      <c r="IO2" s="7" t="s">
        <v>259</v>
      </c>
      <c r="IP2" s="7" t="s">
        <v>259</v>
      </c>
      <c r="IQ2" s="7" t="s">
        <v>259</v>
      </c>
    </row>
    <row r="3" spans="1:251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  <c r="BJ3" s="8" t="s">
        <v>260</v>
      </c>
      <c r="BK3" s="8" t="s">
        <v>260</v>
      </c>
      <c r="BL3" s="8" t="s">
        <v>260</v>
      </c>
      <c r="BM3" s="8" t="s">
        <v>260</v>
      </c>
      <c r="BN3" s="8" t="s">
        <v>260</v>
      </c>
      <c r="BO3" s="8" t="s">
        <v>260</v>
      </c>
      <c r="BP3" s="8" t="s">
        <v>260</v>
      </c>
      <c r="BQ3" s="8" t="s">
        <v>260</v>
      </c>
      <c r="BR3" s="8" t="s">
        <v>260</v>
      </c>
      <c r="BS3" s="8" t="s">
        <v>260</v>
      </c>
      <c r="BT3" s="8" t="s">
        <v>260</v>
      </c>
      <c r="BU3" s="8" t="s">
        <v>260</v>
      </c>
      <c r="BV3" s="8" t="s">
        <v>260</v>
      </c>
      <c r="BW3" s="8" t="s">
        <v>260</v>
      </c>
      <c r="BX3" s="8" t="s">
        <v>260</v>
      </c>
      <c r="BY3" s="8" t="s">
        <v>260</v>
      </c>
      <c r="BZ3" s="8" t="s">
        <v>260</v>
      </c>
      <c r="CA3" s="8" t="s">
        <v>260</v>
      </c>
      <c r="CB3" s="8" t="s">
        <v>260</v>
      </c>
      <c r="CC3" s="8" t="s">
        <v>260</v>
      </c>
      <c r="CD3" s="8" t="s">
        <v>260</v>
      </c>
      <c r="CE3" s="8" t="s">
        <v>260</v>
      </c>
      <c r="CF3" s="8" t="s">
        <v>260</v>
      </c>
      <c r="CG3" s="8" t="s">
        <v>260</v>
      </c>
      <c r="CH3" s="8" t="s">
        <v>260</v>
      </c>
      <c r="CI3" s="8" t="s">
        <v>260</v>
      </c>
      <c r="CJ3" s="8" t="s">
        <v>260</v>
      </c>
      <c r="CK3" s="8" t="s">
        <v>260</v>
      </c>
      <c r="CL3" s="8" t="s">
        <v>260</v>
      </c>
      <c r="CM3" s="8" t="s">
        <v>260</v>
      </c>
      <c r="CN3" s="8" t="s">
        <v>260</v>
      </c>
      <c r="CO3" s="8" t="s">
        <v>260</v>
      </c>
      <c r="CP3" s="8" t="s">
        <v>260</v>
      </c>
      <c r="CQ3" s="8" t="s">
        <v>260</v>
      </c>
      <c r="CR3" s="8" t="s">
        <v>260</v>
      </c>
      <c r="CS3" s="8" t="s">
        <v>260</v>
      </c>
      <c r="CT3" s="8" t="s">
        <v>260</v>
      </c>
      <c r="CU3" s="8" t="s">
        <v>260</v>
      </c>
      <c r="CV3" s="8" t="s">
        <v>260</v>
      </c>
      <c r="CW3" s="8" t="s">
        <v>260</v>
      </c>
      <c r="CX3" s="8" t="s">
        <v>260</v>
      </c>
      <c r="CY3" s="8" t="s">
        <v>260</v>
      </c>
      <c r="CZ3" s="8" t="s">
        <v>260</v>
      </c>
      <c r="DA3" s="8" t="s">
        <v>260</v>
      </c>
      <c r="DB3" s="8" t="s">
        <v>260</v>
      </c>
      <c r="DC3" s="8" t="s">
        <v>260</v>
      </c>
      <c r="DD3" s="8" t="s">
        <v>260</v>
      </c>
      <c r="DE3" s="8" t="s">
        <v>260</v>
      </c>
      <c r="DF3" s="8" t="s">
        <v>260</v>
      </c>
      <c r="DG3" s="8" t="s">
        <v>260</v>
      </c>
      <c r="DH3" s="8" t="s">
        <v>260</v>
      </c>
      <c r="DI3" s="8" t="s">
        <v>260</v>
      </c>
      <c r="DJ3" s="8" t="s">
        <v>260</v>
      </c>
      <c r="DK3" s="8" t="s">
        <v>260</v>
      </c>
      <c r="DL3" s="8" t="s">
        <v>260</v>
      </c>
      <c r="DM3" s="8" t="s">
        <v>260</v>
      </c>
      <c r="DN3" s="8" t="s">
        <v>260</v>
      </c>
      <c r="DO3" s="8" t="s">
        <v>260</v>
      </c>
      <c r="DP3" s="8" t="s">
        <v>260</v>
      </c>
      <c r="DQ3" s="8" t="s">
        <v>260</v>
      </c>
      <c r="DR3" s="8" t="s">
        <v>260</v>
      </c>
      <c r="DS3" s="8" t="s">
        <v>260</v>
      </c>
      <c r="DT3" s="8" t="s">
        <v>260</v>
      </c>
      <c r="DU3" s="8" t="s">
        <v>260</v>
      </c>
      <c r="DV3" s="8" t="s">
        <v>260</v>
      </c>
      <c r="DW3" s="8" t="s">
        <v>260</v>
      </c>
      <c r="DX3" s="8" t="s">
        <v>260</v>
      </c>
      <c r="DY3" s="8" t="s">
        <v>260</v>
      </c>
      <c r="DZ3" s="8" t="s">
        <v>260</v>
      </c>
      <c r="EA3" s="8" t="s">
        <v>260</v>
      </c>
      <c r="EB3" s="8" t="s">
        <v>260</v>
      </c>
      <c r="EC3" s="8" t="s">
        <v>260</v>
      </c>
      <c r="ED3" s="8" t="s">
        <v>260</v>
      </c>
      <c r="EE3" s="8" t="s">
        <v>260</v>
      </c>
      <c r="EF3" s="8" t="s">
        <v>260</v>
      </c>
      <c r="EG3" s="8" t="s">
        <v>260</v>
      </c>
      <c r="EH3" s="8" t="s">
        <v>260</v>
      </c>
      <c r="EI3" s="8" t="s">
        <v>260</v>
      </c>
      <c r="EJ3" s="8" t="s">
        <v>260</v>
      </c>
      <c r="EK3" s="8" t="s">
        <v>260</v>
      </c>
      <c r="EL3" s="8" t="s">
        <v>260</v>
      </c>
      <c r="EM3" s="8" t="s">
        <v>260</v>
      </c>
      <c r="EN3" s="8" t="s">
        <v>260</v>
      </c>
      <c r="EO3" s="8" t="s">
        <v>260</v>
      </c>
      <c r="EP3" s="8" t="s">
        <v>260</v>
      </c>
      <c r="EQ3" s="8" t="s">
        <v>260</v>
      </c>
      <c r="ER3" s="8" t="s">
        <v>260</v>
      </c>
      <c r="ES3" s="8" t="s">
        <v>260</v>
      </c>
      <c r="ET3" s="8" t="s">
        <v>260</v>
      </c>
      <c r="EU3" s="8" t="s">
        <v>260</v>
      </c>
      <c r="EV3" s="8" t="s">
        <v>260</v>
      </c>
      <c r="EW3" s="8" t="s">
        <v>260</v>
      </c>
      <c r="EX3" s="8" t="s">
        <v>260</v>
      </c>
      <c r="EY3" s="8" t="s">
        <v>260</v>
      </c>
      <c r="EZ3" s="8" t="s">
        <v>260</v>
      </c>
      <c r="FA3" s="8" t="s">
        <v>260</v>
      </c>
      <c r="FB3" s="8" t="s">
        <v>260</v>
      </c>
      <c r="FC3" s="8" t="s">
        <v>260</v>
      </c>
      <c r="FD3" s="8" t="s">
        <v>260</v>
      </c>
      <c r="FE3" s="8" t="s">
        <v>260</v>
      </c>
      <c r="FF3" s="8" t="s">
        <v>260</v>
      </c>
      <c r="FG3" s="8" t="s">
        <v>260</v>
      </c>
      <c r="FH3" s="8" t="s">
        <v>260</v>
      </c>
      <c r="FI3" s="8" t="s">
        <v>260</v>
      </c>
      <c r="FJ3" s="8" t="s">
        <v>260</v>
      </c>
      <c r="FK3" s="8" t="s">
        <v>260</v>
      </c>
      <c r="FL3" s="8" t="s">
        <v>260</v>
      </c>
      <c r="FM3" s="8" t="s">
        <v>260</v>
      </c>
      <c r="FN3" s="8" t="s">
        <v>260</v>
      </c>
      <c r="FO3" s="8" t="s">
        <v>260</v>
      </c>
      <c r="FP3" s="8" t="s">
        <v>260</v>
      </c>
      <c r="FQ3" s="8" t="s">
        <v>260</v>
      </c>
      <c r="FR3" s="8" t="s">
        <v>260</v>
      </c>
      <c r="FS3" s="8" t="s">
        <v>260</v>
      </c>
      <c r="FT3" s="8" t="s">
        <v>260</v>
      </c>
      <c r="FU3" s="8" t="s">
        <v>260</v>
      </c>
      <c r="FV3" s="8" t="s">
        <v>260</v>
      </c>
      <c r="FW3" s="8" t="s">
        <v>260</v>
      </c>
      <c r="FX3" s="8" t="s">
        <v>260</v>
      </c>
      <c r="FY3" s="8" t="s">
        <v>260</v>
      </c>
      <c r="FZ3" s="8" t="s">
        <v>260</v>
      </c>
      <c r="GA3" s="8" t="s">
        <v>260</v>
      </c>
      <c r="GB3" s="8" t="s">
        <v>260</v>
      </c>
      <c r="GC3" s="8" t="s">
        <v>260</v>
      </c>
      <c r="GD3" s="8" t="s">
        <v>260</v>
      </c>
      <c r="GE3" s="8" t="s">
        <v>260</v>
      </c>
      <c r="GF3" s="8" t="s">
        <v>260</v>
      </c>
      <c r="GG3" s="8" t="s">
        <v>260</v>
      </c>
      <c r="GH3" s="8" t="s">
        <v>260</v>
      </c>
      <c r="GI3" s="8" t="s">
        <v>260</v>
      </c>
      <c r="GJ3" s="8" t="s">
        <v>260</v>
      </c>
      <c r="GK3" s="8" t="s">
        <v>260</v>
      </c>
      <c r="GL3" s="8" t="s">
        <v>260</v>
      </c>
      <c r="GM3" s="8" t="s">
        <v>260</v>
      </c>
      <c r="GN3" s="8" t="s">
        <v>260</v>
      </c>
      <c r="GO3" s="8" t="s">
        <v>260</v>
      </c>
      <c r="GP3" s="8" t="s">
        <v>260</v>
      </c>
      <c r="GQ3" s="8" t="s">
        <v>260</v>
      </c>
      <c r="GR3" s="8" t="s">
        <v>260</v>
      </c>
      <c r="GS3" s="8" t="s">
        <v>260</v>
      </c>
      <c r="GT3" s="8" t="s">
        <v>260</v>
      </c>
      <c r="GU3" s="8" t="s">
        <v>260</v>
      </c>
      <c r="GV3" s="8" t="s">
        <v>260</v>
      </c>
      <c r="GW3" s="8" t="s">
        <v>260</v>
      </c>
      <c r="GX3" s="8" t="s">
        <v>260</v>
      </c>
      <c r="GY3" s="8" t="s">
        <v>260</v>
      </c>
      <c r="GZ3" s="8" t="s">
        <v>260</v>
      </c>
      <c r="HA3" s="8" t="s">
        <v>260</v>
      </c>
      <c r="HB3" s="8" t="s">
        <v>260</v>
      </c>
      <c r="HC3" s="8" t="s">
        <v>260</v>
      </c>
      <c r="HD3" s="8" t="s">
        <v>260</v>
      </c>
      <c r="HE3" s="8" t="s">
        <v>260</v>
      </c>
      <c r="HF3" s="8" t="s">
        <v>260</v>
      </c>
      <c r="HG3" s="8" t="s">
        <v>260</v>
      </c>
      <c r="HH3" s="8" t="s">
        <v>260</v>
      </c>
      <c r="HI3" s="8" t="s">
        <v>260</v>
      </c>
      <c r="HJ3" s="8" t="s">
        <v>260</v>
      </c>
      <c r="HK3" s="8" t="s">
        <v>260</v>
      </c>
      <c r="HL3" s="8" t="s">
        <v>260</v>
      </c>
      <c r="HM3" s="8" t="s">
        <v>260</v>
      </c>
      <c r="HN3" s="8" t="s">
        <v>260</v>
      </c>
      <c r="HO3" s="8" t="s">
        <v>260</v>
      </c>
      <c r="HP3" s="8" t="s">
        <v>260</v>
      </c>
      <c r="HQ3" s="8" t="s">
        <v>260</v>
      </c>
      <c r="HR3" s="8" t="s">
        <v>260</v>
      </c>
      <c r="HS3" s="8" t="s">
        <v>260</v>
      </c>
      <c r="HT3" s="8" t="s">
        <v>260</v>
      </c>
      <c r="HU3" s="8" t="s">
        <v>260</v>
      </c>
      <c r="HV3" s="8" t="s">
        <v>260</v>
      </c>
      <c r="HW3" s="8" t="s">
        <v>260</v>
      </c>
      <c r="HX3" s="8" t="s">
        <v>260</v>
      </c>
      <c r="HY3" s="8" t="s">
        <v>260</v>
      </c>
      <c r="HZ3" s="8" t="s">
        <v>260</v>
      </c>
      <c r="IA3" s="8" t="s">
        <v>260</v>
      </c>
      <c r="IB3" s="8" t="s">
        <v>260</v>
      </c>
      <c r="IC3" s="8" t="s">
        <v>260</v>
      </c>
      <c r="ID3" s="8" t="s">
        <v>260</v>
      </c>
      <c r="IE3" s="8" t="s">
        <v>260</v>
      </c>
      <c r="IF3" s="8" t="s">
        <v>260</v>
      </c>
      <c r="IG3" s="8" t="s">
        <v>260</v>
      </c>
      <c r="IH3" s="8" t="s">
        <v>260</v>
      </c>
      <c r="II3" s="8" t="s">
        <v>260</v>
      </c>
      <c r="IJ3" s="8" t="s">
        <v>260</v>
      </c>
      <c r="IK3" s="8" t="s">
        <v>260</v>
      </c>
      <c r="IL3" s="8" t="s">
        <v>260</v>
      </c>
      <c r="IM3" s="8" t="s">
        <v>260</v>
      </c>
      <c r="IN3" s="8" t="s">
        <v>260</v>
      </c>
      <c r="IO3" s="8" t="s">
        <v>260</v>
      </c>
      <c r="IP3" s="8" t="s">
        <v>260</v>
      </c>
      <c r="IQ3" s="8" t="s">
        <v>260</v>
      </c>
    </row>
    <row r="4" spans="1:251">
      <c r="A4" s="4" t="s">
        <v>252</v>
      </c>
      <c r="B4" s="8" t="s">
        <v>261</v>
      </c>
      <c r="C4" s="8" t="s">
        <v>261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261</v>
      </c>
      <c r="O4" s="8" t="s">
        <v>261</v>
      </c>
      <c r="P4" s="8" t="s">
        <v>261</v>
      </c>
      <c r="Q4" s="8" t="s">
        <v>261</v>
      </c>
      <c r="R4" s="8" t="s">
        <v>261</v>
      </c>
      <c r="S4" s="8" t="s">
        <v>261</v>
      </c>
      <c r="T4" s="8" t="s">
        <v>261</v>
      </c>
      <c r="U4" s="8" t="s">
        <v>261</v>
      </c>
      <c r="V4" s="8" t="s">
        <v>261</v>
      </c>
      <c r="W4" s="8" t="s">
        <v>261</v>
      </c>
      <c r="X4" s="8" t="s">
        <v>261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261</v>
      </c>
      <c r="AJ4" s="8" t="s">
        <v>261</v>
      </c>
      <c r="AK4" s="8" t="s">
        <v>261</v>
      </c>
      <c r="AL4" s="8" t="s">
        <v>261</v>
      </c>
      <c r="AM4" s="8" t="s">
        <v>261</v>
      </c>
      <c r="AN4" s="8" t="s">
        <v>261</v>
      </c>
      <c r="AO4" s="8" t="s">
        <v>261</v>
      </c>
      <c r="AP4" s="8" t="s">
        <v>261</v>
      </c>
      <c r="AQ4" s="8" t="s">
        <v>261</v>
      </c>
      <c r="AR4" s="8" t="s">
        <v>261</v>
      </c>
      <c r="AS4" s="8" t="s">
        <v>261</v>
      </c>
      <c r="AT4" s="8" t="s">
        <v>261</v>
      </c>
      <c r="AU4" s="8" t="s">
        <v>261</v>
      </c>
      <c r="AV4" s="8" t="s">
        <v>261</v>
      </c>
      <c r="AW4" s="8" t="s">
        <v>261</v>
      </c>
      <c r="AX4" s="8" t="s">
        <v>261</v>
      </c>
      <c r="AY4" s="8" t="s">
        <v>261</v>
      </c>
      <c r="AZ4" s="8" t="s">
        <v>261</v>
      </c>
      <c r="BA4" s="8" t="s">
        <v>261</v>
      </c>
      <c r="BB4" s="8" t="s">
        <v>261</v>
      </c>
      <c r="BC4" s="8" t="s">
        <v>261</v>
      </c>
      <c r="BD4" s="8" t="s">
        <v>261</v>
      </c>
      <c r="BE4" s="8" t="s">
        <v>261</v>
      </c>
      <c r="BF4" s="8" t="s">
        <v>261</v>
      </c>
      <c r="BG4" s="8" t="s">
        <v>261</v>
      </c>
      <c r="BH4" s="8" t="s">
        <v>261</v>
      </c>
      <c r="BI4" s="8" t="s">
        <v>261</v>
      </c>
      <c r="BJ4" s="8" t="s">
        <v>261</v>
      </c>
      <c r="BK4" s="8" t="s">
        <v>261</v>
      </c>
      <c r="BL4" s="8" t="s">
        <v>261</v>
      </c>
      <c r="BM4" s="8" t="s">
        <v>261</v>
      </c>
      <c r="BN4" s="8" t="s">
        <v>261</v>
      </c>
      <c r="BO4" s="8" t="s">
        <v>261</v>
      </c>
      <c r="BP4" s="8" t="s">
        <v>261</v>
      </c>
      <c r="BQ4" s="8" t="s">
        <v>261</v>
      </c>
      <c r="BR4" s="8" t="s">
        <v>261</v>
      </c>
      <c r="BS4" s="8" t="s">
        <v>261</v>
      </c>
      <c r="BT4" s="8" t="s">
        <v>261</v>
      </c>
      <c r="BU4" s="8" t="s">
        <v>261</v>
      </c>
      <c r="BV4" s="8" t="s">
        <v>261</v>
      </c>
      <c r="BW4" s="8" t="s">
        <v>261</v>
      </c>
      <c r="BX4" s="8" t="s">
        <v>261</v>
      </c>
      <c r="BY4" s="8" t="s">
        <v>261</v>
      </c>
      <c r="BZ4" s="8" t="s">
        <v>261</v>
      </c>
      <c r="CA4" s="8" t="s">
        <v>261</v>
      </c>
      <c r="CB4" s="8" t="s">
        <v>261</v>
      </c>
      <c r="CC4" s="8" t="s">
        <v>261</v>
      </c>
      <c r="CD4" s="8" t="s">
        <v>261</v>
      </c>
      <c r="CE4" s="8" t="s">
        <v>261</v>
      </c>
      <c r="CF4" s="8" t="s">
        <v>261</v>
      </c>
      <c r="CG4" s="8" t="s">
        <v>261</v>
      </c>
      <c r="CH4" s="8" t="s">
        <v>261</v>
      </c>
      <c r="CI4" s="8" t="s">
        <v>261</v>
      </c>
      <c r="CJ4" s="8" t="s">
        <v>261</v>
      </c>
      <c r="CK4" s="8" t="s">
        <v>261</v>
      </c>
      <c r="CL4" s="8" t="s">
        <v>261</v>
      </c>
      <c r="CM4" s="8" t="s">
        <v>261</v>
      </c>
      <c r="CN4" s="8" t="s">
        <v>261</v>
      </c>
      <c r="CO4" s="8" t="s">
        <v>261</v>
      </c>
      <c r="CP4" s="8" t="s">
        <v>261</v>
      </c>
      <c r="CQ4" s="8" t="s">
        <v>261</v>
      </c>
      <c r="CR4" s="8" t="s">
        <v>261</v>
      </c>
      <c r="CS4" s="8" t="s">
        <v>261</v>
      </c>
      <c r="CT4" s="8" t="s">
        <v>261</v>
      </c>
      <c r="CU4" s="8" t="s">
        <v>261</v>
      </c>
      <c r="CV4" s="8" t="s">
        <v>261</v>
      </c>
      <c r="CW4" s="8" t="s">
        <v>261</v>
      </c>
      <c r="CX4" s="8" t="s">
        <v>261</v>
      </c>
      <c r="CY4" s="8" t="s">
        <v>261</v>
      </c>
      <c r="CZ4" s="8" t="s">
        <v>261</v>
      </c>
      <c r="DA4" s="8" t="s">
        <v>261</v>
      </c>
      <c r="DB4" s="8" t="s">
        <v>261</v>
      </c>
      <c r="DC4" s="8" t="s">
        <v>261</v>
      </c>
      <c r="DD4" s="8" t="s">
        <v>261</v>
      </c>
      <c r="DE4" s="8" t="s">
        <v>261</v>
      </c>
      <c r="DF4" s="8" t="s">
        <v>261</v>
      </c>
      <c r="DG4" s="8" t="s">
        <v>261</v>
      </c>
      <c r="DH4" s="8" t="s">
        <v>261</v>
      </c>
      <c r="DI4" s="8" t="s">
        <v>261</v>
      </c>
      <c r="DJ4" s="8" t="s">
        <v>261</v>
      </c>
      <c r="DK4" s="8" t="s">
        <v>261</v>
      </c>
      <c r="DL4" s="8" t="s">
        <v>261</v>
      </c>
      <c r="DM4" s="8" t="s">
        <v>261</v>
      </c>
      <c r="DN4" s="8" t="s">
        <v>261</v>
      </c>
      <c r="DO4" s="8" t="s">
        <v>261</v>
      </c>
      <c r="DP4" s="8" t="s">
        <v>261</v>
      </c>
      <c r="DQ4" s="8" t="s">
        <v>261</v>
      </c>
      <c r="DR4" s="8" t="s">
        <v>261</v>
      </c>
      <c r="DS4" s="8" t="s">
        <v>261</v>
      </c>
      <c r="DT4" s="8" t="s">
        <v>261</v>
      </c>
      <c r="DU4" s="8" t="s">
        <v>261</v>
      </c>
      <c r="DV4" s="8" t="s">
        <v>261</v>
      </c>
      <c r="DW4" s="8" t="s">
        <v>261</v>
      </c>
      <c r="DX4" s="8" t="s">
        <v>261</v>
      </c>
      <c r="DY4" s="8" t="s">
        <v>261</v>
      </c>
      <c r="DZ4" s="8" t="s">
        <v>261</v>
      </c>
      <c r="EA4" s="8" t="s">
        <v>261</v>
      </c>
      <c r="EB4" s="8" t="s">
        <v>261</v>
      </c>
      <c r="EC4" s="8" t="s">
        <v>261</v>
      </c>
      <c r="ED4" s="8" t="s">
        <v>261</v>
      </c>
      <c r="EE4" s="8" t="s">
        <v>261</v>
      </c>
      <c r="EF4" s="8" t="s">
        <v>261</v>
      </c>
      <c r="EG4" s="8" t="s">
        <v>261</v>
      </c>
      <c r="EH4" s="8" t="s">
        <v>261</v>
      </c>
      <c r="EI4" s="8" t="s">
        <v>261</v>
      </c>
      <c r="EJ4" s="8" t="s">
        <v>261</v>
      </c>
      <c r="EK4" s="8" t="s">
        <v>261</v>
      </c>
      <c r="EL4" s="8" t="s">
        <v>261</v>
      </c>
      <c r="EM4" s="8" t="s">
        <v>261</v>
      </c>
      <c r="EN4" s="8" t="s">
        <v>261</v>
      </c>
      <c r="EO4" s="8" t="s">
        <v>261</v>
      </c>
      <c r="EP4" s="8" t="s">
        <v>261</v>
      </c>
      <c r="EQ4" s="8" t="s">
        <v>261</v>
      </c>
      <c r="ER4" s="8" t="s">
        <v>261</v>
      </c>
      <c r="ES4" s="8" t="s">
        <v>261</v>
      </c>
      <c r="ET4" s="8" t="s">
        <v>261</v>
      </c>
      <c r="EU4" s="8" t="s">
        <v>261</v>
      </c>
      <c r="EV4" s="8" t="s">
        <v>261</v>
      </c>
      <c r="EW4" s="8" t="s">
        <v>261</v>
      </c>
      <c r="EX4" s="8" t="s">
        <v>261</v>
      </c>
      <c r="EY4" s="8" t="s">
        <v>261</v>
      </c>
      <c r="EZ4" s="8" t="s">
        <v>261</v>
      </c>
      <c r="FA4" s="8" t="s">
        <v>261</v>
      </c>
      <c r="FB4" s="8" t="s">
        <v>261</v>
      </c>
      <c r="FC4" s="8" t="s">
        <v>261</v>
      </c>
      <c r="FD4" s="8" t="s">
        <v>261</v>
      </c>
      <c r="FE4" s="8" t="s">
        <v>261</v>
      </c>
      <c r="FF4" s="8" t="s">
        <v>261</v>
      </c>
      <c r="FG4" s="8" t="s">
        <v>261</v>
      </c>
      <c r="FH4" s="8" t="s">
        <v>261</v>
      </c>
      <c r="FI4" s="8" t="s">
        <v>261</v>
      </c>
      <c r="FJ4" s="8" t="s">
        <v>261</v>
      </c>
      <c r="FK4" s="8" t="s">
        <v>261</v>
      </c>
      <c r="FL4" s="8" t="s">
        <v>261</v>
      </c>
      <c r="FM4" s="8" t="s">
        <v>261</v>
      </c>
      <c r="FN4" s="8" t="s">
        <v>261</v>
      </c>
      <c r="FO4" s="8" t="s">
        <v>261</v>
      </c>
      <c r="FP4" s="8" t="s">
        <v>261</v>
      </c>
      <c r="FQ4" s="8" t="s">
        <v>261</v>
      </c>
      <c r="FR4" s="8" t="s">
        <v>261</v>
      </c>
      <c r="FS4" s="8" t="s">
        <v>261</v>
      </c>
      <c r="FT4" s="8" t="s">
        <v>261</v>
      </c>
      <c r="FU4" s="8" t="s">
        <v>261</v>
      </c>
      <c r="FV4" s="8" t="s">
        <v>261</v>
      </c>
      <c r="FW4" s="8" t="s">
        <v>261</v>
      </c>
      <c r="FX4" s="8" t="s">
        <v>261</v>
      </c>
      <c r="FY4" s="8" t="s">
        <v>261</v>
      </c>
      <c r="FZ4" s="8" t="s">
        <v>261</v>
      </c>
      <c r="GA4" s="8" t="s">
        <v>261</v>
      </c>
      <c r="GB4" s="8" t="s">
        <v>261</v>
      </c>
      <c r="GC4" s="8" t="s">
        <v>261</v>
      </c>
      <c r="GD4" s="8" t="s">
        <v>261</v>
      </c>
      <c r="GE4" s="8" t="s">
        <v>261</v>
      </c>
      <c r="GF4" s="8" t="s">
        <v>261</v>
      </c>
      <c r="GG4" s="8" t="s">
        <v>261</v>
      </c>
      <c r="GH4" s="8" t="s">
        <v>261</v>
      </c>
      <c r="GI4" s="8" t="s">
        <v>261</v>
      </c>
      <c r="GJ4" s="8" t="s">
        <v>261</v>
      </c>
      <c r="GK4" s="8" t="s">
        <v>261</v>
      </c>
      <c r="GL4" s="8" t="s">
        <v>261</v>
      </c>
      <c r="GM4" s="8" t="s">
        <v>261</v>
      </c>
      <c r="GN4" s="8" t="s">
        <v>261</v>
      </c>
      <c r="GO4" s="8" t="s">
        <v>261</v>
      </c>
      <c r="GP4" s="8" t="s">
        <v>261</v>
      </c>
      <c r="GQ4" s="8" t="s">
        <v>261</v>
      </c>
      <c r="GR4" s="8" t="s">
        <v>261</v>
      </c>
      <c r="GS4" s="8" t="s">
        <v>261</v>
      </c>
      <c r="GT4" s="8" t="s">
        <v>261</v>
      </c>
      <c r="GU4" s="8" t="s">
        <v>261</v>
      </c>
      <c r="GV4" s="8" t="s">
        <v>261</v>
      </c>
      <c r="GW4" s="8" t="s">
        <v>261</v>
      </c>
      <c r="GX4" s="8" t="s">
        <v>261</v>
      </c>
      <c r="GY4" s="8" t="s">
        <v>261</v>
      </c>
      <c r="GZ4" s="8" t="s">
        <v>261</v>
      </c>
      <c r="HA4" s="8" t="s">
        <v>261</v>
      </c>
      <c r="HB4" s="8" t="s">
        <v>261</v>
      </c>
      <c r="HC4" s="8" t="s">
        <v>261</v>
      </c>
      <c r="HD4" s="8" t="s">
        <v>261</v>
      </c>
      <c r="HE4" s="8" t="s">
        <v>261</v>
      </c>
      <c r="HF4" s="8" t="s">
        <v>261</v>
      </c>
      <c r="HG4" s="8" t="s">
        <v>261</v>
      </c>
      <c r="HH4" s="8" t="s">
        <v>261</v>
      </c>
      <c r="HI4" s="8" t="s">
        <v>261</v>
      </c>
      <c r="HJ4" s="8" t="s">
        <v>261</v>
      </c>
      <c r="HK4" s="8" t="s">
        <v>261</v>
      </c>
      <c r="HL4" s="8" t="s">
        <v>261</v>
      </c>
      <c r="HM4" s="8" t="s">
        <v>261</v>
      </c>
      <c r="HN4" s="8" t="s">
        <v>261</v>
      </c>
      <c r="HO4" s="8" t="s">
        <v>261</v>
      </c>
      <c r="HP4" s="8" t="s">
        <v>261</v>
      </c>
      <c r="HQ4" s="8" t="s">
        <v>261</v>
      </c>
      <c r="HR4" s="8" t="s">
        <v>261</v>
      </c>
      <c r="HS4" s="8" t="s">
        <v>261</v>
      </c>
      <c r="HT4" s="8" t="s">
        <v>261</v>
      </c>
      <c r="HU4" s="8" t="s">
        <v>261</v>
      </c>
      <c r="HV4" s="8" t="s">
        <v>261</v>
      </c>
      <c r="HW4" s="8" t="s">
        <v>261</v>
      </c>
      <c r="HX4" s="8" t="s">
        <v>261</v>
      </c>
      <c r="HY4" s="8" t="s">
        <v>261</v>
      </c>
      <c r="HZ4" s="8" t="s">
        <v>261</v>
      </c>
      <c r="IA4" s="8" t="s">
        <v>261</v>
      </c>
      <c r="IB4" s="8" t="s">
        <v>261</v>
      </c>
      <c r="IC4" s="8" t="s">
        <v>261</v>
      </c>
      <c r="ID4" s="8" t="s">
        <v>261</v>
      </c>
      <c r="IE4" s="8" t="s">
        <v>261</v>
      </c>
      <c r="IF4" s="8" t="s">
        <v>261</v>
      </c>
      <c r="IG4" s="8" t="s">
        <v>261</v>
      </c>
      <c r="IH4" s="8" t="s">
        <v>261</v>
      </c>
      <c r="II4" s="8" t="s">
        <v>261</v>
      </c>
      <c r="IJ4" s="8" t="s">
        <v>261</v>
      </c>
      <c r="IK4" s="8" t="s">
        <v>261</v>
      </c>
      <c r="IL4" s="8" t="s">
        <v>261</v>
      </c>
      <c r="IM4" s="8" t="s">
        <v>261</v>
      </c>
      <c r="IN4" s="8" t="s">
        <v>261</v>
      </c>
      <c r="IO4" s="8" t="s">
        <v>261</v>
      </c>
      <c r="IP4" s="8" t="s">
        <v>261</v>
      </c>
      <c r="IQ4" s="8" t="s">
        <v>261</v>
      </c>
    </row>
    <row r="5" spans="1:251">
      <c r="A5" s="4" t="s">
        <v>253</v>
      </c>
      <c r="B5" s="8" t="s">
        <v>2877</v>
      </c>
      <c r="C5" s="8" t="s">
        <v>2877</v>
      </c>
      <c r="D5" s="8" t="s">
        <v>2877</v>
      </c>
      <c r="E5" s="8" t="s">
        <v>2877</v>
      </c>
      <c r="F5" s="8" t="s">
        <v>2877</v>
      </c>
      <c r="G5" s="8" t="s">
        <v>2877</v>
      </c>
      <c r="H5" s="8" t="s">
        <v>2877</v>
      </c>
      <c r="I5" s="8" t="s">
        <v>2877</v>
      </c>
      <c r="J5" s="8" t="s">
        <v>2877</v>
      </c>
      <c r="K5" s="8" t="s">
        <v>2877</v>
      </c>
      <c r="L5" s="8" t="s">
        <v>2877</v>
      </c>
      <c r="M5" s="8" t="s">
        <v>2877</v>
      </c>
      <c r="N5" s="8" t="s">
        <v>2877</v>
      </c>
      <c r="O5" s="8" t="s">
        <v>2877</v>
      </c>
      <c r="P5" s="8" t="s">
        <v>2877</v>
      </c>
      <c r="Q5" s="8" t="s">
        <v>2877</v>
      </c>
      <c r="R5" s="8" t="s">
        <v>2877</v>
      </c>
      <c r="S5" s="8" t="s">
        <v>2877</v>
      </c>
      <c r="T5" s="8" t="s">
        <v>2877</v>
      </c>
      <c r="U5" s="8" t="s">
        <v>2877</v>
      </c>
      <c r="V5" s="8" t="s">
        <v>2877</v>
      </c>
      <c r="W5" s="8" t="s">
        <v>2877</v>
      </c>
      <c r="X5" s="8" t="s">
        <v>2877</v>
      </c>
      <c r="Y5" s="8" t="s">
        <v>2877</v>
      </c>
      <c r="Z5" s="8" t="s">
        <v>2877</v>
      </c>
      <c r="AA5" s="8" t="s">
        <v>2877</v>
      </c>
      <c r="AB5" s="8" t="s">
        <v>2877</v>
      </c>
      <c r="AC5" s="8" t="s">
        <v>2877</v>
      </c>
      <c r="AD5" s="8" t="s">
        <v>2877</v>
      </c>
      <c r="AE5" s="8" t="s">
        <v>2877</v>
      </c>
      <c r="AF5" s="8" t="s">
        <v>2877</v>
      </c>
      <c r="AG5" s="8" t="s">
        <v>2877</v>
      </c>
      <c r="AH5" s="8" t="s">
        <v>2877</v>
      </c>
      <c r="AI5" s="8" t="s">
        <v>2877</v>
      </c>
      <c r="AJ5" s="8" t="s">
        <v>2877</v>
      </c>
      <c r="AK5" s="8" t="s">
        <v>2877</v>
      </c>
      <c r="AL5" s="8" t="s">
        <v>2877</v>
      </c>
      <c r="AM5" s="8" t="s">
        <v>2877</v>
      </c>
      <c r="AN5" s="8" t="s">
        <v>2877</v>
      </c>
      <c r="AO5" s="8" t="s">
        <v>2877</v>
      </c>
      <c r="AP5" s="8" t="s">
        <v>2877</v>
      </c>
      <c r="AQ5" s="8" t="s">
        <v>2877</v>
      </c>
      <c r="AR5" s="8" t="s">
        <v>2877</v>
      </c>
      <c r="AS5" s="8" t="s">
        <v>2877</v>
      </c>
      <c r="AT5" s="8" t="s">
        <v>2877</v>
      </c>
      <c r="AU5" s="8" t="s">
        <v>2877</v>
      </c>
      <c r="AV5" s="8" t="s">
        <v>2877</v>
      </c>
      <c r="AW5" s="8" t="s">
        <v>2877</v>
      </c>
      <c r="AX5" s="8" t="s">
        <v>2877</v>
      </c>
      <c r="AY5" s="8" t="s">
        <v>2877</v>
      </c>
      <c r="AZ5" s="8" t="s">
        <v>2877</v>
      </c>
      <c r="BA5" s="8" t="s">
        <v>2877</v>
      </c>
      <c r="BB5" s="8" t="s">
        <v>2877</v>
      </c>
      <c r="BC5" s="8" t="s">
        <v>2877</v>
      </c>
      <c r="BD5" s="8" t="s">
        <v>2877</v>
      </c>
      <c r="BE5" s="8" t="s">
        <v>2877</v>
      </c>
      <c r="BF5" s="8" t="s">
        <v>2877</v>
      </c>
      <c r="BG5" s="8" t="s">
        <v>2877</v>
      </c>
      <c r="BH5" s="8" t="s">
        <v>2877</v>
      </c>
      <c r="BI5" s="8" t="s">
        <v>2877</v>
      </c>
      <c r="BJ5" s="8" t="s">
        <v>2877</v>
      </c>
      <c r="BK5" s="8" t="s">
        <v>2877</v>
      </c>
      <c r="BL5" s="8" t="s">
        <v>2877</v>
      </c>
      <c r="BM5" s="8" t="s">
        <v>2877</v>
      </c>
      <c r="BN5" s="8" t="s">
        <v>2877</v>
      </c>
      <c r="BO5" s="8" t="s">
        <v>2877</v>
      </c>
      <c r="BP5" s="8" t="s">
        <v>2877</v>
      </c>
      <c r="BQ5" s="8" t="s">
        <v>2877</v>
      </c>
      <c r="BR5" s="8" t="s">
        <v>2877</v>
      </c>
      <c r="BS5" s="8" t="s">
        <v>2877</v>
      </c>
      <c r="BT5" s="8" t="s">
        <v>2877</v>
      </c>
      <c r="BU5" s="8" t="s">
        <v>2877</v>
      </c>
      <c r="BV5" s="8" t="s">
        <v>2877</v>
      </c>
      <c r="BW5" s="8" t="s">
        <v>2877</v>
      </c>
      <c r="BX5" s="8" t="s">
        <v>2877</v>
      </c>
      <c r="BY5" s="8" t="s">
        <v>2877</v>
      </c>
      <c r="BZ5" s="8" t="s">
        <v>2877</v>
      </c>
      <c r="CA5" s="8" t="s">
        <v>2877</v>
      </c>
      <c r="CB5" s="8" t="s">
        <v>2877</v>
      </c>
      <c r="CC5" s="8" t="s">
        <v>2877</v>
      </c>
      <c r="CD5" s="8" t="s">
        <v>2877</v>
      </c>
      <c r="CE5" s="8" t="s">
        <v>2877</v>
      </c>
      <c r="CF5" s="8" t="s">
        <v>2877</v>
      </c>
      <c r="CG5" s="8" t="s">
        <v>2877</v>
      </c>
      <c r="CH5" s="8" t="s">
        <v>2877</v>
      </c>
      <c r="CI5" s="8" t="s">
        <v>2877</v>
      </c>
      <c r="CJ5" s="8" t="s">
        <v>2877</v>
      </c>
      <c r="CK5" s="8" t="s">
        <v>2877</v>
      </c>
      <c r="CL5" s="8" t="s">
        <v>2877</v>
      </c>
      <c r="CM5" s="8" t="s">
        <v>2877</v>
      </c>
      <c r="CN5" s="8" t="s">
        <v>2877</v>
      </c>
      <c r="CO5" s="8" t="s">
        <v>2877</v>
      </c>
      <c r="CP5" s="8" t="s">
        <v>2877</v>
      </c>
      <c r="CQ5" s="8" t="s">
        <v>2877</v>
      </c>
      <c r="CR5" s="8" t="s">
        <v>2877</v>
      </c>
      <c r="CS5" s="8" t="s">
        <v>2877</v>
      </c>
      <c r="CT5" s="8" t="s">
        <v>2877</v>
      </c>
      <c r="CU5" s="8" t="s">
        <v>2877</v>
      </c>
      <c r="CV5" s="8" t="s">
        <v>2877</v>
      </c>
      <c r="CW5" s="8" t="s">
        <v>2877</v>
      </c>
      <c r="CX5" s="8" t="s">
        <v>2877</v>
      </c>
      <c r="CY5" s="8" t="s">
        <v>2877</v>
      </c>
      <c r="CZ5" s="8" t="s">
        <v>2877</v>
      </c>
      <c r="DA5" s="8" t="s">
        <v>2877</v>
      </c>
      <c r="DB5" s="8" t="s">
        <v>2877</v>
      </c>
      <c r="DC5" s="8" t="s">
        <v>2877</v>
      </c>
      <c r="DD5" s="8" t="s">
        <v>2877</v>
      </c>
      <c r="DE5" s="8" t="s">
        <v>2877</v>
      </c>
      <c r="DF5" s="8" t="s">
        <v>2877</v>
      </c>
      <c r="DG5" s="8" t="s">
        <v>2877</v>
      </c>
      <c r="DH5" s="8" t="s">
        <v>2877</v>
      </c>
      <c r="DI5" s="8" t="s">
        <v>2877</v>
      </c>
      <c r="DJ5" s="8" t="s">
        <v>2877</v>
      </c>
      <c r="DK5" s="8" t="s">
        <v>2877</v>
      </c>
      <c r="DL5" s="8" t="s">
        <v>2877</v>
      </c>
      <c r="DM5" s="8" t="s">
        <v>2877</v>
      </c>
      <c r="DN5" s="8" t="s">
        <v>2877</v>
      </c>
      <c r="DO5" s="8" t="s">
        <v>2877</v>
      </c>
      <c r="DP5" s="8" t="s">
        <v>2877</v>
      </c>
      <c r="DQ5" s="8" t="s">
        <v>2877</v>
      </c>
      <c r="DR5" s="8" t="s">
        <v>2877</v>
      </c>
      <c r="DS5" s="8" t="s">
        <v>2877</v>
      </c>
      <c r="DT5" s="8" t="s">
        <v>2877</v>
      </c>
      <c r="DU5" s="8" t="s">
        <v>2877</v>
      </c>
      <c r="DV5" s="8" t="s">
        <v>2877</v>
      </c>
      <c r="DW5" s="8" t="s">
        <v>2877</v>
      </c>
      <c r="DX5" s="8" t="s">
        <v>2877</v>
      </c>
      <c r="DY5" s="8" t="s">
        <v>2877</v>
      </c>
      <c r="DZ5" s="8" t="s">
        <v>2877</v>
      </c>
      <c r="EA5" s="8" t="s">
        <v>2877</v>
      </c>
      <c r="EB5" s="8" t="s">
        <v>2877</v>
      </c>
      <c r="EC5" s="8" t="s">
        <v>2877</v>
      </c>
      <c r="ED5" s="8" t="s">
        <v>2877</v>
      </c>
      <c r="EE5" s="8" t="s">
        <v>2877</v>
      </c>
      <c r="EF5" s="8" t="s">
        <v>2877</v>
      </c>
      <c r="EG5" s="8" t="s">
        <v>2877</v>
      </c>
      <c r="EH5" s="8" t="s">
        <v>2877</v>
      </c>
      <c r="EI5" s="8" t="s">
        <v>2877</v>
      </c>
      <c r="EJ5" s="8" t="s">
        <v>2877</v>
      </c>
      <c r="EK5" s="8" t="s">
        <v>2877</v>
      </c>
      <c r="EL5" s="8" t="s">
        <v>2877</v>
      </c>
      <c r="EM5" s="8" t="s">
        <v>2877</v>
      </c>
      <c r="EN5" s="8" t="s">
        <v>2877</v>
      </c>
      <c r="EO5" s="8" t="s">
        <v>2877</v>
      </c>
      <c r="EP5" s="8" t="s">
        <v>2877</v>
      </c>
      <c r="EQ5" s="8" t="s">
        <v>2877</v>
      </c>
      <c r="ER5" s="8" t="s">
        <v>2877</v>
      </c>
      <c r="ES5" s="8" t="s">
        <v>2877</v>
      </c>
      <c r="ET5" s="8" t="s">
        <v>2877</v>
      </c>
      <c r="EU5" s="8" t="s">
        <v>2877</v>
      </c>
      <c r="EV5" s="8" t="s">
        <v>2877</v>
      </c>
      <c r="EW5" s="8" t="s">
        <v>2877</v>
      </c>
      <c r="EX5" s="8" t="s">
        <v>2877</v>
      </c>
      <c r="EY5" s="8" t="s">
        <v>2877</v>
      </c>
      <c r="EZ5" s="8" t="s">
        <v>2877</v>
      </c>
      <c r="FA5" s="8" t="s">
        <v>2877</v>
      </c>
      <c r="FB5" s="8" t="s">
        <v>2877</v>
      </c>
      <c r="FC5" s="8" t="s">
        <v>2877</v>
      </c>
      <c r="FD5" s="8" t="s">
        <v>2877</v>
      </c>
      <c r="FE5" s="8" t="s">
        <v>2877</v>
      </c>
      <c r="FF5" s="8" t="s">
        <v>2877</v>
      </c>
      <c r="FG5" s="8" t="s">
        <v>2877</v>
      </c>
      <c r="FH5" s="8" t="s">
        <v>2877</v>
      </c>
      <c r="FI5" s="8" t="s">
        <v>2877</v>
      </c>
      <c r="FJ5" s="8" t="s">
        <v>2877</v>
      </c>
      <c r="FK5" s="8" t="s">
        <v>2877</v>
      </c>
      <c r="FL5" s="8" t="s">
        <v>2877</v>
      </c>
      <c r="FM5" s="8" t="s">
        <v>2877</v>
      </c>
      <c r="FN5" s="8" t="s">
        <v>2877</v>
      </c>
      <c r="FO5" s="8" t="s">
        <v>2877</v>
      </c>
      <c r="FP5" s="8" t="s">
        <v>2877</v>
      </c>
      <c r="FQ5" s="8" t="s">
        <v>2877</v>
      </c>
      <c r="FR5" s="8" t="s">
        <v>2877</v>
      </c>
      <c r="FS5" s="8" t="s">
        <v>2877</v>
      </c>
      <c r="FT5" s="8" t="s">
        <v>2877</v>
      </c>
      <c r="FU5" s="8" t="s">
        <v>2877</v>
      </c>
      <c r="FV5" s="8" t="s">
        <v>2877</v>
      </c>
      <c r="FW5" s="8" t="s">
        <v>2877</v>
      </c>
      <c r="FX5" s="8" t="s">
        <v>2877</v>
      </c>
      <c r="FY5" s="8" t="s">
        <v>2877</v>
      </c>
      <c r="FZ5" s="8" t="s">
        <v>2877</v>
      </c>
      <c r="GA5" s="8" t="s">
        <v>2877</v>
      </c>
      <c r="GB5" s="8" t="s">
        <v>2877</v>
      </c>
      <c r="GC5" s="8" t="s">
        <v>2877</v>
      </c>
      <c r="GD5" s="8" t="s">
        <v>2877</v>
      </c>
      <c r="GE5" s="8" t="s">
        <v>2877</v>
      </c>
      <c r="GF5" s="8" t="s">
        <v>2877</v>
      </c>
      <c r="GG5" s="8" t="s">
        <v>2877</v>
      </c>
      <c r="GH5" s="8" t="s">
        <v>2877</v>
      </c>
      <c r="GI5" s="8" t="s">
        <v>2877</v>
      </c>
      <c r="GJ5" s="8" t="s">
        <v>2877</v>
      </c>
      <c r="GK5" s="8" t="s">
        <v>2877</v>
      </c>
      <c r="GL5" s="8" t="s">
        <v>2877</v>
      </c>
      <c r="GM5" s="8" t="s">
        <v>2877</v>
      </c>
      <c r="GN5" s="8" t="s">
        <v>2877</v>
      </c>
      <c r="GO5" s="8" t="s">
        <v>2877</v>
      </c>
      <c r="GP5" s="8" t="s">
        <v>2877</v>
      </c>
      <c r="GQ5" s="8" t="s">
        <v>2877</v>
      </c>
      <c r="GR5" s="8" t="s">
        <v>2877</v>
      </c>
      <c r="GS5" s="8" t="s">
        <v>2877</v>
      </c>
      <c r="GT5" s="8" t="s">
        <v>2877</v>
      </c>
      <c r="GU5" s="8" t="s">
        <v>2877</v>
      </c>
      <c r="GV5" s="8" t="s">
        <v>2877</v>
      </c>
      <c r="GW5" s="8" t="s">
        <v>2877</v>
      </c>
      <c r="GX5" s="8" t="s">
        <v>2877</v>
      </c>
      <c r="GY5" s="8" t="s">
        <v>2877</v>
      </c>
      <c r="GZ5" s="8" t="s">
        <v>2877</v>
      </c>
      <c r="HA5" s="8" t="s">
        <v>2877</v>
      </c>
      <c r="HB5" s="8" t="s">
        <v>2877</v>
      </c>
      <c r="HC5" s="8" t="s">
        <v>2877</v>
      </c>
      <c r="HD5" s="8" t="s">
        <v>2877</v>
      </c>
      <c r="HE5" s="8" t="s">
        <v>2877</v>
      </c>
      <c r="HF5" s="8" t="s">
        <v>2877</v>
      </c>
      <c r="HG5" s="8" t="s">
        <v>2877</v>
      </c>
      <c r="HH5" s="8" t="s">
        <v>2877</v>
      </c>
      <c r="HI5" s="8" t="s">
        <v>2877</v>
      </c>
      <c r="HJ5" s="8" t="s">
        <v>2877</v>
      </c>
      <c r="HK5" s="8" t="s">
        <v>2877</v>
      </c>
      <c r="HL5" s="8" t="s">
        <v>2877</v>
      </c>
      <c r="HM5" s="8" t="s">
        <v>2877</v>
      </c>
      <c r="HN5" s="8" t="s">
        <v>2877</v>
      </c>
      <c r="HO5" s="8" t="s">
        <v>2877</v>
      </c>
      <c r="HP5" s="8" t="s">
        <v>2877</v>
      </c>
      <c r="HQ5" s="8" t="s">
        <v>2877</v>
      </c>
      <c r="HR5" s="8" t="s">
        <v>2877</v>
      </c>
      <c r="HS5" s="8" t="s">
        <v>2877</v>
      </c>
      <c r="HT5" s="8" t="s">
        <v>2877</v>
      </c>
      <c r="HU5" s="8" t="s">
        <v>2877</v>
      </c>
      <c r="HV5" s="8" t="s">
        <v>2877</v>
      </c>
      <c r="HW5" s="8" t="s">
        <v>2877</v>
      </c>
      <c r="HX5" s="8" t="s">
        <v>2877</v>
      </c>
      <c r="HY5" s="8" t="s">
        <v>2877</v>
      </c>
      <c r="HZ5" s="8" t="s">
        <v>2877</v>
      </c>
      <c r="IA5" s="8" t="s">
        <v>2877</v>
      </c>
      <c r="IB5" s="8" t="s">
        <v>2877</v>
      </c>
      <c r="IC5" s="8" t="s">
        <v>2877</v>
      </c>
      <c r="ID5" s="8" t="s">
        <v>2877</v>
      </c>
      <c r="IE5" s="8" t="s">
        <v>2877</v>
      </c>
      <c r="IF5" s="8" t="s">
        <v>2877</v>
      </c>
      <c r="IG5" s="8" t="s">
        <v>2877</v>
      </c>
      <c r="IH5" s="8" t="s">
        <v>2877</v>
      </c>
      <c r="II5" s="8" t="s">
        <v>2877</v>
      </c>
      <c r="IJ5" s="8" t="s">
        <v>2877</v>
      </c>
      <c r="IK5" s="8" t="s">
        <v>2877</v>
      </c>
      <c r="IL5" s="8" t="s">
        <v>2877</v>
      </c>
      <c r="IM5" s="8" t="s">
        <v>2877</v>
      </c>
      <c r="IN5" s="8" t="s">
        <v>2877</v>
      </c>
      <c r="IO5" s="8" t="s">
        <v>2877</v>
      </c>
      <c r="IP5" s="8" t="s">
        <v>2877</v>
      </c>
      <c r="IQ5" s="8" t="s">
        <v>2877</v>
      </c>
    </row>
    <row r="6" spans="1:251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  <c r="HF6" s="1">
        <v>2</v>
      </c>
      <c r="HG6" s="1">
        <v>2</v>
      </c>
      <c r="HH6" s="1">
        <v>2</v>
      </c>
      <c r="HI6" s="1">
        <v>2</v>
      </c>
      <c r="HJ6" s="1">
        <v>2</v>
      </c>
      <c r="HK6" s="1">
        <v>2</v>
      </c>
      <c r="HL6" s="1">
        <v>2</v>
      </c>
      <c r="HM6" s="1">
        <v>2</v>
      </c>
      <c r="HN6" s="1">
        <v>2</v>
      </c>
      <c r="HO6" s="1">
        <v>2</v>
      </c>
      <c r="HP6" s="1">
        <v>2</v>
      </c>
      <c r="HQ6" s="1">
        <v>2</v>
      </c>
      <c r="HR6" s="1">
        <v>2</v>
      </c>
      <c r="HS6" s="1">
        <v>2</v>
      </c>
      <c r="HT6" s="1">
        <v>2</v>
      </c>
      <c r="HU6" s="1">
        <v>2</v>
      </c>
      <c r="HV6" s="1">
        <v>2</v>
      </c>
      <c r="HW6" s="1">
        <v>2</v>
      </c>
      <c r="HX6" s="1">
        <v>2</v>
      </c>
      <c r="HY6" s="1">
        <v>2</v>
      </c>
      <c r="HZ6" s="1">
        <v>2</v>
      </c>
      <c r="IA6" s="1">
        <v>2</v>
      </c>
      <c r="IB6" s="1">
        <v>2</v>
      </c>
      <c r="IC6" s="1">
        <v>2</v>
      </c>
      <c r="ID6" s="1">
        <v>2</v>
      </c>
      <c r="IE6" s="1">
        <v>2</v>
      </c>
      <c r="IF6" s="1">
        <v>2</v>
      </c>
      <c r="IG6" s="1">
        <v>2</v>
      </c>
      <c r="IH6" s="1">
        <v>2</v>
      </c>
      <c r="II6" s="1">
        <v>2</v>
      </c>
      <c r="IJ6" s="1">
        <v>2</v>
      </c>
      <c r="IK6" s="1">
        <v>2</v>
      </c>
      <c r="IL6" s="1">
        <v>2</v>
      </c>
      <c r="IM6" s="1">
        <v>2</v>
      </c>
      <c r="IN6" s="1">
        <v>2</v>
      </c>
      <c r="IO6" s="1">
        <v>2</v>
      </c>
      <c r="IP6" s="1">
        <v>2</v>
      </c>
      <c r="IQ6" s="1">
        <v>2</v>
      </c>
    </row>
    <row r="7" spans="1:251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  <c r="HF7" s="6">
        <v>42036</v>
      </c>
      <c r="HG7" s="6">
        <v>42036</v>
      </c>
      <c r="HH7" s="6">
        <v>42036</v>
      </c>
      <c r="HI7" s="6">
        <v>42036</v>
      </c>
      <c r="HJ7" s="6">
        <v>42036</v>
      </c>
      <c r="HK7" s="6">
        <v>42036</v>
      </c>
      <c r="HL7" s="6">
        <v>42036</v>
      </c>
      <c r="HM7" s="6">
        <v>42036</v>
      </c>
      <c r="HN7" s="6">
        <v>42036</v>
      </c>
      <c r="HO7" s="6">
        <v>42036</v>
      </c>
      <c r="HP7" s="6">
        <v>42036</v>
      </c>
      <c r="HQ7" s="6">
        <v>42036</v>
      </c>
      <c r="HR7" s="6">
        <v>42036</v>
      </c>
      <c r="HS7" s="6">
        <v>42036</v>
      </c>
      <c r="HT7" s="6">
        <v>42036</v>
      </c>
      <c r="HU7" s="6">
        <v>42036</v>
      </c>
      <c r="HV7" s="6">
        <v>42036</v>
      </c>
      <c r="HW7" s="6">
        <v>42036</v>
      </c>
      <c r="HX7" s="6">
        <v>42036</v>
      </c>
      <c r="HY7" s="6">
        <v>42036</v>
      </c>
      <c r="HZ7" s="6">
        <v>42036</v>
      </c>
      <c r="IA7" s="6">
        <v>42036</v>
      </c>
      <c r="IB7" s="6">
        <v>42036</v>
      </c>
      <c r="IC7" s="6">
        <v>42036</v>
      </c>
      <c r="ID7" s="6">
        <v>42036</v>
      </c>
      <c r="IE7" s="6">
        <v>42036</v>
      </c>
      <c r="IF7" s="6">
        <v>42036</v>
      </c>
      <c r="IG7" s="6">
        <v>42036</v>
      </c>
      <c r="IH7" s="6">
        <v>42036</v>
      </c>
      <c r="II7" s="6">
        <v>42036</v>
      </c>
      <c r="IJ7" s="6">
        <v>42036</v>
      </c>
      <c r="IK7" s="6">
        <v>42036</v>
      </c>
      <c r="IL7" s="6">
        <v>42036</v>
      </c>
      <c r="IM7" s="6">
        <v>42036</v>
      </c>
      <c r="IN7" s="6">
        <v>42036</v>
      </c>
      <c r="IO7" s="6">
        <v>42036</v>
      </c>
      <c r="IP7" s="6">
        <v>42036</v>
      </c>
      <c r="IQ7" s="6">
        <v>42036</v>
      </c>
    </row>
    <row r="8" spans="1:251" s="6" customFormat="1">
      <c r="A8" s="5" t="s">
        <v>256</v>
      </c>
      <c r="B8" s="6">
        <v>44228</v>
      </c>
      <c r="C8" s="6">
        <v>44228</v>
      </c>
      <c r="D8" s="6">
        <v>44228</v>
      </c>
      <c r="E8" s="6">
        <v>44228</v>
      </c>
      <c r="F8" s="6">
        <v>44228</v>
      </c>
      <c r="G8" s="6">
        <v>44228</v>
      </c>
      <c r="H8" s="6">
        <v>44228</v>
      </c>
      <c r="I8" s="6">
        <v>44228</v>
      </c>
      <c r="J8" s="6">
        <v>44228</v>
      </c>
      <c r="K8" s="6">
        <v>44228</v>
      </c>
      <c r="L8" s="6">
        <v>44228</v>
      </c>
      <c r="M8" s="6">
        <v>44228</v>
      </c>
      <c r="N8" s="6">
        <v>44228</v>
      </c>
      <c r="O8" s="6">
        <v>44228</v>
      </c>
      <c r="P8" s="6">
        <v>44228</v>
      </c>
      <c r="Q8" s="6">
        <v>44228</v>
      </c>
      <c r="R8" s="6">
        <v>44228</v>
      </c>
      <c r="S8" s="6">
        <v>44228</v>
      </c>
      <c r="T8" s="6">
        <v>44228</v>
      </c>
      <c r="U8" s="6">
        <v>44228</v>
      </c>
      <c r="V8" s="6">
        <v>44228</v>
      </c>
      <c r="W8" s="6">
        <v>44228</v>
      </c>
      <c r="X8" s="6">
        <v>44228</v>
      </c>
      <c r="Y8" s="6">
        <v>44228</v>
      </c>
      <c r="Z8" s="6">
        <v>44228</v>
      </c>
      <c r="AA8" s="6">
        <v>44228</v>
      </c>
      <c r="AB8" s="6">
        <v>44228</v>
      </c>
      <c r="AC8" s="6">
        <v>44228</v>
      </c>
      <c r="AD8" s="6">
        <v>44228</v>
      </c>
      <c r="AE8" s="6">
        <v>44228</v>
      </c>
      <c r="AF8" s="6">
        <v>44228</v>
      </c>
      <c r="AG8" s="6">
        <v>44228</v>
      </c>
      <c r="AH8" s="6">
        <v>44228</v>
      </c>
      <c r="AI8" s="6">
        <v>44228</v>
      </c>
      <c r="AJ8" s="6">
        <v>44228</v>
      </c>
      <c r="AK8" s="6">
        <v>44228</v>
      </c>
      <c r="AL8" s="6">
        <v>44228</v>
      </c>
      <c r="AM8" s="6">
        <v>44228</v>
      </c>
      <c r="AN8" s="6">
        <v>44228</v>
      </c>
      <c r="AO8" s="6">
        <v>44228</v>
      </c>
      <c r="AP8" s="6">
        <v>44228</v>
      </c>
      <c r="AQ8" s="6">
        <v>44228</v>
      </c>
      <c r="AR8" s="6">
        <v>44228</v>
      </c>
      <c r="AS8" s="6">
        <v>44228</v>
      </c>
      <c r="AT8" s="6">
        <v>44228</v>
      </c>
      <c r="AU8" s="6">
        <v>44228</v>
      </c>
      <c r="AV8" s="6">
        <v>44228</v>
      </c>
      <c r="AW8" s="6">
        <v>44228</v>
      </c>
      <c r="AX8" s="6">
        <v>44228</v>
      </c>
      <c r="AY8" s="6">
        <v>44228</v>
      </c>
      <c r="AZ8" s="6">
        <v>44228</v>
      </c>
      <c r="BA8" s="6">
        <v>44228</v>
      </c>
      <c r="BB8" s="6">
        <v>44228</v>
      </c>
      <c r="BC8" s="6">
        <v>44228</v>
      </c>
      <c r="BD8" s="6">
        <v>44228</v>
      </c>
      <c r="BE8" s="6">
        <v>44228</v>
      </c>
      <c r="BF8" s="6">
        <v>44228</v>
      </c>
      <c r="BG8" s="6">
        <v>44228</v>
      </c>
      <c r="BH8" s="6">
        <v>44228</v>
      </c>
      <c r="BI8" s="6">
        <v>44228</v>
      </c>
      <c r="BJ8" s="6">
        <v>44228</v>
      </c>
      <c r="BK8" s="6">
        <v>44228</v>
      </c>
      <c r="BL8" s="6">
        <v>44228</v>
      </c>
      <c r="BM8" s="6">
        <v>44228</v>
      </c>
      <c r="BN8" s="6">
        <v>44228</v>
      </c>
      <c r="BO8" s="6">
        <v>44228</v>
      </c>
      <c r="BP8" s="6">
        <v>44228</v>
      </c>
      <c r="BQ8" s="6">
        <v>44228</v>
      </c>
      <c r="BR8" s="6">
        <v>44228</v>
      </c>
      <c r="BS8" s="6">
        <v>44228</v>
      </c>
      <c r="BT8" s="6">
        <v>44228</v>
      </c>
      <c r="BU8" s="6">
        <v>44228</v>
      </c>
      <c r="BV8" s="6">
        <v>44228</v>
      </c>
      <c r="BW8" s="6">
        <v>44228</v>
      </c>
      <c r="BX8" s="6">
        <v>44228</v>
      </c>
      <c r="BY8" s="6">
        <v>44228</v>
      </c>
      <c r="BZ8" s="6">
        <v>44228</v>
      </c>
      <c r="CA8" s="6">
        <v>44228</v>
      </c>
      <c r="CB8" s="6">
        <v>44228</v>
      </c>
      <c r="CC8" s="6">
        <v>44228</v>
      </c>
      <c r="CD8" s="6">
        <v>44228</v>
      </c>
      <c r="CE8" s="6">
        <v>44228</v>
      </c>
      <c r="CF8" s="6">
        <v>44228</v>
      </c>
      <c r="CG8" s="6">
        <v>44228</v>
      </c>
      <c r="CH8" s="6">
        <v>44228</v>
      </c>
      <c r="CI8" s="6">
        <v>44228</v>
      </c>
      <c r="CJ8" s="6">
        <v>44228</v>
      </c>
      <c r="CK8" s="6">
        <v>44228</v>
      </c>
      <c r="CL8" s="6">
        <v>44228</v>
      </c>
      <c r="CM8" s="6">
        <v>44228</v>
      </c>
      <c r="CN8" s="6">
        <v>44228</v>
      </c>
      <c r="CO8" s="6">
        <v>44228</v>
      </c>
      <c r="CP8" s="6">
        <v>44228</v>
      </c>
      <c r="CQ8" s="6">
        <v>44228</v>
      </c>
      <c r="CR8" s="6">
        <v>44228</v>
      </c>
      <c r="CS8" s="6">
        <v>44228</v>
      </c>
      <c r="CT8" s="6">
        <v>44228</v>
      </c>
      <c r="CU8" s="6">
        <v>44228</v>
      </c>
      <c r="CV8" s="6">
        <v>44228</v>
      </c>
      <c r="CW8" s="6">
        <v>44228</v>
      </c>
      <c r="CX8" s="6">
        <v>44228</v>
      </c>
      <c r="CY8" s="6">
        <v>44228</v>
      </c>
      <c r="CZ8" s="6">
        <v>44228</v>
      </c>
      <c r="DA8" s="6">
        <v>44228</v>
      </c>
      <c r="DB8" s="6">
        <v>44228</v>
      </c>
      <c r="DC8" s="6">
        <v>44228</v>
      </c>
      <c r="DD8" s="6">
        <v>44228</v>
      </c>
      <c r="DE8" s="6">
        <v>44228</v>
      </c>
      <c r="DF8" s="6">
        <v>44228</v>
      </c>
      <c r="DG8" s="6">
        <v>44228</v>
      </c>
      <c r="DH8" s="6">
        <v>44228</v>
      </c>
      <c r="DI8" s="6">
        <v>44228</v>
      </c>
      <c r="DJ8" s="6">
        <v>44228</v>
      </c>
      <c r="DK8" s="6">
        <v>44228</v>
      </c>
      <c r="DL8" s="6">
        <v>44228</v>
      </c>
      <c r="DM8" s="6">
        <v>44228</v>
      </c>
      <c r="DN8" s="6">
        <v>44228</v>
      </c>
      <c r="DO8" s="6">
        <v>44228</v>
      </c>
      <c r="DP8" s="6">
        <v>44228</v>
      </c>
      <c r="DQ8" s="6">
        <v>44228</v>
      </c>
      <c r="DR8" s="6">
        <v>44228</v>
      </c>
      <c r="DS8" s="6">
        <v>44228</v>
      </c>
      <c r="DT8" s="6">
        <v>44228</v>
      </c>
      <c r="DU8" s="6">
        <v>44228</v>
      </c>
      <c r="DV8" s="6">
        <v>44228</v>
      </c>
      <c r="DW8" s="6">
        <v>44228</v>
      </c>
      <c r="DX8" s="6">
        <v>44228</v>
      </c>
      <c r="DY8" s="6">
        <v>44228</v>
      </c>
      <c r="DZ8" s="6">
        <v>44228</v>
      </c>
      <c r="EA8" s="6">
        <v>44228</v>
      </c>
      <c r="EB8" s="6">
        <v>44228</v>
      </c>
      <c r="EC8" s="6">
        <v>44228</v>
      </c>
      <c r="ED8" s="6">
        <v>44228</v>
      </c>
      <c r="EE8" s="6">
        <v>44228</v>
      </c>
      <c r="EF8" s="6">
        <v>44228</v>
      </c>
      <c r="EG8" s="6">
        <v>44228</v>
      </c>
      <c r="EH8" s="6">
        <v>44228</v>
      </c>
      <c r="EI8" s="6">
        <v>44228</v>
      </c>
      <c r="EJ8" s="6">
        <v>44228</v>
      </c>
      <c r="EK8" s="6">
        <v>44228</v>
      </c>
      <c r="EL8" s="6">
        <v>44228</v>
      </c>
      <c r="EM8" s="6">
        <v>44228</v>
      </c>
      <c r="EN8" s="6">
        <v>44228</v>
      </c>
      <c r="EO8" s="6">
        <v>44228</v>
      </c>
      <c r="EP8" s="6">
        <v>44228</v>
      </c>
      <c r="EQ8" s="6">
        <v>44228</v>
      </c>
      <c r="ER8" s="6">
        <v>44228</v>
      </c>
      <c r="ES8" s="6">
        <v>44228</v>
      </c>
      <c r="ET8" s="6">
        <v>44228</v>
      </c>
      <c r="EU8" s="6">
        <v>44228</v>
      </c>
      <c r="EV8" s="6">
        <v>44228</v>
      </c>
      <c r="EW8" s="6">
        <v>44228</v>
      </c>
      <c r="EX8" s="6">
        <v>44228</v>
      </c>
      <c r="EY8" s="6">
        <v>44228</v>
      </c>
      <c r="EZ8" s="6">
        <v>44228</v>
      </c>
      <c r="FA8" s="6">
        <v>44228</v>
      </c>
      <c r="FB8" s="6">
        <v>44228</v>
      </c>
      <c r="FC8" s="6">
        <v>44228</v>
      </c>
      <c r="FD8" s="6">
        <v>44228</v>
      </c>
      <c r="FE8" s="6">
        <v>44228</v>
      </c>
      <c r="FF8" s="6">
        <v>44228</v>
      </c>
      <c r="FG8" s="6">
        <v>44228</v>
      </c>
      <c r="FH8" s="6">
        <v>44228</v>
      </c>
      <c r="FI8" s="6">
        <v>44228</v>
      </c>
      <c r="FJ8" s="6">
        <v>44228</v>
      </c>
      <c r="FK8" s="6">
        <v>44228</v>
      </c>
      <c r="FL8" s="6">
        <v>44228</v>
      </c>
      <c r="FM8" s="6">
        <v>44228</v>
      </c>
      <c r="FN8" s="6">
        <v>44228</v>
      </c>
      <c r="FO8" s="6">
        <v>44228</v>
      </c>
      <c r="FP8" s="6">
        <v>44228</v>
      </c>
      <c r="FQ8" s="6">
        <v>44228</v>
      </c>
      <c r="FR8" s="6">
        <v>44228</v>
      </c>
      <c r="FS8" s="6">
        <v>44228</v>
      </c>
      <c r="FT8" s="6">
        <v>44228</v>
      </c>
      <c r="FU8" s="6">
        <v>44228</v>
      </c>
      <c r="FV8" s="6">
        <v>44228</v>
      </c>
      <c r="FW8" s="6">
        <v>44228</v>
      </c>
      <c r="FX8" s="6">
        <v>44228</v>
      </c>
      <c r="FY8" s="6">
        <v>44228</v>
      </c>
      <c r="FZ8" s="6">
        <v>44228</v>
      </c>
      <c r="GA8" s="6">
        <v>44228</v>
      </c>
      <c r="GB8" s="6">
        <v>44228</v>
      </c>
      <c r="GC8" s="6">
        <v>44228</v>
      </c>
      <c r="GD8" s="6">
        <v>44228</v>
      </c>
      <c r="GE8" s="6">
        <v>44228</v>
      </c>
      <c r="GF8" s="6">
        <v>44228</v>
      </c>
      <c r="GG8" s="6">
        <v>44228</v>
      </c>
      <c r="GH8" s="6">
        <v>44228</v>
      </c>
      <c r="GI8" s="6">
        <v>44228</v>
      </c>
      <c r="GJ8" s="6">
        <v>44228</v>
      </c>
      <c r="GK8" s="6">
        <v>44228</v>
      </c>
      <c r="GL8" s="6">
        <v>44228</v>
      </c>
      <c r="GM8" s="6">
        <v>44228</v>
      </c>
      <c r="GN8" s="6">
        <v>44228</v>
      </c>
      <c r="GO8" s="6">
        <v>44228</v>
      </c>
      <c r="GP8" s="6">
        <v>44228</v>
      </c>
      <c r="GQ8" s="6">
        <v>44228</v>
      </c>
      <c r="GR8" s="6">
        <v>44228</v>
      </c>
      <c r="GS8" s="6">
        <v>44228</v>
      </c>
      <c r="GT8" s="6">
        <v>44228</v>
      </c>
      <c r="GU8" s="6">
        <v>44228</v>
      </c>
      <c r="GV8" s="6">
        <v>44228</v>
      </c>
      <c r="GW8" s="6">
        <v>44228</v>
      </c>
      <c r="GX8" s="6">
        <v>44228</v>
      </c>
      <c r="GY8" s="6">
        <v>44228</v>
      </c>
      <c r="GZ8" s="6">
        <v>44228</v>
      </c>
      <c r="HA8" s="6">
        <v>44228</v>
      </c>
      <c r="HB8" s="6">
        <v>44228</v>
      </c>
      <c r="HC8" s="6">
        <v>44228</v>
      </c>
      <c r="HD8" s="6">
        <v>44228</v>
      </c>
      <c r="HE8" s="6">
        <v>44228</v>
      </c>
      <c r="HF8" s="6">
        <v>44228</v>
      </c>
      <c r="HG8" s="6">
        <v>44228</v>
      </c>
      <c r="HH8" s="6">
        <v>44228</v>
      </c>
      <c r="HI8" s="6">
        <v>44228</v>
      </c>
      <c r="HJ8" s="6">
        <v>44228</v>
      </c>
      <c r="HK8" s="6">
        <v>44228</v>
      </c>
      <c r="HL8" s="6">
        <v>44228</v>
      </c>
      <c r="HM8" s="6">
        <v>44228</v>
      </c>
      <c r="HN8" s="6">
        <v>44228</v>
      </c>
      <c r="HO8" s="6">
        <v>44228</v>
      </c>
      <c r="HP8" s="6">
        <v>44228</v>
      </c>
      <c r="HQ8" s="6">
        <v>44228</v>
      </c>
      <c r="HR8" s="6">
        <v>44228</v>
      </c>
      <c r="HS8" s="6">
        <v>44228</v>
      </c>
      <c r="HT8" s="6">
        <v>44228</v>
      </c>
      <c r="HU8" s="6">
        <v>44228</v>
      </c>
      <c r="HV8" s="6">
        <v>44228</v>
      </c>
      <c r="HW8" s="6">
        <v>44228</v>
      </c>
      <c r="HX8" s="6">
        <v>44228</v>
      </c>
      <c r="HY8" s="6">
        <v>44228</v>
      </c>
      <c r="HZ8" s="6">
        <v>44228</v>
      </c>
      <c r="IA8" s="6">
        <v>44228</v>
      </c>
      <c r="IB8" s="6">
        <v>44228</v>
      </c>
      <c r="IC8" s="6">
        <v>44228</v>
      </c>
      <c r="ID8" s="6">
        <v>44228</v>
      </c>
      <c r="IE8" s="6">
        <v>44228</v>
      </c>
      <c r="IF8" s="6">
        <v>44228</v>
      </c>
      <c r="IG8" s="6">
        <v>44228</v>
      </c>
      <c r="IH8" s="6">
        <v>44228</v>
      </c>
      <c r="II8" s="6">
        <v>44228</v>
      </c>
      <c r="IJ8" s="6">
        <v>44228</v>
      </c>
      <c r="IK8" s="6">
        <v>44228</v>
      </c>
      <c r="IL8" s="6">
        <v>44228</v>
      </c>
      <c r="IM8" s="6">
        <v>44228</v>
      </c>
      <c r="IN8" s="6">
        <v>44228</v>
      </c>
      <c r="IO8" s="6">
        <v>44228</v>
      </c>
      <c r="IP8" s="6">
        <v>44228</v>
      </c>
      <c r="IQ8" s="6">
        <v>44228</v>
      </c>
    </row>
    <row r="9" spans="1:251">
      <c r="A9" s="4" t="s">
        <v>257</v>
      </c>
      <c r="B9" s="1">
        <v>7</v>
      </c>
      <c r="C9" s="1">
        <v>7</v>
      </c>
      <c r="D9" s="1">
        <v>7</v>
      </c>
      <c r="E9" s="1">
        <v>7</v>
      </c>
      <c r="F9" s="1">
        <v>7</v>
      </c>
      <c r="G9" s="1">
        <v>7</v>
      </c>
      <c r="H9" s="1">
        <v>7</v>
      </c>
      <c r="I9" s="1">
        <v>7</v>
      </c>
      <c r="J9" s="1">
        <v>7</v>
      </c>
      <c r="K9" s="1">
        <v>7</v>
      </c>
      <c r="L9" s="1">
        <v>7</v>
      </c>
      <c r="M9" s="1">
        <v>7</v>
      </c>
      <c r="N9" s="1">
        <v>7</v>
      </c>
      <c r="O9" s="1">
        <v>7</v>
      </c>
      <c r="P9" s="1">
        <v>7</v>
      </c>
      <c r="Q9" s="1">
        <v>7</v>
      </c>
      <c r="R9" s="1">
        <v>7</v>
      </c>
      <c r="S9" s="1">
        <v>7</v>
      </c>
      <c r="T9" s="1">
        <v>7</v>
      </c>
      <c r="U9" s="1">
        <v>7</v>
      </c>
      <c r="V9" s="1">
        <v>7</v>
      </c>
      <c r="W9" s="1">
        <v>7</v>
      </c>
      <c r="X9" s="1">
        <v>7</v>
      </c>
      <c r="Y9" s="1">
        <v>7</v>
      </c>
      <c r="Z9" s="1">
        <v>7</v>
      </c>
      <c r="AA9" s="1">
        <v>7</v>
      </c>
      <c r="AB9" s="1">
        <v>7</v>
      </c>
      <c r="AC9" s="1">
        <v>7</v>
      </c>
      <c r="AD9" s="1">
        <v>7</v>
      </c>
      <c r="AE9" s="1">
        <v>7</v>
      </c>
      <c r="AF9" s="1">
        <v>7</v>
      </c>
      <c r="AG9" s="1">
        <v>7</v>
      </c>
      <c r="AH9" s="1">
        <v>7</v>
      </c>
      <c r="AI9" s="1">
        <v>7</v>
      </c>
      <c r="AJ9" s="1">
        <v>7</v>
      </c>
      <c r="AK9" s="1">
        <v>7</v>
      </c>
      <c r="AL9" s="1">
        <v>7</v>
      </c>
      <c r="AM9" s="1">
        <v>7</v>
      </c>
      <c r="AN9" s="1">
        <v>7</v>
      </c>
      <c r="AO9" s="1">
        <v>7</v>
      </c>
      <c r="AP9" s="1">
        <v>7</v>
      </c>
      <c r="AQ9" s="1">
        <v>7</v>
      </c>
      <c r="AR9" s="1">
        <v>7</v>
      </c>
      <c r="AS9" s="1">
        <v>7</v>
      </c>
      <c r="AT9" s="1">
        <v>7</v>
      </c>
      <c r="AU9" s="1">
        <v>7</v>
      </c>
      <c r="AV9" s="1">
        <v>7</v>
      </c>
      <c r="AW9" s="1">
        <v>7</v>
      </c>
      <c r="AX9" s="1">
        <v>7</v>
      </c>
      <c r="AY9" s="1">
        <v>7</v>
      </c>
      <c r="AZ9" s="1">
        <v>7</v>
      </c>
      <c r="BA9" s="1">
        <v>7</v>
      </c>
      <c r="BB9" s="1">
        <v>7</v>
      </c>
      <c r="BC9" s="1">
        <v>7</v>
      </c>
      <c r="BD9" s="1">
        <v>7</v>
      </c>
      <c r="BE9" s="1">
        <v>7</v>
      </c>
      <c r="BF9" s="1">
        <v>7</v>
      </c>
      <c r="BG9" s="1">
        <v>7</v>
      </c>
      <c r="BH9" s="1">
        <v>7</v>
      </c>
      <c r="BI9" s="1">
        <v>7</v>
      </c>
      <c r="BJ9" s="1">
        <v>7</v>
      </c>
      <c r="BK9" s="1">
        <v>7</v>
      </c>
      <c r="BL9" s="1">
        <v>7</v>
      </c>
      <c r="BM9" s="1">
        <v>7</v>
      </c>
      <c r="BN9" s="1">
        <v>7</v>
      </c>
      <c r="BO9" s="1">
        <v>7</v>
      </c>
      <c r="BP9" s="1">
        <v>7</v>
      </c>
      <c r="BQ9" s="1">
        <v>7</v>
      </c>
      <c r="BR9" s="1">
        <v>7</v>
      </c>
      <c r="BS9" s="1">
        <v>7</v>
      </c>
      <c r="BT9" s="1">
        <v>7</v>
      </c>
      <c r="BU9" s="1">
        <v>7</v>
      </c>
      <c r="BV9" s="1">
        <v>7</v>
      </c>
      <c r="BW9" s="1">
        <v>7</v>
      </c>
      <c r="BX9" s="1">
        <v>7</v>
      </c>
      <c r="BY9" s="1">
        <v>7</v>
      </c>
      <c r="BZ9" s="1">
        <v>7</v>
      </c>
      <c r="CA9" s="1">
        <v>7</v>
      </c>
      <c r="CB9" s="1">
        <v>7</v>
      </c>
      <c r="CC9" s="1">
        <v>7</v>
      </c>
      <c r="CD9" s="1">
        <v>7</v>
      </c>
      <c r="CE9" s="1">
        <v>7</v>
      </c>
      <c r="CF9" s="1">
        <v>7</v>
      </c>
      <c r="CG9" s="1">
        <v>7</v>
      </c>
      <c r="CH9" s="1">
        <v>7</v>
      </c>
      <c r="CI9" s="1">
        <v>7</v>
      </c>
      <c r="CJ9" s="1">
        <v>7</v>
      </c>
      <c r="CK9" s="1">
        <v>7</v>
      </c>
      <c r="CL9" s="1">
        <v>7</v>
      </c>
      <c r="CM9" s="1">
        <v>7</v>
      </c>
      <c r="CN9" s="1">
        <v>7</v>
      </c>
      <c r="CO9" s="1">
        <v>7</v>
      </c>
      <c r="CP9" s="1">
        <v>7</v>
      </c>
      <c r="CQ9" s="1">
        <v>7</v>
      </c>
      <c r="CR9" s="1">
        <v>7</v>
      </c>
      <c r="CS9" s="1">
        <v>7</v>
      </c>
      <c r="CT9" s="1">
        <v>7</v>
      </c>
      <c r="CU9" s="1">
        <v>7</v>
      </c>
      <c r="CV9" s="1">
        <v>7</v>
      </c>
      <c r="CW9" s="1">
        <v>7</v>
      </c>
      <c r="CX9" s="1">
        <v>7</v>
      </c>
      <c r="CY9" s="1">
        <v>7</v>
      </c>
      <c r="CZ9" s="1">
        <v>7</v>
      </c>
      <c r="DA9" s="1">
        <v>7</v>
      </c>
      <c r="DB9" s="1">
        <v>7</v>
      </c>
      <c r="DC9" s="1">
        <v>7</v>
      </c>
      <c r="DD9" s="1">
        <v>7</v>
      </c>
      <c r="DE9" s="1">
        <v>7</v>
      </c>
      <c r="DF9" s="1">
        <v>7</v>
      </c>
      <c r="DG9" s="1">
        <v>7</v>
      </c>
      <c r="DH9" s="1">
        <v>7</v>
      </c>
      <c r="DI9" s="1">
        <v>7</v>
      </c>
      <c r="DJ9" s="1">
        <v>7</v>
      </c>
      <c r="DK9" s="1">
        <v>7</v>
      </c>
      <c r="DL9" s="1">
        <v>7</v>
      </c>
      <c r="DM9" s="1">
        <v>7</v>
      </c>
      <c r="DN9" s="1">
        <v>7</v>
      </c>
      <c r="DO9" s="1">
        <v>7</v>
      </c>
      <c r="DP9" s="1">
        <v>7</v>
      </c>
      <c r="DQ9" s="1">
        <v>7</v>
      </c>
      <c r="DR9" s="1">
        <v>7</v>
      </c>
      <c r="DS9" s="1">
        <v>7</v>
      </c>
      <c r="DT9" s="1">
        <v>7</v>
      </c>
      <c r="DU9" s="1">
        <v>7</v>
      </c>
      <c r="DV9" s="1">
        <v>7</v>
      </c>
      <c r="DW9" s="1">
        <v>7</v>
      </c>
      <c r="DX9" s="1">
        <v>7</v>
      </c>
      <c r="DY9" s="1">
        <v>7</v>
      </c>
      <c r="DZ9" s="1">
        <v>7</v>
      </c>
      <c r="EA9" s="1">
        <v>7</v>
      </c>
      <c r="EB9" s="1">
        <v>7</v>
      </c>
      <c r="EC9" s="1">
        <v>7</v>
      </c>
      <c r="ED9" s="1">
        <v>7</v>
      </c>
      <c r="EE9" s="1">
        <v>7</v>
      </c>
      <c r="EF9" s="1">
        <v>7</v>
      </c>
      <c r="EG9" s="1">
        <v>7</v>
      </c>
      <c r="EH9" s="1">
        <v>7</v>
      </c>
      <c r="EI9" s="1">
        <v>7</v>
      </c>
      <c r="EJ9" s="1">
        <v>7</v>
      </c>
      <c r="EK9" s="1">
        <v>7</v>
      </c>
      <c r="EL9" s="1">
        <v>7</v>
      </c>
      <c r="EM9" s="1">
        <v>7</v>
      </c>
      <c r="EN9" s="1">
        <v>7</v>
      </c>
      <c r="EO9" s="1">
        <v>7</v>
      </c>
      <c r="EP9" s="1">
        <v>7</v>
      </c>
      <c r="EQ9" s="1">
        <v>7</v>
      </c>
      <c r="ER9" s="1">
        <v>7</v>
      </c>
      <c r="ES9" s="1">
        <v>7</v>
      </c>
      <c r="ET9" s="1">
        <v>7</v>
      </c>
      <c r="EU9" s="1">
        <v>7</v>
      </c>
      <c r="EV9" s="1">
        <v>7</v>
      </c>
      <c r="EW9" s="1">
        <v>7</v>
      </c>
      <c r="EX9" s="1">
        <v>7</v>
      </c>
      <c r="EY9" s="1">
        <v>7</v>
      </c>
      <c r="EZ9" s="1">
        <v>7</v>
      </c>
      <c r="FA9" s="1">
        <v>7</v>
      </c>
      <c r="FB9" s="1">
        <v>7</v>
      </c>
      <c r="FC9" s="1">
        <v>7</v>
      </c>
      <c r="FD9" s="1">
        <v>7</v>
      </c>
      <c r="FE9" s="1">
        <v>7</v>
      </c>
      <c r="FF9" s="1">
        <v>7</v>
      </c>
      <c r="FG9" s="1">
        <v>7</v>
      </c>
      <c r="FH9" s="1">
        <v>7</v>
      </c>
      <c r="FI9" s="1">
        <v>7</v>
      </c>
      <c r="FJ9" s="1">
        <v>7</v>
      </c>
      <c r="FK9" s="1">
        <v>7</v>
      </c>
      <c r="FL9" s="1">
        <v>7</v>
      </c>
      <c r="FM9" s="1">
        <v>7</v>
      </c>
      <c r="FN9" s="1">
        <v>7</v>
      </c>
      <c r="FO9" s="1">
        <v>7</v>
      </c>
      <c r="FP9" s="1">
        <v>7</v>
      </c>
      <c r="FQ9" s="1">
        <v>7</v>
      </c>
      <c r="FR9" s="1">
        <v>7</v>
      </c>
      <c r="FS9" s="1">
        <v>7</v>
      </c>
      <c r="FT9" s="1">
        <v>7</v>
      </c>
      <c r="FU9" s="1">
        <v>7</v>
      </c>
      <c r="FV9" s="1">
        <v>7</v>
      </c>
      <c r="FW9" s="1">
        <v>7</v>
      </c>
      <c r="FX9" s="1">
        <v>7</v>
      </c>
      <c r="FY9" s="1">
        <v>7</v>
      </c>
      <c r="FZ9" s="1">
        <v>7</v>
      </c>
      <c r="GA9" s="1">
        <v>7</v>
      </c>
      <c r="GB9" s="1">
        <v>7</v>
      </c>
      <c r="GC9" s="1">
        <v>7</v>
      </c>
      <c r="GD9" s="1">
        <v>7</v>
      </c>
      <c r="GE9" s="1">
        <v>7</v>
      </c>
      <c r="GF9" s="1">
        <v>7</v>
      </c>
      <c r="GG9" s="1">
        <v>7</v>
      </c>
      <c r="GH9" s="1">
        <v>7</v>
      </c>
      <c r="GI9" s="1">
        <v>7</v>
      </c>
      <c r="GJ9" s="1">
        <v>7</v>
      </c>
      <c r="GK9" s="1">
        <v>7</v>
      </c>
      <c r="GL9" s="1">
        <v>7</v>
      </c>
      <c r="GM9" s="1">
        <v>7</v>
      </c>
      <c r="GN9" s="1">
        <v>7</v>
      </c>
      <c r="GO9" s="1">
        <v>7</v>
      </c>
      <c r="GP9" s="1">
        <v>7</v>
      </c>
      <c r="GQ9" s="1">
        <v>7</v>
      </c>
      <c r="GR9" s="1">
        <v>7</v>
      </c>
      <c r="GS9" s="1">
        <v>7</v>
      </c>
      <c r="GT9" s="1">
        <v>7</v>
      </c>
      <c r="GU9" s="1">
        <v>7</v>
      </c>
      <c r="GV9" s="1">
        <v>7</v>
      </c>
      <c r="GW9" s="1">
        <v>7</v>
      </c>
      <c r="GX9" s="1">
        <v>7</v>
      </c>
      <c r="GY9" s="1">
        <v>7</v>
      </c>
      <c r="GZ9" s="1">
        <v>7</v>
      </c>
      <c r="HA9" s="1">
        <v>7</v>
      </c>
      <c r="HB9" s="1">
        <v>7</v>
      </c>
      <c r="HC9" s="1">
        <v>7</v>
      </c>
      <c r="HD9" s="1">
        <v>7</v>
      </c>
      <c r="HE9" s="1">
        <v>7</v>
      </c>
      <c r="HF9" s="1">
        <v>7</v>
      </c>
      <c r="HG9" s="1">
        <v>7</v>
      </c>
      <c r="HH9" s="1">
        <v>7</v>
      </c>
      <c r="HI9" s="1">
        <v>7</v>
      </c>
      <c r="HJ9" s="1">
        <v>7</v>
      </c>
      <c r="HK9" s="1">
        <v>7</v>
      </c>
      <c r="HL9" s="1">
        <v>7</v>
      </c>
      <c r="HM9" s="1">
        <v>7</v>
      </c>
      <c r="HN9" s="1">
        <v>7</v>
      </c>
      <c r="HO9" s="1">
        <v>7</v>
      </c>
      <c r="HP9" s="1">
        <v>7</v>
      </c>
      <c r="HQ9" s="1">
        <v>7</v>
      </c>
      <c r="HR9" s="1">
        <v>7</v>
      </c>
      <c r="HS9" s="1">
        <v>7</v>
      </c>
      <c r="HT9" s="1">
        <v>7</v>
      </c>
      <c r="HU9" s="1">
        <v>7</v>
      </c>
      <c r="HV9" s="1">
        <v>7</v>
      </c>
      <c r="HW9" s="1">
        <v>7</v>
      </c>
      <c r="HX9" s="1">
        <v>7</v>
      </c>
      <c r="HY9" s="1">
        <v>7</v>
      </c>
      <c r="HZ9" s="1">
        <v>7</v>
      </c>
      <c r="IA9" s="1">
        <v>7</v>
      </c>
      <c r="IB9" s="1">
        <v>7</v>
      </c>
      <c r="IC9" s="1">
        <v>7</v>
      </c>
      <c r="ID9" s="1">
        <v>7</v>
      </c>
      <c r="IE9" s="1">
        <v>7</v>
      </c>
      <c r="IF9" s="1">
        <v>7</v>
      </c>
      <c r="IG9" s="1">
        <v>7</v>
      </c>
      <c r="IH9" s="1">
        <v>7</v>
      </c>
      <c r="II9" s="1">
        <v>7</v>
      </c>
      <c r="IJ9" s="1">
        <v>7</v>
      </c>
      <c r="IK9" s="1">
        <v>7</v>
      </c>
      <c r="IL9" s="1">
        <v>7</v>
      </c>
      <c r="IM9" s="1">
        <v>7</v>
      </c>
      <c r="IN9" s="1">
        <v>7</v>
      </c>
      <c r="IO9" s="1">
        <v>7</v>
      </c>
      <c r="IP9" s="1">
        <v>7</v>
      </c>
      <c r="IQ9" s="1">
        <v>7</v>
      </c>
    </row>
    <row r="10" spans="1:251">
      <c r="A10" s="4" t="s">
        <v>258</v>
      </c>
      <c r="B10" s="8" t="s">
        <v>762</v>
      </c>
      <c r="C10" s="8" t="s">
        <v>763</v>
      </c>
      <c r="D10" s="8" t="s">
        <v>764</v>
      </c>
      <c r="E10" s="8" t="s">
        <v>765</v>
      </c>
      <c r="F10" s="8" t="s">
        <v>766</v>
      </c>
      <c r="G10" s="8" t="s">
        <v>767</v>
      </c>
      <c r="H10" s="8" t="s">
        <v>768</v>
      </c>
      <c r="I10" s="8" t="s">
        <v>769</v>
      </c>
      <c r="J10" s="8" t="s">
        <v>770</v>
      </c>
      <c r="K10" s="8" t="s">
        <v>771</v>
      </c>
      <c r="L10" s="8" t="s">
        <v>772</v>
      </c>
      <c r="M10" s="8" t="s">
        <v>773</v>
      </c>
      <c r="N10" s="8" t="s">
        <v>774</v>
      </c>
      <c r="O10" s="8" t="s">
        <v>775</v>
      </c>
      <c r="P10" s="8" t="s">
        <v>776</v>
      </c>
      <c r="Q10" s="8" t="s">
        <v>777</v>
      </c>
      <c r="R10" s="8" t="s">
        <v>778</v>
      </c>
      <c r="S10" s="8" t="s">
        <v>779</v>
      </c>
      <c r="T10" s="8" t="s">
        <v>780</v>
      </c>
      <c r="U10" s="8" t="s">
        <v>781</v>
      </c>
      <c r="V10" s="8" t="s">
        <v>782</v>
      </c>
      <c r="W10" s="8" t="s">
        <v>783</v>
      </c>
      <c r="X10" s="8" t="s">
        <v>784</v>
      </c>
      <c r="Y10" s="8" t="s">
        <v>785</v>
      </c>
      <c r="Z10" s="8" t="s">
        <v>786</v>
      </c>
      <c r="AA10" s="8" t="s">
        <v>787</v>
      </c>
      <c r="AB10" s="8" t="s">
        <v>788</v>
      </c>
      <c r="AC10" s="8" t="s">
        <v>789</v>
      </c>
      <c r="AD10" s="8" t="s">
        <v>790</v>
      </c>
      <c r="AE10" s="8" t="s">
        <v>791</v>
      </c>
      <c r="AF10" s="8" t="s">
        <v>792</v>
      </c>
      <c r="AG10" s="8" t="s">
        <v>793</v>
      </c>
      <c r="AH10" s="8" t="s">
        <v>794</v>
      </c>
      <c r="AI10" s="8" t="s">
        <v>795</v>
      </c>
      <c r="AJ10" s="8" t="s">
        <v>796</v>
      </c>
      <c r="AK10" s="8" t="s">
        <v>797</v>
      </c>
      <c r="AL10" s="8" t="s">
        <v>798</v>
      </c>
      <c r="AM10" s="8" t="s">
        <v>799</v>
      </c>
      <c r="AN10" s="8" t="s">
        <v>800</v>
      </c>
      <c r="AO10" s="8" t="s">
        <v>801</v>
      </c>
      <c r="AP10" s="8" t="s">
        <v>802</v>
      </c>
      <c r="AQ10" s="8" t="s">
        <v>803</v>
      </c>
      <c r="AR10" s="8" t="s">
        <v>804</v>
      </c>
      <c r="AS10" s="8" t="s">
        <v>805</v>
      </c>
      <c r="AT10" s="8" t="s">
        <v>806</v>
      </c>
      <c r="AU10" s="8" t="s">
        <v>807</v>
      </c>
      <c r="AV10" s="8" t="s">
        <v>808</v>
      </c>
      <c r="AW10" s="8" t="s">
        <v>809</v>
      </c>
      <c r="AX10" s="8" t="s">
        <v>810</v>
      </c>
      <c r="AY10" s="8" t="s">
        <v>811</v>
      </c>
      <c r="AZ10" s="8" t="s">
        <v>812</v>
      </c>
      <c r="BA10" s="8" t="s">
        <v>813</v>
      </c>
      <c r="BB10" s="8" t="s">
        <v>814</v>
      </c>
      <c r="BC10" s="8" t="s">
        <v>815</v>
      </c>
      <c r="BD10" s="8" t="s">
        <v>816</v>
      </c>
      <c r="BE10" s="8" t="s">
        <v>817</v>
      </c>
      <c r="BF10" s="8" t="s">
        <v>818</v>
      </c>
      <c r="BG10" s="8" t="s">
        <v>819</v>
      </c>
      <c r="BH10" s="8" t="s">
        <v>820</v>
      </c>
      <c r="BI10" s="8" t="s">
        <v>821</v>
      </c>
      <c r="BJ10" s="8" t="s">
        <v>822</v>
      </c>
      <c r="BK10" s="8" t="s">
        <v>823</v>
      </c>
      <c r="BL10" s="8" t="s">
        <v>824</v>
      </c>
      <c r="BM10" s="8" t="s">
        <v>825</v>
      </c>
      <c r="BN10" s="8" t="s">
        <v>826</v>
      </c>
      <c r="BO10" s="8" t="s">
        <v>827</v>
      </c>
      <c r="BP10" s="8" t="s">
        <v>828</v>
      </c>
      <c r="BQ10" s="8" t="s">
        <v>829</v>
      </c>
      <c r="BR10" s="8" t="s">
        <v>830</v>
      </c>
      <c r="BS10" s="8" t="s">
        <v>831</v>
      </c>
      <c r="BT10" s="8" t="s">
        <v>832</v>
      </c>
      <c r="BU10" s="8" t="s">
        <v>833</v>
      </c>
      <c r="BV10" s="8" t="s">
        <v>834</v>
      </c>
      <c r="BW10" s="8" t="s">
        <v>835</v>
      </c>
      <c r="BX10" s="8" t="s">
        <v>836</v>
      </c>
      <c r="BY10" s="8" t="s">
        <v>837</v>
      </c>
      <c r="BZ10" s="8" t="s">
        <v>838</v>
      </c>
      <c r="CA10" s="8" t="s">
        <v>839</v>
      </c>
      <c r="CB10" s="8" t="s">
        <v>840</v>
      </c>
      <c r="CC10" s="8" t="s">
        <v>841</v>
      </c>
      <c r="CD10" s="8" t="s">
        <v>842</v>
      </c>
      <c r="CE10" s="8" t="s">
        <v>843</v>
      </c>
      <c r="CF10" s="8" t="s">
        <v>844</v>
      </c>
      <c r="CG10" s="8" t="s">
        <v>845</v>
      </c>
      <c r="CH10" s="8" t="s">
        <v>846</v>
      </c>
      <c r="CI10" s="8" t="s">
        <v>847</v>
      </c>
      <c r="CJ10" s="8" t="s">
        <v>848</v>
      </c>
      <c r="CK10" s="8" t="s">
        <v>849</v>
      </c>
      <c r="CL10" s="8" t="s">
        <v>850</v>
      </c>
      <c r="CM10" s="8" t="s">
        <v>851</v>
      </c>
      <c r="CN10" s="8" t="s">
        <v>852</v>
      </c>
      <c r="CO10" s="8" t="s">
        <v>853</v>
      </c>
      <c r="CP10" s="8" t="s">
        <v>854</v>
      </c>
      <c r="CQ10" s="8" t="s">
        <v>855</v>
      </c>
      <c r="CR10" s="8" t="s">
        <v>856</v>
      </c>
      <c r="CS10" s="8" t="s">
        <v>857</v>
      </c>
      <c r="CT10" s="8" t="s">
        <v>858</v>
      </c>
      <c r="CU10" s="8" t="s">
        <v>859</v>
      </c>
      <c r="CV10" s="8" t="s">
        <v>860</v>
      </c>
      <c r="CW10" s="8" t="s">
        <v>861</v>
      </c>
      <c r="CX10" s="8" t="s">
        <v>862</v>
      </c>
      <c r="CY10" s="8" t="s">
        <v>863</v>
      </c>
      <c r="CZ10" s="8" t="s">
        <v>864</v>
      </c>
      <c r="DA10" s="8" t="s">
        <v>865</v>
      </c>
      <c r="DB10" s="8" t="s">
        <v>866</v>
      </c>
      <c r="DC10" s="8" t="s">
        <v>867</v>
      </c>
      <c r="DD10" s="8" t="s">
        <v>868</v>
      </c>
      <c r="DE10" s="8" t="s">
        <v>869</v>
      </c>
      <c r="DF10" s="8" t="s">
        <v>870</v>
      </c>
      <c r="DG10" s="8" t="s">
        <v>871</v>
      </c>
      <c r="DH10" s="8" t="s">
        <v>872</v>
      </c>
      <c r="DI10" s="8" t="s">
        <v>873</v>
      </c>
      <c r="DJ10" s="8" t="s">
        <v>874</v>
      </c>
      <c r="DK10" s="8" t="s">
        <v>875</v>
      </c>
      <c r="DL10" s="8" t="s">
        <v>876</v>
      </c>
      <c r="DM10" s="8" t="s">
        <v>877</v>
      </c>
      <c r="DN10" s="8" t="s">
        <v>878</v>
      </c>
      <c r="DO10" s="8" t="s">
        <v>879</v>
      </c>
      <c r="DP10" s="8" t="s">
        <v>880</v>
      </c>
      <c r="DQ10" s="8" t="s">
        <v>881</v>
      </c>
      <c r="DR10" s="8" t="s">
        <v>882</v>
      </c>
      <c r="DS10" s="8" t="s">
        <v>883</v>
      </c>
      <c r="DT10" s="8" t="s">
        <v>884</v>
      </c>
      <c r="DU10" s="8" t="s">
        <v>885</v>
      </c>
      <c r="DV10" s="8" t="s">
        <v>886</v>
      </c>
      <c r="DW10" s="8" t="s">
        <v>887</v>
      </c>
      <c r="DX10" s="8" t="s">
        <v>888</v>
      </c>
      <c r="DY10" s="8" t="s">
        <v>889</v>
      </c>
      <c r="DZ10" s="8" t="s">
        <v>890</v>
      </c>
      <c r="EA10" s="8" t="s">
        <v>891</v>
      </c>
      <c r="EB10" s="8" t="s">
        <v>892</v>
      </c>
      <c r="EC10" s="8" t="s">
        <v>893</v>
      </c>
      <c r="ED10" s="8" t="s">
        <v>894</v>
      </c>
      <c r="EE10" s="8" t="s">
        <v>895</v>
      </c>
      <c r="EF10" s="8" t="s">
        <v>896</v>
      </c>
      <c r="EG10" s="8" t="s">
        <v>897</v>
      </c>
      <c r="EH10" s="8" t="s">
        <v>898</v>
      </c>
      <c r="EI10" s="8" t="s">
        <v>899</v>
      </c>
      <c r="EJ10" s="8" t="s">
        <v>900</v>
      </c>
      <c r="EK10" s="8" t="s">
        <v>901</v>
      </c>
      <c r="EL10" s="8" t="s">
        <v>902</v>
      </c>
      <c r="EM10" s="8" t="s">
        <v>903</v>
      </c>
      <c r="EN10" s="8" t="s">
        <v>904</v>
      </c>
      <c r="EO10" s="8" t="s">
        <v>905</v>
      </c>
      <c r="EP10" s="8" t="s">
        <v>906</v>
      </c>
      <c r="EQ10" s="8" t="s">
        <v>907</v>
      </c>
      <c r="ER10" s="8" t="s">
        <v>908</v>
      </c>
      <c r="ES10" s="8" t="s">
        <v>909</v>
      </c>
      <c r="ET10" s="8" t="s">
        <v>910</v>
      </c>
      <c r="EU10" s="8" t="s">
        <v>911</v>
      </c>
      <c r="EV10" s="8" t="s">
        <v>912</v>
      </c>
      <c r="EW10" s="8" t="s">
        <v>913</v>
      </c>
      <c r="EX10" s="8" t="s">
        <v>914</v>
      </c>
      <c r="EY10" s="8" t="s">
        <v>915</v>
      </c>
      <c r="EZ10" s="8" t="s">
        <v>916</v>
      </c>
      <c r="FA10" s="8" t="s">
        <v>917</v>
      </c>
      <c r="FB10" s="8" t="s">
        <v>918</v>
      </c>
      <c r="FC10" s="8" t="s">
        <v>919</v>
      </c>
      <c r="FD10" s="8" t="s">
        <v>920</v>
      </c>
      <c r="FE10" s="8" t="s">
        <v>921</v>
      </c>
      <c r="FF10" s="8" t="s">
        <v>922</v>
      </c>
      <c r="FG10" s="8" t="s">
        <v>923</v>
      </c>
      <c r="FH10" s="8" t="s">
        <v>924</v>
      </c>
      <c r="FI10" s="8" t="s">
        <v>925</v>
      </c>
      <c r="FJ10" s="8" t="s">
        <v>926</v>
      </c>
      <c r="FK10" s="8" t="s">
        <v>927</v>
      </c>
      <c r="FL10" s="8" t="s">
        <v>928</v>
      </c>
      <c r="FM10" s="8" t="s">
        <v>929</v>
      </c>
      <c r="FN10" s="8" t="s">
        <v>930</v>
      </c>
      <c r="FO10" s="8" t="s">
        <v>931</v>
      </c>
      <c r="FP10" s="8" t="s">
        <v>932</v>
      </c>
      <c r="FQ10" s="8" t="s">
        <v>933</v>
      </c>
      <c r="FR10" s="8" t="s">
        <v>934</v>
      </c>
      <c r="FS10" s="8" t="s">
        <v>935</v>
      </c>
      <c r="FT10" s="8" t="s">
        <v>936</v>
      </c>
      <c r="FU10" s="8" t="s">
        <v>937</v>
      </c>
      <c r="FV10" s="8" t="s">
        <v>938</v>
      </c>
      <c r="FW10" s="8" t="s">
        <v>939</v>
      </c>
      <c r="FX10" s="8" t="s">
        <v>940</v>
      </c>
      <c r="FY10" s="8" t="s">
        <v>941</v>
      </c>
      <c r="FZ10" s="8" t="s">
        <v>942</v>
      </c>
      <c r="GA10" s="8" t="s">
        <v>943</v>
      </c>
      <c r="GB10" s="8" t="s">
        <v>944</v>
      </c>
      <c r="GC10" s="8" t="s">
        <v>945</v>
      </c>
      <c r="GD10" s="8" t="s">
        <v>946</v>
      </c>
      <c r="GE10" s="8" t="s">
        <v>947</v>
      </c>
      <c r="GF10" s="8" t="s">
        <v>948</v>
      </c>
      <c r="GG10" s="8" t="s">
        <v>949</v>
      </c>
      <c r="GH10" s="8" t="s">
        <v>950</v>
      </c>
      <c r="GI10" s="8" t="s">
        <v>951</v>
      </c>
      <c r="GJ10" s="8" t="s">
        <v>952</v>
      </c>
      <c r="GK10" s="8" t="s">
        <v>953</v>
      </c>
      <c r="GL10" s="8" t="s">
        <v>954</v>
      </c>
      <c r="GM10" s="8" t="s">
        <v>955</v>
      </c>
      <c r="GN10" s="8" t="s">
        <v>956</v>
      </c>
      <c r="GO10" s="8" t="s">
        <v>957</v>
      </c>
      <c r="GP10" s="8" t="s">
        <v>958</v>
      </c>
      <c r="GQ10" s="8" t="s">
        <v>959</v>
      </c>
      <c r="GR10" s="8" t="s">
        <v>960</v>
      </c>
      <c r="GS10" s="8" t="s">
        <v>961</v>
      </c>
      <c r="GT10" s="8" t="s">
        <v>962</v>
      </c>
      <c r="GU10" s="8" t="s">
        <v>963</v>
      </c>
      <c r="GV10" s="8" t="s">
        <v>964</v>
      </c>
      <c r="GW10" s="8" t="s">
        <v>965</v>
      </c>
      <c r="GX10" s="8" t="s">
        <v>966</v>
      </c>
      <c r="GY10" s="8" t="s">
        <v>967</v>
      </c>
      <c r="GZ10" s="8" t="s">
        <v>968</v>
      </c>
      <c r="HA10" s="8" t="s">
        <v>969</v>
      </c>
      <c r="HB10" s="8" t="s">
        <v>970</v>
      </c>
      <c r="HC10" s="8" t="s">
        <v>971</v>
      </c>
      <c r="HD10" s="8" t="s">
        <v>972</v>
      </c>
      <c r="HE10" s="8" t="s">
        <v>973</v>
      </c>
      <c r="HF10" s="8" t="s">
        <v>974</v>
      </c>
      <c r="HG10" s="8" t="s">
        <v>975</v>
      </c>
      <c r="HH10" s="8" t="s">
        <v>976</v>
      </c>
      <c r="HI10" s="8" t="s">
        <v>977</v>
      </c>
      <c r="HJ10" s="8" t="s">
        <v>978</v>
      </c>
      <c r="HK10" s="8" t="s">
        <v>979</v>
      </c>
      <c r="HL10" s="8" t="s">
        <v>980</v>
      </c>
      <c r="HM10" s="8" t="s">
        <v>981</v>
      </c>
      <c r="HN10" s="8" t="s">
        <v>982</v>
      </c>
      <c r="HO10" s="8" t="s">
        <v>983</v>
      </c>
      <c r="HP10" s="8" t="s">
        <v>984</v>
      </c>
      <c r="HQ10" s="8" t="s">
        <v>985</v>
      </c>
      <c r="HR10" s="8" t="s">
        <v>986</v>
      </c>
      <c r="HS10" s="8" t="s">
        <v>987</v>
      </c>
      <c r="HT10" s="8" t="s">
        <v>988</v>
      </c>
      <c r="HU10" s="8" t="s">
        <v>989</v>
      </c>
      <c r="HV10" s="8" t="s">
        <v>990</v>
      </c>
      <c r="HW10" s="8" t="s">
        <v>991</v>
      </c>
      <c r="HX10" s="8" t="s">
        <v>992</v>
      </c>
      <c r="HY10" s="8" t="s">
        <v>993</v>
      </c>
      <c r="HZ10" s="8" t="s">
        <v>994</v>
      </c>
      <c r="IA10" s="8" t="s">
        <v>995</v>
      </c>
      <c r="IB10" s="8" t="s">
        <v>996</v>
      </c>
      <c r="IC10" s="8" t="s">
        <v>997</v>
      </c>
      <c r="ID10" s="8" t="s">
        <v>998</v>
      </c>
      <c r="IE10" s="8" t="s">
        <v>999</v>
      </c>
      <c r="IF10" s="8" t="s">
        <v>1000</v>
      </c>
      <c r="IG10" s="8" t="s">
        <v>1001</v>
      </c>
      <c r="IH10" s="8" t="s">
        <v>1002</v>
      </c>
      <c r="II10" s="8" t="s">
        <v>1003</v>
      </c>
      <c r="IJ10" s="8" t="s">
        <v>1004</v>
      </c>
      <c r="IK10" s="8" t="s">
        <v>1005</v>
      </c>
      <c r="IL10" s="8" t="s">
        <v>1006</v>
      </c>
      <c r="IM10" s="8" t="s">
        <v>1007</v>
      </c>
      <c r="IN10" s="8" t="s">
        <v>1008</v>
      </c>
      <c r="IO10" s="8" t="s">
        <v>1009</v>
      </c>
      <c r="IP10" s="8" t="s">
        <v>1010</v>
      </c>
      <c r="IQ10" s="8" t="s">
        <v>1011</v>
      </c>
    </row>
    <row r="11" spans="1:251">
      <c r="A11" s="10">
        <v>42036</v>
      </c>
      <c r="B11" s="9">
        <v>111.059</v>
      </c>
      <c r="C11" s="9">
        <v>122.444</v>
      </c>
      <c r="D11" s="9">
        <v>1601.7550000000001</v>
      </c>
      <c r="E11" s="9">
        <v>827.28300000000002</v>
      </c>
      <c r="F11" s="9">
        <v>774.47199999999998</v>
      </c>
      <c r="G11" s="9">
        <v>3114.4569999999999</v>
      </c>
      <c r="H11" s="9">
        <v>1591.963</v>
      </c>
      <c r="I11" s="9">
        <v>1522.4949999999999</v>
      </c>
      <c r="J11" s="9">
        <v>695.28</v>
      </c>
      <c r="K11" s="9">
        <v>344.51400000000001</v>
      </c>
      <c r="L11" s="9">
        <v>350.76600000000002</v>
      </c>
      <c r="M11" s="9">
        <v>439.96899999999999</v>
      </c>
      <c r="N11" s="9">
        <v>209.81100000000001</v>
      </c>
      <c r="O11" s="9">
        <v>230.15899999999999</v>
      </c>
      <c r="P11" s="9">
        <v>325.45100000000002</v>
      </c>
      <c r="Q11" s="9">
        <v>162.83099999999999</v>
      </c>
      <c r="R11" s="9">
        <v>162.62</v>
      </c>
      <c r="S11" s="9">
        <v>114.518</v>
      </c>
      <c r="T11" s="9">
        <v>46.98</v>
      </c>
      <c r="U11" s="9">
        <v>67.539000000000001</v>
      </c>
      <c r="V11" s="9">
        <v>102.101</v>
      </c>
      <c r="W11" s="9">
        <v>46.88</v>
      </c>
      <c r="X11" s="9">
        <v>55.220999999999997</v>
      </c>
      <c r="Y11" s="9">
        <v>108.545</v>
      </c>
      <c r="Z11" s="9">
        <v>62.918999999999997</v>
      </c>
      <c r="AA11" s="9">
        <v>45.625999999999998</v>
      </c>
      <c r="AB11" s="9">
        <v>146.76499999999999</v>
      </c>
      <c r="AC11" s="9">
        <v>71.784000000000006</v>
      </c>
      <c r="AD11" s="9">
        <v>74.980999999999995</v>
      </c>
      <c r="AE11" s="9">
        <v>314.13600000000002</v>
      </c>
      <c r="AF11" s="9">
        <v>147.274</v>
      </c>
      <c r="AG11" s="9">
        <v>166.86199999999999</v>
      </c>
      <c r="AH11" s="9">
        <v>174.11600000000001</v>
      </c>
      <c r="AI11" s="9">
        <v>77.754000000000005</v>
      </c>
      <c r="AJ11" s="9">
        <v>96.361999999999995</v>
      </c>
      <c r="AK11" s="9">
        <v>27.221</v>
      </c>
      <c r="AL11" s="9">
        <v>8.0730000000000004</v>
      </c>
      <c r="AM11" s="9">
        <v>19.148</v>
      </c>
      <c r="AN11" s="9">
        <v>140.02000000000001</v>
      </c>
      <c r="AO11" s="9">
        <v>69.52</v>
      </c>
      <c r="AP11" s="9">
        <v>70.5</v>
      </c>
      <c r="AQ11" s="9">
        <v>174.67699999999999</v>
      </c>
      <c r="AR11" s="9">
        <v>98.488</v>
      </c>
      <c r="AS11" s="9">
        <v>76.188999999999993</v>
      </c>
      <c r="AT11" s="9">
        <v>69.653000000000006</v>
      </c>
      <c r="AU11" s="9">
        <v>40.597999999999999</v>
      </c>
      <c r="AV11" s="9">
        <v>29.056000000000001</v>
      </c>
      <c r="AW11" s="9">
        <v>59.387</v>
      </c>
      <c r="AX11" s="9">
        <v>33.305</v>
      </c>
      <c r="AY11" s="9">
        <v>26.082000000000001</v>
      </c>
      <c r="AZ11" s="9">
        <v>18.707000000000001</v>
      </c>
      <c r="BA11" s="9">
        <v>10.286</v>
      </c>
      <c r="BB11" s="9">
        <v>8.4209999999999994</v>
      </c>
      <c r="BC11" s="9">
        <v>115.29</v>
      </c>
      <c r="BD11" s="9">
        <v>65.182000000000002</v>
      </c>
      <c r="BE11" s="9">
        <v>50.106999999999999</v>
      </c>
      <c r="BF11" s="9">
        <v>5285.6769999999997</v>
      </c>
      <c r="BG11" s="9">
        <v>2887.8319999999999</v>
      </c>
      <c r="BH11" s="9">
        <v>2397.8449999999998</v>
      </c>
      <c r="BI11" s="9">
        <v>1005.777</v>
      </c>
      <c r="BJ11" s="9">
        <v>541.19000000000005</v>
      </c>
      <c r="BK11" s="9">
        <v>464.58800000000002</v>
      </c>
      <c r="BL11" s="9">
        <v>258.63900000000001</v>
      </c>
      <c r="BM11" s="9">
        <v>140.17400000000001</v>
      </c>
      <c r="BN11" s="9">
        <v>118.465</v>
      </c>
      <c r="BO11" s="9">
        <v>295.67099999999999</v>
      </c>
      <c r="BP11" s="9">
        <v>152.38499999999999</v>
      </c>
      <c r="BQ11" s="9">
        <v>143.286</v>
      </c>
      <c r="BR11" s="9">
        <v>451.46800000000002</v>
      </c>
      <c r="BS11" s="9">
        <v>248.63</v>
      </c>
      <c r="BT11" s="9">
        <v>202.83799999999999</v>
      </c>
      <c r="BU11" s="9">
        <v>4279.8999999999996</v>
      </c>
      <c r="BV11" s="9">
        <v>2346.643</v>
      </c>
      <c r="BW11" s="9">
        <v>1933.2570000000001</v>
      </c>
      <c r="BX11" s="9">
        <v>2132.5259999999998</v>
      </c>
      <c r="BY11" s="9">
        <v>1142.8969999999999</v>
      </c>
      <c r="BZ11" s="9">
        <v>989.62900000000002</v>
      </c>
      <c r="CA11" s="9">
        <v>566.625</v>
      </c>
      <c r="CB11" s="9">
        <v>297.40199999999999</v>
      </c>
      <c r="CC11" s="9">
        <v>269.22199999999998</v>
      </c>
      <c r="CD11" s="9">
        <v>617.59199999999998</v>
      </c>
      <c r="CE11" s="9">
        <v>328.19200000000001</v>
      </c>
      <c r="CF11" s="9">
        <v>289.399</v>
      </c>
      <c r="CG11" s="9">
        <v>948.30899999999997</v>
      </c>
      <c r="CH11" s="9">
        <v>517.30200000000002</v>
      </c>
      <c r="CI11" s="9">
        <v>431.00700000000001</v>
      </c>
      <c r="CJ11" s="9">
        <v>2147.3739999999998</v>
      </c>
      <c r="CK11" s="9">
        <v>1203.7460000000001</v>
      </c>
      <c r="CL11" s="9">
        <v>943.62900000000002</v>
      </c>
      <c r="CM11" s="9">
        <v>1252.874</v>
      </c>
      <c r="CN11" s="9">
        <v>684.56899999999996</v>
      </c>
      <c r="CO11" s="9">
        <v>568.30499999999995</v>
      </c>
      <c r="CP11" s="9">
        <v>894.5</v>
      </c>
      <c r="CQ11" s="9">
        <v>519.17600000000004</v>
      </c>
      <c r="CR11" s="9">
        <v>375.32400000000001</v>
      </c>
      <c r="CS11" s="9">
        <v>739.33</v>
      </c>
      <c r="CT11" s="9">
        <v>425.58499999999998</v>
      </c>
      <c r="CU11" s="9">
        <v>313.745</v>
      </c>
      <c r="CV11" s="9">
        <v>155.16999999999999</v>
      </c>
      <c r="CW11" s="9">
        <v>93.590999999999994</v>
      </c>
      <c r="CX11" s="9">
        <v>61.578000000000003</v>
      </c>
      <c r="CY11" s="9">
        <v>494.64400000000001</v>
      </c>
      <c r="CZ11" s="9">
        <v>302.05500000000001</v>
      </c>
      <c r="DA11" s="9">
        <v>192.589</v>
      </c>
      <c r="DB11" s="9">
        <v>4791.0330000000004</v>
      </c>
      <c r="DC11" s="9">
        <v>2585.7779999999998</v>
      </c>
      <c r="DD11" s="9">
        <v>2205.2559999999999</v>
      </c>
      <c r="DE11" s="9">
        <v>6636.5029999999997</v>
      </c>
      <c r="DF11" s="9">
        <v>3295.94</v>
      </c>
      <c r="DG11" s="9">
        <v>3340.5630000000001</v>
      </c>
      <c r="DH11" s="9">
        <v>1330.7539999999999</v>
      </c>
      <c r="DI11" s="9">
        <v>682.09400000000005</v>
      </c>
      <c r="DJ11" s="9">
        <v>648.66</v>
      </c>
      <c r="DK11" s="9">
        <v>990.78599999999994</v>
      </c>
      <c r="DL11" s="9">
        <v>541.52499999999998</v>
      </c>
      <c r="DM11" s="9">
        <v>449.262</v>
      </c>
      <c r="DN11" s="9">
        <v>712.72900000000004</v>
      </c>
      <c r="DO11" s="9">
        <v>409.80799999999999</v>
      </c>
      <c r="DP11" s="9">
        <v>302.92</v>
      </c>
      <c r="DQ11" s="9">
        <v>278.05700000000002</v>
      </c>
      <c r="DR11" s="9">
        <v>131.71600000000001</v>
      </c>
      <c r="DS11" s="9">
        <v>146.34100000000001</v>
      </c>
      <c r="DT11" s="9">
        <v>103.205</v>
      </c>
      <c r="DU11" s="9">
        <v>40.695</v>
      </c>
      <c r="DV11" s="9">
        <v>62.51</v>
      </c>
      <c r="DW11" s="9">
        <v>143.05500000000001</v>
      </c>
      <c r="DX11" s="9">
        <v>86.385000000000005</v>
      </c>
      <c r="DY11" s="9">
        <v>56.67</v>
      </c>
      <c r="DZ11" s="9">
        <v>196.91300000000001</v>
      </c>
      <c r="EA11" s="9">
        <v>54.185000000000002</v>
      </c>
      <c r="EB11" s="9">
        <v>142.72800000000001</v>
      </c>
      <c r="EC11" s="9">
        <v>549.726</v>
      </c>
      <c r="ED11" s="9">
        <v>274.625</v>
      </c>
      <c r="EE11" s="9">
        <v>275.101</v>
      </c>
      <c r="EF11" s="9">
        <v>357.803</v>
      </c>
      <c r="EG11" s="9">
        <v>213.84399999999999</v>
      </c>
      <c r="EH11" s="9">
        <v>143.959</v>
      </c>
      <c r="EI11" s="9">
        <v>22.885999999999999</v>
      </c>
      <c r="EJ11" s="9">
        <v>10.971</v>
      </c>
      <c r="EK11" s="9">
        <v>11.916</v>
      </c>
      <c r="EL11" s="9">
        <v>191.922</v>
      </c>
      <c r="EM11" s="9">
        <v>60.780999999999999</v>
      </c>
      <c r="EN11" s="9">
        <v>131.142</v>
      </c>
      <c r="EO11" s="9">
        <v>284.887</v>
      </c>
      <c r="EP11" s="9">
        <v>167.999</v>
      </c>
      <c r="EQ11" s="9">
        <v>116.887</v>
      </c>
      <c r="ER11" s="9">
        <v>148.96100000000001</v>
      </c>
      <c r="ES11" s="9">
        <v>96.527000000000001</v>
      </c>
      <c r="ET11" s="9">
        <v>52.433999999999997</v>
      </c>
      <c r="EU11" s="9">
        <v>136.84100000000001</v>
      </c>
      <c r="EV11" s="9">
        <v>88.21</v>
      </c>
      <c r="EW11" s="9">
        <v>48.63</v>
      </c>
      <c r="EX11" s="9">
        <v>17.678000000000001</v>
      </c>
      <c r="EY11" s="9">
        <v>5.194</v>
      </c>
      <c r="EZ11" s="9">
        <v>12.484</v>
      </c>
      <c r="FA11" s="9">
        <v>148.04599999999999</v>
      </c>
      <c r="FB11" s="9">
        <v>79.789000000000001</v>
      </c>
      <c r="FC11" s="9">
        <v>68.257000000000005</v>
      </c>
      <c r="FD11" s="9">
        <v>4119.8549999999996</v>
      </c>
      <c r="FE11" s="9">
        <v>2198.152</v>
      </c>
      <c r="FF11" s="9">
        <v>1921.703</v>
      </c>
      <c r="FG11" s="9">
        <v>406.31799999999998</v>
      </c>
      <c r="FH11" s="9">
        <v>222.374</v>
      </c>
      <c r="FI11" s="9">
        <v>183.94399999999999</v>
      </c>
      <c r="FJ11" s="9">
        <v>114.47799999999999</v>
      </c>
      <c r="FK11" s="9">
        <v>66.489000000000004</v>
      </c>
      <c r="FL11" s="9">
        <v>47.988999999999997</v>
      </c>
      <c r="FM11" s="9">
        <v>119.88500000000001</v>
      </c>
      <c r="FN11" s="9">
        <v>68.406000000000006</v>
      </c>
      <c r="FO11" s="9">
        <v>51.478000000000002</v>
      </c>
      <c r="FP11" s="9">
        <v>171.95500000000001</v>
      </c>
      <c r="FQ11" s="9">
        <v>87.478999999999999</v>
      </c>
      <c r="FR11" s="9">
        <v>84.477000000000004</v>
      </c>
      <c r="FS11" s="9">
        <v>3713.538</v>
      </c>
      <c r="FT11" s="9">
        <v>1975.779</v>
      </c>
      <c r="FU11" s="9">
        <v>1737.759</v>
      </c>
      <c r="FV11" s="9">
        <v>977.64</v>
      </c>
      <c r="FW11" s="9">
        <v>505.18700000000001</v>
      </c>
      <c r="FX11" s="9">
        <v>472.45400000000001</v>
      </c>
      <c r="FY11" s="9">
        <v>217.215</v>
      </c>
      <c r="FZ11" s="9">
        <v>116.55200000000001</v>
      </c>
      <c r="GA11" s="9">
        <v>100.663</v>
      </c>
      <c r="GB11" s="9">
        <v>283.57400000000001</v>
      </c>
      <c r="GC11" s="9">
        <v>140.06</v>
      </c>
      <c r="GD11" s="9">
        <v>143.51300000000001</v>
      </c>
      <c r="GE11" s="9">
        <v>476.851</v>
      </c>
      <c r="GF11" s="9">
        <v>248.57400000000001</v>
      </c>
      <c r="GG11" s="9">
        <v>228.27699999999999</v>
      </c>
      <c r="GH11" s="9">
        <v>2735.8969999999999</v>
      </c>
      <c r="GI11" s="9">
        <v>1470.5920000000001</v>
      </c>
      <c r="GJ11" s="9">
        <v>1265.3050000000001</v>
      </c>
      <c r="GK11" s="9">
        <v>873.27599999999995</v>
      </c>
      <c r="GL11" s="9">
        <v>413.13299999999998</v>
      </c>
      <c r="GM11" s="9">
        <v>460.14299999999997</v>
      </c>
      <c r="GN11" s="9">
        <v>1862.6210000000001</v>
      </c>
      <c r="GO11" s="9">
        <v>1057.4590000000001</v>
      </c>
      <c r="GP11" s="9">
        <v>805.16200000000003</v>
      </c>
      <c r="GQ11" s="9">
        <v>969.37199999999996</v>
      </c>
      <c r="GR11" s="9">
        <v>514.50099999999998</v>
      </c>
      <c r="GS11" s="9">
        <v>454.87099999999998</v>
      </c>
      <c r="GT11" s="9">
        <v>893.25</v>
      </c>
      <c r="GU11" s="9">
        <v>542.95899999999995</v>
      </c>
      <c r="GV11" s="9">
        <v>350.291</v>
      </c>
      <c r="GW11" s="9">
        <v>190.21100000000001</v>
      </c>
      <c r="GX11" s="9">
        <v>113.208</v>
      </c>
      <c r="GY11" s="9">
        <v>77.003</v>
      </c>
      <c r="GZ11" s="9">
        <v>3929.6439999999998</v>
      </c>
      <c r="HA11" s="9">
        <v>2084.944</v>
      </c>
      <c r="HB11" s="9">
        <v>1844.7</v>
      </c>
      <c r="HC11" s="9">
        <v>5782.1729999999998</v>
      </c>
      <c r="HD11" s="9">
        <v>2838.88</v>
      </c>
      <c r="HE11" s="9">
        <v>2943.2939999999999</v>
      </c>
      <c r="HF11" s="9">
        <v>822.51800000000003</v>
      </c>
      <c r="HG11" s="9">
        <v>408.15800000000002</v>
      </c>
      <c r="HH11" s="9">
        <v>414.36099999999999</v>
      </c>
      <c r="HI11" s="9">
        <v>590.36099999999999</v>
      </c>
      <c r="HJ11" s="9">
        <v>298.76100000000002</v>
      </c>
      <c r="HK11" s="9">
        <v>291.60000000000002</v>
      </c>
      <c r="HL11" s="9">
        <v>345.41300000000001</v>
      </c>
      <c r="HM11" s="9">
        <v>194.14599999999999</v>
      </c>
      <c r="HN11" s="9">
        <v>151.268</v>
      </c>
      <c r="HO11" s="9">
        <v>244.94800000000001</v>
      </c>
      <c r="HP11" s="9">
        <v>104.61499999999999</v>
      </c>
      <c r="HQ11" s="9">
        <v>140.333</v>
      </c>
      <c r="HR11" s="9">
        <v>82.625</v>
      </c>
      <c r="HS11" s="9">
        <v>30.658999999999999</v>
      </c>
      <c r="HT11" s="9">
        <v>51.966000000000001</v>
      </c>
      <c r="HU11" s="9">
        <v>72.055999999999997</v>
      </c>
      <c r="HV11" s="9">
        <v>43.277999999999999</v>
      </c>
      <c r="HW11" s="9">
        <v>28.777999999999999</v>
      </c>
      <c r="HX11" s="9">
        <v>160.101</v>
      </c>
      <c r="HY11" s="9">
        <v>66.119</v>
      </c>
      <c r="HZ11" s="9">
        <v>93.981999999999999</v>
      </c>
      <c r="IA11" s="9">
        <v>205.25800000000001</v>
      </c>
      <c r="IB11" s="9">
        <v>92.238</v>
      </c>
      <c r="IC11" s="9">
        <v>113.01900000000001</v>
      </c>
      <c r="ID11" s="9">
        <v>112.224</v>
      </c>
      <c r="IE11" s="9">
        <v>58.262</v>
      </c>
      <c r="IF11" s="9">
        <v>53.962000000000003</v>
      </c>
      <c r="IG11" s="9">
        <v>13.891</v>
      </c>
      <c r="IH11" s="9">
        <v>1.722</v>
      </c>
      <c r="II11" s="9">
        <v>12.17</v>
      </c>
      <c r="IJ11" s="9">
        <v>93.034000000000006</v>
      </c>
      <c r="IK11" s="9">
        <v>33.975999999999999</v>
      </c>
      <c r="IL11" s="9">
        <v>59.057000000000002</v>
      </c>
      <c r="IM11" s="9">
        <v>217.11099999999999</v>
      </c>
      <c r="IN11" s="9">
        <v>130.36600000000001</v>
      </c>
      <c r="IO11" s="9">
        <v>86.744</v>
      </c>
      <c r="IP11" s="9">
        <v>106.068</v>
      </c>
      <c r="IQ11" s="9">
        <v>74.350999999999999</v>
      </c>
    </row>
    <row r="12" spans="1:251">
      <c r="A12" s="10">
        <v>42401</v>
      </c>
      <c r="B12" s="9">
        <v>112.376</v>
      </c>
      <c r="C12" s="9">
        <v>131.94300000000001</v>
      </c>
      <c r="D12" s="9">
        <v>1634.269</v>
      </c>
      <c r="E12" s="9">
        <v>833.13900000000001</v>
      </c>
      <c r="F12" s="9">
        <v>801.13099999999997</v>
      </c>
      <c r="G12" s="9">
        <v>3123.3580000000002</v>
      </c>
      <c r="H12" s="9">
        <v>1595.4970000000001</v>
      </c>
      <c r="I12" s="9">
        <v>1527.8610000000001</v>
      </c>
      <c r="J12" s="9">
        <v>699.47900000000004</v>
      </c>
      <c r="K12" s="9">
        <v>335.89299999999997</v>
      </c>
      <c r="L12" s="9">
        <v>363.58600000000001</v>
      </c>
      <c r="M12" s="9">
        <v>452.97300000000001</v>
      </c>
      <c r="N12" s="9">
        <v>205.68899999999999</v>
      </c>
      <c r="O12" s="9">
        <v>247.28399999999999</v>
      </c>
      <c r="P12" s="9">
        <v>311.57400000000001</v>
      </c>
      <c r="Q12" s="9">
        <v>148.10499999999999</v>
      </c>
      <c r="R12" s="9">
        <v>163.46899999999999</v>
      </c>
      <c r="S12" s="9">
        <v>141.398</v>
      </c>
      <c r="T12" s="9">
        <v>57.584000000000003</v>
      </c>
      <c r="U12" s="9">
        <v>83.814999999999998</v>
      </c>
      <c r="V12" s="9">
        <v>98.01</v>
      </c>
      <c r="W12" s="9">
        <v>43.567</v>
      </c>
      <c r="X12" s="9">
        <v>54.442999999999998</v>
      </c>
      <c r="Y12" s="9">
        <v>97.477000000000004</v>
      </c>
      <c r="Z12" s="9">
        <v>55.725999999999999</v>
      </c>
      <c r="AA12" s="9">
        <v>41.750999999999998</v>
      </c>
      <c r="AB12" s="9">
        <v>149.029</v>
      </c>
      <c r="AC12" s="9">
        <v>74.477999999999994</v>
      </c>
      <c r="AD12" s="9">
        <v>74.551000000000002</v>
      </c>
      <c r="AE12" s="9">
        <v>350.75400000000002</v>
      </c>
      <c r="AF12" s="9">
        <v>157.941</v>
      </c>
      <c r="AG12" s="9">
        <v>192.81399999999999</v>
      </c>
      <c r="AH12" s="9">
        <v>200.053</v>
      </c>
      <c r="AI12" s="9">
        <v>87.837000000000003</v>
      </c>
      <c r="AJ12" s="9">
        <v>112.217</v>
      </c>
      <c r="AK12" s="9">
        <v>36.402999999999999</v>
      </c>
      <c r="AL12" s="9">
        <v>12.898</v>
      </c>
      <c r="AM12" s="9">
        <v>23.504999999999999</v>
      </c>
      <c r="AN12" s="9">
        <v>150.70099999999999</v>
      </c>
      <c r="AO12" s="9">
        <v>70.103999999999999</v>
      </c>
      <c r="AP12" s="9">
        <v>80.596999999999994</v>
      </c>
      <c r="AQ12" s="9">
        <v>140.071</v>
      </c>
      <c r="AR12" s="9">
        <v>84.64</v>
      </c>
      <c r="AS12" s="9">
        <v>55.430999999999997</v>
      </c>
      <c r="AT12" s="9">
        <v>56.737000000000002</v>
      </c>
      <c r="AU12" s="9">
        <v>29.911999999999999</v>
      </c>
      <c r="AV12" s="9">
        <v>26.824000000000002</v>
      </c>
      <c r="AW12" s="9">
        <v>44.265999999999998</v>
      </c>
      <c r="AX12" s="9">
        <v>24.54</v>
      </c>
      <c r="AY12" s="9">
        <v>19.725999999999999</v>
      </c>
      <c r="AZ12" s="9">
        <v>9.5410000000000004</v>
      </c>
      <c r="BA12" s="9">
        <v>5.0970000000000004</v>
      </c>
      <c r="BB12" s="9">
        <v>4.444</v>
      </c>
      <c r="BC12" s="9">
        <v>95.805000000000007</v>
      </c>
      <c r="BD12" s="9">
        <v>60.1</v>
      </c>
      <c r="BE12" s="9">
        <v>35.704999999999998</v>
      </c>
      <c r="BF12" s="9">
        <v>5354.7349999999997</v>
      </c>
      <c r="BG12" s="9">
        <v>2915.2849999999999</v>
      </c>
      <c r="BH12" s="9">
        <v>2439.4499999999998</v>
      </c>
      <c r="BI12" s="9">
        <v>1028.422</v>
      </c>
      <c r="BJ12" s="9">
        <v>553.02099999999996</v>
      </c>
      <c r="BK12" s="9">
        <v>475.40100000000001</v>
      </c>
      <c r="BL12" s="9">
        <v>267.483</v>
      </c>
      <c r="BM12" s="9">
        <v>149.62799999999999</v>
      </c>
      <c r="BN12" s="9">
        <v>117.855</v>
      </c>
      <c r="BO12" s="9">
        <v>291.714</v>
      </c>
      <c r="BP12" s="9">
        <v>152.053</v>
      </c>
      <c r="BQ12" s="9">
        <v>139.661</v>
      </c>
      <c r="BR12" s="9">
        <v>469.22500000000002</v>
      </c>
      <c r="BS12" s="9">
        <v>251.34100000000001</v>
      </c>
      <c r="BT12" s="9">
        <v>217.88399999999999</v>
      </c>
      <c r="BU12" s="9">
        <v>4326.3130000000001</v>
      </c>
      <c r="BV12" s="9">
        <v>2362.2640000000001</v>
      </c>
      <c r="BW12" s="9">
        <v>1964.049</v>
      </c>
      <c r="BX12" s="9">
        <v>2137.895</v>
      </c>
      <c r="BY12" s="9">
        <v>1153.1400000000001</v>
      </c>
      <c r="BZ12" s="9">
        <v>984.755</v>
      </c>
      <c r="CA12" s="9">
        <v>620.63199999999995</v>
      </c>
      <c r="CB12" s="9">
        <v>336.28100000000001</v>
      </c>
      <c r="CC12" s="9">
        <v>284.35199999999998</v>
      </c>
      <c r="CD12" s="9">
        <v>588.22199999999998</v>
      </c>
      <c r="CE12" s="9">
        <v>304.76</v>
      </c>
      <c r="CF12" s="9">
        <v>283.46199999999999</v>
      </c>
      <c r="CG12" s="9">
        <v>929.04100000000005</v>
      </c>
      <c r="CH12" s="9">
        <v>512.1</v>
      </c>
      <c r="CI12" s="9">
        <v>416.94099999999997</v>
      </c>
      <c r="CJ12" s="9">
        <v>2188.4180000000001</v>
      </c>
      <c r="CK12" s="9">
        <v>1209.124</v>
      </c>
      <c r="CL12" s="9">
        <v>979.29399999999998</v>
      </c>
      <c r="CM12" s="9">
        <v>1319.0709999999999</v>
      </c>
      <c r="CN12" s="9">
        <v>721.61099999999999</v>
      </c>
      <c r="CO12" s="9">
        <v>597.45899999999995</v>
      </c>
      <c r="CP12" s="9">
        <v>869.34699999999998</v>
      </c>
      <c r="CQ12" s="9">
        <v>487.512</v>
      </c>
      <c r="CR12" s="9">
        <v>381.83499999999998</v>
      </c>
      <c r="CS12" s="9">
        <v>741.12699999999995</v>
      </c>
      <c r="CT12" s="9">
        <v>415.50099999999998</v>
      </c>
      <c r="CU12" s="9">
        <v>325.62599999999998</v>
      </c>
      <c r="CV12" s="9">
        <v>128.22</v>
      </c>
      <c r="CW12" s="9">
        <v>72.012</v>
      </c>
      <c r="CX12" s="9">
        <v>56.209000000000003</v>
      </c>
      <c r="CY12" s="9">
        <v>513.34500000000003</v>
      </c>
      <c r="CZ12" s="9">
        <v>303.58300000000003</v>
      </c>
      <c r="DA12" s="9">
        <v>209.76300000000001</v>
      </c>
      <c r="DB12" s="9">
        <v>4841.3900000000003</v>
      </c>
      <c r="DC12" s="9">
        <v>2611.703</v>
      </c>
      <c r="DD12" s="9">
        <v>2229.6869999999999</v>
      </c>
      <c r="DE12" s="9">
        <v>6702.9290000000001</v>
      </c>
      <c r="DF12" s="9">
        <v>3319.3180000000002</v>
      </c>
      <c r="DG12" s="9">
        <v>3383.6120000000001</v>
      </c>
      <c r="DH12" s="9">
        <v>1303.163</v>
      </c>
      <c r="DI12" s="9">
        <v>651.16399999999999</v>
      </c>
      <c r="DJ12" s="9">
        <v>651.99800000000005</v>
      </c>
      <c r="DK12" s="9">
        <v>978.46299999999997</v>
      </c>
      <c r="DL12" s="9">
        <v>523.13900000000001</v>
      </c>
      <c r="DM12" s="9">
        <v>455.32499999999999</v>
      </c>
      <c r="DN12" s="9">
        <v>688.78499999999997</v>
      </c>
      <c r="DO12" s="9">
        <v>385.27100000000002</v>
      </c>
      <c r="DP12" s="9">
        <v>303.51400000000001</v>
      </c>
      <c r="DQ12" s="9">
        <v>289.678</v>
      </c>
      <c r="DR12" s="9">
        <v>137.86699999999999</v>
      </c>
      <c r="DS12" s="9">
        <v>151.81</v>
      </c>
      <c r="DT12" s="9">
        <v>90.573999999999998</v>
      </c>
      <c r="DU12" s="9">
        <v>36.823999999999998</v>
      </c>
      <c r="DV12" s="9">
        <v>53.75</v>
      </c>
      <c r="DW12" s="9">
        <v>122.057</v>
      </c>
      <c r="DX12" s="9">
        <v>65.475999999999999</v>
      </c>
      <c r="DY12" s="9">
        <v>56.581000000000003</v>
      </c>
      <c r="DZ12" s="9">
        <v>202.643</v>
      </c>
      <c r="EA12" s="9">
        <v>62.548999999999999</v>
      </c>
      <c r="EB12" s="9">
        <v>140.09299999999999</v>
      </c>
      <c r="EC12" s="9">
        <v>560.46799999999996</v>
      </c>
      <c r="ED12" s="9">
        <v>260.404</v>
      </c>
      <c r="EE12" s="9">
        <v>300.06400000000002</v>
      </c>
      <c r="EF12" s="9">
        <v>382.54899999999998</v>
      </c>
      <c r="EG12" s="9">
        <v>216.9</v>
      </c>
      <c r="EH12" s="9">
        <v>165.649</v>
      </c>
      <c r="EI12" s="9">
        <v>30.736000000000001</v>
      </c>
      <c r="EJ12" s="9">
        <v>13.773</v>
      </c>
      <c r="EK12" s="9">
        <v>16.963999999999999</v>
      </c>
      <c r="EL12" s="9">
        <v>177.91900000000001</v>
      </c>
      <c r="EM12" s="9">
        <v>43.503999999999998</v>
      </c>
      <c r="EN12" s="9">
        <v>134.41499999999999</v>
      </c>
      <c r="EO12" s="9">
        <v>277.38499999999999</v>
      </c>
      <c r="EP12" s="9">
        <v>171.20400000000001</v>
      </c>
      <c r="EQ12" s="9">
        <v>106.181</v>
      </c>
      <c r="ER12" s="9">
        <v>139.01499999999999</v>
      </c>
      <c r="ES12" s="9">
        <v>89.954999999999998</v>
      </c>
      <c r="ET12" s="9">
        <v>49.06</v>
      </c>
      <c r="EU12" s="9">
        <v>130.79599999999999</v>
      </c>
      <c r="EV12" s="9">
        <v>86.683000000000007</v>
      </c>
      <c r="EW12" s="9">
        <v>44.113</v>
      </c>
      <c r="EX12" s="9">
        <v>14.602</v>
      </c>
      <c r="EY12" s="9">
        <v>9.641</v>
      </c>
      <c r="EZ12" s="9">
        <v>4.9610000000000003</v>
      </c>
      <c r="FA12" s="9">
        <v>146.589</v>
      </c>
      <c r="FB12" s="9">
        <v>84.522000000000006</v>
      </c>
      <c r="FC12" s="9">
        <v>62.067999999999998</v>
      </c>
      <c r="FD12" s="9">
        <v>4230.2920000000004</v>
      </c>
      <c r="FE12" s="9">
        <v>2238.5569999999998</v>
      </c>
      <c r="FF12" s="9">
        <v>1991.7339999999999</v>
      </c>
      <c r="FG12" s="9">
        <v>409.45699999999999</v>
      </c>
      <c r="FH12" s="9">
        <v>226.82400000000001</v>
      </c>
      <c r="FI12" s="9">
        <v>182.63300000000001</v>
      </c>
      <c r="FJ12" s="9">
        <v>95.233999999999995</v>
      </c>
      <c r="FK12" s="9">
        <v>53.146000000000001</v>
      </c>
      <c r="FL12" s="9">
        <v>42.088999999999999</v>
      </c>
      <c r="FM12" s="9">
        <v>118.065</v>
      </c>
      <c r="FN12" s="9">
        <v>70.111000000000004</v>
      </c>
      <c r="FO12" s="9">
        <v>47.954000000000001</v>
      </c>
      <c r="FP12" s="9">
        <v>196.15799999999999</v>
      </c>
      <c r="FQ12" s="9">
        <v>103.56699999999999</v>
      </c>
      <c r="FR12" s="9">
        <v>92.590999999999994</v>
      </c>
      <c r="FS12" s="9">
        <v>3820.835</v>
      </c>
      <c r="FT12" s="9">
        <v>2011.7339999999999</v>
      </c>
      <c r="FU12" s="9">
        <v>1809.1010000000001</v>
      </c>
      <c r="FV12" s="9">
        <v>955.87800000000004</v>
      </c>
      <c r="FW12" s="9">
        <v>495.19900000000001</v>
      </c>
      <c r="FX12" s="9">
        <v>460.68</v>
      </c>
      <c r="FY12" s="9">
        <v>238.755</v>
      </c>
      <c r="FZ12" s="9">
        <v>128.04499999999999</v>
      </c>
      <c r="GA12" s="9">
        <v>110.71</v>
      </c>
      <c r="GB12" s="9">
        <v>269.25799999999998</v>
      </c>
      <c r="GC12" s="9">
        <v>135.80500000000001</v>
      </c>
      <c r="GD12" s="9">
        <v>133.453</v>
      </c>
      <c r="GE12" s="9">
        <v>447.86599999999999</v>
      </c>
      <c r="GF12" s="9">
        <v>231.34899999999999</v>
      </c>
      <c r="GG12" s="9">
        <v>216.51599999999999</v>
      </c>
      <c r="GH12" s="9">
        <v>2864.9560000000001</v>
      </c>
      <c r="GI12" s="9">
        <v>1516.5350000000001</v>
      </c>
      <c r="GJ12" s="9">
        <v>1348.422</v>
      </c>
      <c r="GK12" s="9">
        <v>912.46100000000001</v>
      </c>
      <c r="GL12" s="9">
        <v>436.983</v>
      </c>
      <c r="GM12" s="9">
        <v>475.47699999999998</v>
      </c>
      <c r="GN12" s="9">
        <v>1952.4949999999999</v>
      </c>
      <c r="GO12" s="9">
        <v>1079.5509999999999</v>
      </c>
      <c r="GP12" s="9">
        <v>872.94399999999996</v>
      </c>
      <c r="GQ12" s="9">
        <v>1024.01</v>
      </c>
      <c r="GR12" s="9">
        <v>512.95299999999997</v>
      </c>
      <c r="GS12" s="9">
        <v>511.05700000000002</v>
      </c>
      <c r="GT12" s="9">
        <v>928.48500000000001</v>
      </c>
      <c r="GU12" s="9">
        <v>566.59799999999996</v>
      </c>
      <c r="GV12" s="9">
        <v>361.887</v>
      </c>
      <c r="GW12" s="9">
        <v>186.84</v>
      </c>
      <c r="GX12" s="9">
        <v>109.473</v>
      </c>
      <c r="GY12" s="9">
        <v>77.367999999999995</v>
      </c>
      <c r="GZ12" s="9">
        <v>4043.451</v>
      </c>
      <c r="HA12" s="9">
        <v>2129.085</v>
      </c>
      <c r="HB12" s="9">
        <v>1914.367</v>
      </c>
      <c r="HC12" s="9">
        <v>5864.9110000000001</v>
      </c>
      <c r="HD12" s="9">
        <v>2873.4029999999998</v>
      </c>
      <c r="HE12" s="9">
        <v>2991.509</v>
      </c>
      <c r="HF12" s="9">
        <v>828.15200000000004</v>
      </c>
      <c r="HG12" s="9">
        <v>419.84300000000002</v>
      </c>
      <c r="HH12" s="9">
        <v>408.30900000000003</v>
      </c>
      <c r="HI12" s="9">
        <v>587.76300000000003</v>
      </c>
      <c r="HJ12" s="9">
        <v>304.209</v>
      </c>
      <c r="HK12" s="9">
        <v>283.55399999999997</v>
      </c>
      <c r="HL12" s="9">
        <v>335.45600000000002</v>
      </c>
      <c r="HM12" s="9">
        <v>190.56899999999999</v>
      </c>
      <c r="HN12" s="9">
        <v>144.887</v>
      </c>
      <c r="HO12" s="9">
        <v>252.30699999999999</v>
      </c>
      <c r="HP12" s="9">
        <v>113.64</v>
      </c>
      <c r="HQ12" s="9">
        <v>138.667</v>
      </c>
      <c r="HR12" s="9">
        <v>64.679000000000002</v>
      </c>
      <c r="HS12" s="9">
        <v>27.02</v>
      </c>
      <c r="HT12" s="9">
        <v>37.658999999999999</v>
      </c>
      <c r="HU12" s="9">
        <v>77.335999999999999</v>
      </c>
      <c r="HV12" s="9">
        <v>41.720999999999997</v>
      </c>
      <c r="HW12" s="9">
        <v>35.613999999999997</v>
      </c>
      <c r="HX12" s="9">
        <v>163.053</v>
      </c>
      <c r="HY12" s="9">
        <v>73.912999999999997</v>
      </c>
      <c r="HZ12" s="9">
        <v>89.14</v>
      </c>
      <c r="IA12" s="9">
        <v>206.56800000000001</v>
      </c>
      <c r="IB12" s="9">
        <v>94.372</v>
      </c>
      <c r="IC12" s="9">
        <v>112.196</v>
      </c>
      <c r="ID12" s="9">
        <v>108.545</v>
      </c>
      <c r="IE12" s="9">
        <v>59.753999999999998</v>
      </c>
      <c r="IF12" s="9">
        <v>48.792000000000002</v>
      </c>
      <c r="IG12" s="9">
        <v>11.592000000000001</v>
      </c>
      <c r="IH12" s="9">
        <v>3.7</v>
      </c>
      <c r="II12" s="9">
        <v>7.8929999999999998</v>
      </c>
      <c r="IJ12" s="9">
        <v>98.022999999999996</v>
      </c>
      <c r="IK12" s="9">
        <v>34.618000000000002</v>
      </c>
      <c r="IL12" s="9">
        <v>63.404000000000003</v>
      </c>
      <c r="IM12" s="9">
        <v>220.661</v>
      </c>
      <c r="IN12" s="9">
        <v>130.73400000000001</v>
      </c>
      <c r="IO12" s="9">
        <v>89.926000000000002</v>
      </c>
      <c r="IP12" s="9">
        <v>111.496</v>
      </c>
      <c r="IQ12" s="9">
        <v>70.933999999999997</v>
      </c>
    </row>
    <row r="13" spans="1:251">
      <c r="A13" s="10">
        <v>42767</v>
      </c>
      <c r="B13" s="9">
        <v>127.517</v>
      </c>
      <c r="C13" s="9">
        <v>116.191</v>
      </c>
      <c r="D13" s="9">
        <v>1604.671</v>
      </c>
      <c r="E13" s="9">
        <v>810.60900000000004</v>
      </c>
      <c r="F13" s="9">
        <v>794.06200000000001</v>
      </c>
      <c r="G13" s="9">
        <v>3158.4549999999999</v>
      </c>
      <c r="H13" s="9">
        <v>1610.0429999999999</v>
      </c>
      <c r="I13" s="9">
        <v>1548.412</v>
      </c>
      <c r="J13" s="9">
        <v>652.02200000000005</v>
      </c>
      <c r="K13" s="9">
        <v>314.67899999999997</v>
      </c>
      <c r="L13" s="9">
        <v>337.34300000000002</v>
      </c>
      <c r="M13" s="9">
        <v>401.947</v>
      </c>
      <c r="N13" s="9">
        <v>193.96</v>
      </c>
      <c r="O13" s="9">
        <v>207.98699999999999</v>
      </c>
      <c r="P13" s="9">
        <v>290.77</v>
      </c>
      <c r="Q13" s="9">
        <v>148.93600000000001</v>
      </c>
      <c r="R13" s="9">
        <v>141.83500000000001</v>
      </c>
      <c r="S13" s="9">
        <v>111.176</v>
      </c>
      <c r="T13" s="9">
        <v>45.024000000000001</v>
      </c>
      <c r="U13" s="9">
        <v>66.152000000000001</v>
      </c>
      <c r="V13" s="9">
        <v>94.052999999999997</v>
      </c>
      <c r="W13" s="9">
        <v>42.573999999999998</v>
      </c>
      <c r="X13" s="9">
        <v>51.478999999999999</v>
      </c>
      <c r="Y13" s="9">
        <v>98.906999999999996</v>
      </c>
      <c r="Z13" s="9">
        <v>53.832999999999998</v>
      </c>
      <c r="AA13" s="9">
        <v>45.073999999999998</v>
      </c>
      <c r="AB13" s="9">
        <v>151.16900000000001</v>
      </c>
      <c r="AC13" s="9">
        <v>66.885999999999996</v>
      </c>
      <c r="AD13" s="9">
        <v>84.281999999999996</v>
      </c>
      <c r="AE13" s="9">
        <v>327.20499999999998</v>
      </c>
      <c r="AF13" s="9">
        <v>156.327</v>
      </c>
      <c r="AG13" s="9">
        <v>170.87799999999999</v>
      </c>
      <c r="AH13" s="9">
        <v>183.85300000000001</v>
      </c>
      <c r="AI13" s="9">
        <v>92.254999999999995</v>
      </c>
      <c r="AJ13" s="9">
        <v>91.596999999999994</v>
      </c>
      <c r="AK13" s="9">
        <v>39.502000000000002</v>
      </c>
      <c r="AL13" s="9">
        <v>19.364000000000001</v>
      </c>
      <c r="AM13" s="9">
        <v>20.138000000000002</v>
      </c>
      <c r="AN13" s="9">
        <v>143.35300000000001</v>
      </c>
      <c r="AO13" s="9">
        <v>64.072000000000003</v>
      </c>
      <c r="AP13" s="9">
        <v>79.281000000000006</v>
      </c>
      <c r="AQ13" s="9">
        <v>166.57900000000001</v>
      </c>
      <c r="AR13" s="9">
        <v>91.909000000000006</v>
      </c>
      <c r="AS13" s="9">
        <v>74.668999999999997</v>
      </c>
      <c r="AT13" s="9">
        <v>63.866999999999997</v>
      </c>
      <c r="AU13" s="9">
        <v>34.704999999999998</v>
      </c>
      <c r="AV13" s="9">
        <v>29.161999999999999</v>
      </c>
      <c r="AW13" s="9">
        <v>59.856000000000002</v>
      </c>
      <c r="AX13" s="9">
        <v>35.262</v>
      </c>
      <c r="AY13" s="9">
        <v>24.594000000000001</v>
      </c>
      <c r="AZ13" s="9">
        <v>16.015999999999998</v>
      </c>
      <c r="BA13" s="9">
        <v>10.038</v>
      </c>
      <c r="BB13" s="9">
        <v>5.9779999999999998</v>
      </c>
      <c r="BC13" s="9">
        <v>106.723</v>
      </c>
      <c r="BD13" s="9">
        <v>56.646999999999998</v>
      </c>
      <c r="BE13" s="9">
        <v>50.075000000000003</v>
      </c>
      <c r="BF13" s="9">
        <v>5451.7920000000004</v>
      </c>
      <c r="BG13" s="9">
        <v>2974.39</v>
      </c>
      <c r="BH13" s="9">
        <v>2477.402</v>
      </c>
      <c r="BI13" s="9">
        <v>1038.6089999999999</v>
      </c>
      <c r="BJ13" s="9">
        <v>573.95899999999995</v>
      </c>
      <c r="BK13" s="9">
        <v>464.65</v>
      </c>
      <c r="BL13" s="9">
        <v>270.51299999999998</v>
      </c>
      <c r="BM13" s="9">
        <v>150.12700000000001</v>
      </c>
      <c r="BN13" s="9">
        <v>120.386</v>
      </c>
      <c r="BO13" s="9">
        <v>300.84399999999999</v>
      </c>
      <c r="BP13" s="9">
        <v>163.89699999999999</v>
      </c>
      <c r="BQ13" s="9">
        <v>136.946</v>
      </c>
      <c r="BR13" s="9">
        <v>467.25200000000001</v>
      </c>
      <c r="BS13" s="9">
        <v>259.93400000000003</v>
      </c>
      <c r="BT13" s="9">
        <v>207.31800000000001</v>
      </c>
      <c r="BU13" s="9">
        <v>4413.183</v>
      </c>
      <c r="BV13" s="9">
        <v>2400.431</v>
      </c>
      <c r="BW13" s="9">
        <v>2012.752</v>
      </c>
      <c r="BX13" s="9">
        <v>2251.759</v>
      </c>
      <c r="BY13" s="9">
        <v>1187.874</v>
      </c>
      <c r="BZ13" s="9">
        <v>1063.885</v>
      </c>
      <c r="CA13" s="9">
        <v>677.49599999999998</v>
      </c>
      <c r="CB13" s="9">
        <v>350.351</v>
      </c>
      <c r="CC13" s="9">
        <v>327.14499999999998</v>
      </c>
      <c r="CD13" s="9">
        <v>638.33299999999997</v>
      </c>
      <c r="CE13" s="9">
        <v>346.596</v>
      </c>
      <c r="CF13" s="9">
        <v>291.73599999999999</v>
      </c>
      <c r="CG13" s="9">
        <v>935.93100000000004</v>
      </c>
      <c r="CH13" s="9">
        <v>490.92700000000002</v>
      </c>
      <c r="CI13" s="9">
        <v>445.00400000000002</v>
      </c>
      <c r="CJ13" s="9">
        <v>2161.424</v>
      </c>
      <c r="CK13" s="9">
        <v>1212.556</v>
      </c>
      <c r="CL13" s="9">
        <v>948.86699999999996</v>
      </c>
      <c r="CM13" s="9">
        <v>1261.0229999999999</v>
      </c>
      <c r="CN13" s="9">
        <v>700.05100000000004</v>
      </c>
      <c r="CO13" s="9">
        <v>560.97199999999998</v>
      </c>
      <c r="CP13" s="9">
        <v>900.4</v>
      </c>
      <c r="CQ13" s="9">
        <v>512.505</v>
      </c>
      <c r="CR13" s="9">
        <v>387.89499999999998</v>
      </c>
      <c r="CS13" s="9">
        <v>784.01599999999996</v>
      </c>
      <c r="CT13" s="9">
        <v>437.904</v>
      </c>
      <c r="CU13" s="9">
        <v>346.11200000000002</v>
      </c>
      <c r="CV13" s="9">
        <v>116.384</v>
      </c>
      <c r="CW13" s="9">
        <v>74.600999999999999</v>
      </c>
      <c r="CX13" s="9">
        <v>41.783000000000001</v>
      </c>
      <c r="CY13" s="9">
        <v>507.33499999999998</v>
      </c>
      <c r="CZ13" s="9">
        <v>307.45100000000002</v>
      </c>
      <c r="DA13" s="9">
        <v>199.88300000000001</v>
      </c>
      <c r="DB13" s="9">
        <v>4944.4570000000003</v>
      </c>
      <c r="DC13" s="9">
        <v>2666.9380000000001</v>
      </c>
      <c r="DD13" s="9">
        <v>2277.5189999999998</v>
      </c>
      <c r="DE13" s="9">
        <v>6808.6549999999997</v>
      </c>
      <c r="DF13" s="9">
        <v>3371.0309999999999</v>
      </c>
      <c r="DG13" s="9">
        <v>3437.6239999999998</v>
      </c>
      <c r="DH13" s="9">
        <v>1326.9670000000001</v>
      </c>
      <c r="DI13" s="9">
        <v>658.46799999999996</v>
      </c>
      <c r="DJ13" s="9">
        <v>668.49900000000002</v>
      </c>
      <c r="DK13" s="9">
        <v>953.83699999999999</v>
      </c>
      <c r="DL13" s="9">
        <v>519.44899999999996</v>
      </c>
      <c r="DM13" s="9">
        <v>434.38900000000001</v>
      </c>
      <c r="DN13" s="9">
        <v>675.971</v>
      </c>
      <c r="DO13" s="9">
        <v>391.029</v>
      </c>
      <c r="DP13" s="9">
        <v>284.94299999999998</v>
      </c>
      <c r="DQ13" s="9">
        <v>277.86599999999999</v>
      </c>
      <c r="DR13" s="9">
        <v>128.41999999999999</v>
      </c>
      <c r="DS13" s="9">
        <v>149.446</v>
      </c>
      <c r="DT13" s="9">
        <v>108.874</v>
      </c>
      <c r="DU13" s="9">
        <v>43.557000000000002</v>
      </c>
      <c r="DV13" s="9">
        <v>65.316999999999993</v>
      </c>
      <c r="DW13" s="9">
        <v>137.81299999999999</v>
      </c>
      <c r="DX13" s="9">
        <v>74.099999999999994</v>
      </c>
      <c r="DY13" s="9">
        <v>63.713000000000001</v>
      </c>
      <c r="DZ13" s="9">
        <v>235.316</v>
      </c>
      <c r="EA13" s="9">
        <v>64.918999999999997</v>
      </c>
      <c r="EB13" s="9">
        <v>170.39699999999999</v>
      </c>
      <c r="EC13" s="9">
        <v>601.61500000000001</v>
      </c>
      <c r="ED13" s="9">
        <v>288.73</v>
      </c>
      <c r="EE13" s="9">
        <v>312.88400000000001</v>
      </c>
      <c r="EF13" s="9">
        <v>380.76</v>
      </c>
      <c r="EG13" s="9">
        <v>227.76</v>
      </c>
      <c r="EH13" s="9">
        <v>153</v>
      </c>
      <c r="EI13" s="9">
        <v>25.428000000000001</v>
      </c>
      <c r="EJ13" s="9">
        <v>14.105</v>
      </c>
      <c r="EK13" s="9">
        <v>11.324</v>
      </c>
      <c r="EL13" s="9">
        <v>220.85499999999999</v>
      </c>
      <c r="EM13" s="9">
        <v>60.97</v>
      </c>
      <c r="EN13" s="9">
        <v>159.88499999999999</v>
      </c>
      <c r="EO13" s="9">
        <v>278.85000000000002</v>
      </c>
      <c r="EP13" s="9">
        <v>157.74</v>
      </c>
      <c r="EQ13" s="9">
        <v>121.11</v>
      </c>
      <c r="ER13" s="9">
        <v>134.27699999999999</v>
      </c>
      <c r="ES13" s="9">
        <v>81.953000000000003</v>
      </c>
      <c r="ET13" s="9">
        <v>52.325000000000003</v>
      </c>
      <c r="EU13" s="9">
        <v>126.575</v>
      </c>
      <c r="EV13" s="9">
        <v>79.691000000000003</v>
      </c>
      <c r="EW13" s="9">
        <v>46.884</v>
      </c>
      <c r="EX13" s="9">
        <v>16.155000000000001</v>
      </c>
      <c r="EY13" s="9">
        <v>3.7759999999999998</v>
      </c>
      <c r="EZ13" s="9">
        <v>12.379</v>
      </c>
      <c r="FA13" s="9">
        <v>152.27500000000001</v>
      </c>
      <c r="FB13" s="9">
        <v>78.049000000000007</v>
      </c>
      <c r="FC13" s="9">
        <v>74.225999999999999</v>
      </c>
      <c r="FD13" s="9">
        <v>4275.2690000000002</v>
      </c>
      <c r="FE13" s="9">
        <v>2246.413</v>
      </c>
      <c r="FF13" s="9">
        <v>2028.857</v>
      </c>
      <c r="FG13" s="9">
        <v>384.83600000000001</v>
      </c>
      <c r="FH13" s="9">
        <v>209.67699999999999</v>
      </c>
      <c r="FI13" s="9">
        <v>175.15899999999999</v>
      </c>
      <c r="FJ13" s="9">
        <v>93.7</v>
      </c>
      <c r="FK13" s="9">
        <v>52.920999999999999</v>
      </c>
      <c r="FL13" s="9">
        <v>40.779000000000003</v>
      </c>
      <c r="FM13" s="9">
        <v>106.464</v>
      </c>
      <c r="FN13" s="9">
        <v>54.03</v>
      </c>
      <c r="FO13" s="9">
        <v>52.433999999999997</v>
      </c>
      <c r="FP13" s="9">
        <v>184.672</v>
      </c>
      <c r="FQ13" s="9">
        <v>102.726</v>
      </c>
      <c r="FR13" s="9">
        <v>81.945999999999998</v>
      </c>
      <c r="FS13" s="9">
        <v>3890.433</v>
      </c>
      <c r="FT13" s="9">
        <v>2036.7349999999999</v>
      </c>
      <c r="FU13" s="9">
        <v>1853.6980000000001</v>
      </c>
      <c r="FV13" s="9">
        <v>1001.7910000000001</v>
      </c>
      <c r="FW13" s="9">
        <v>514.79899999999998</v>
      </c>
      <c r="FX13" s="9">
        <v>486.99200000000002</v>
      </c>
      <c r="FY13" s="9">
        <v>249.24700000000001</v>
      </c>
      <c r="FZ13" s="9">
        <v>129.74</v>
      </c>
      <c r="GA13" s="9">
        <v>119.506</v>
      </c>
      <c r="GB13" s="9">
        <v>277.08300000000003</v>
      </c>
      <c r="GC13" s="9">
        <v>142.84200000000001</v>
      </c>
      <c r="GD13" s="9">
        <v>134.24199999999999</v>
      </c>
      <c r="GE13" s="9">
        <v>475.46100000000001</v>
      </c>
      <c r="GF13" s="9">
        <v>242.21700000000001</v>
      </c>
      <c r="GG13" s="9">
        <v>233.244</v>
      </c>
      <c r="GH13" s="9">
        <v>2888.6419999999998</v>
      </c>
      <c r="GI13" s="9">
        <v>1521.9369999999999</v>
      </c>
      <c r="GJ13" s="9">
        <v>1366.7059999999999</v>
      </c>
      <c r="GK13" s="9">
        <v>853.66</v>
      </c>
      <c r="GL13" s="9">
        <v>417.32299999999998</v>
      </c>
      <c r="GM13" s="9">
        <v>436.33699999999999</v>
      </c>
      <c r="GN13" s="9">
        <v>2034.9829999999999</v>
      </c>
      <c r="GO13" s="9">
        <v>1104.614</v>
      </c>
      <c r="GP13" s="9">
        <v>930.36900000000003</v>
      </c>
      <c r="GQ13" s="9">
        <v>1112.3320000000001</v>
      </c>
      <c r="GR13" s="9">
        <v>559.19000000000005</v>
      </c>
      <c r="GS13" s="9">
        <v>553.14200000000005</v>
      </c>
      <c r="GT13" s="9">
        <v>922.65099999999995</v>
      </c>
      <c r="GU13" s="9">
        <v>545.42499999999995</v>
      </c>
      <c r="GV13" s="9">
        <v>377.22699999999998</v>
      </c>
      <c r="GW13" s="9">
        <v>169.70500000000001</v>
      </c>
      <c r="GX13" s="9">
        <v>93.909000000000006</v>
      </c>
      <c r="GY13" s="9">
        <v>75.796000000000006</v>
      </c>
      <c r="GZ13" s="9">
        <v>4105.5640000000003</v>
      </c>
      <c r="HA13" s="9">
        <v>2152.5030000000002</v>
      </c>
      <c r="HB13" s="9">
        <v>1953.0609999999999</v>
      </c>
      <c r="HC13" s="9">
        <v>5941.4679999999998</v>
      </c>
      <c r="HD13" s="9">
        <v>2900.5630000000001</v>
      </c>
      <c r="HE13" s="9">
        <v>3040.904</v>
      </c>
      <c r="HF13" s="9">
        <v>811.62</v>
      </c>
      <c r="HG13" s="9">
        <v>390.25400000000002</v>
      </c>
      <c r="HH13" s="9">
        <v>421.36599999999999</v>
      </c>
      <c r="HI13" s="9">
        <v>547.49400000000003</v>
      </c>
      <c r="HJ13" s="9">
        <v>266.29000000000002</v>
      </c>
      <c r="HK13" s="9">
        <v>281.20400000000001</v>
      </c>
      <c r="HL13" s="9">
        <v>307.84399999999999</v>
      </c>
      <c r="HM13" s="9">
        <v>169.32300000000001</v>
      </c>
      <c r="HN13" s="9">
        <v>138.52000000000001</v>
      </c>
      <c r="HO13" s="9">
        <v>239.65</v>
      </c>
      <c r="HP13" s="9">
        <v>96.966999999999999</v>
      </c>
      <c r="HQ13" s="9">
        <v>142.68299999999999</v>
      </c>
      <c r="HR13" s="9">
        <v>67.447999999999993</v>
      </c>
      <c r="HS13" s="9">
        <v>27.841000000000001</v>
      </c>
      <c r="HT13" s="9">
        <v>39.606000000000002</v>
      </c>
      <c r="HU13" s="9">
        <v>90.253</v>
      </c>
      <c r="HV13" s="9">
        <v>49.734999999999999</v>
      </c>
      <c r="HW13" s="9">
        <v>40.518000000000001</v>
      </c>
      <c r="HX13" s="9">
        <v>173.87299999999999</v>
      </c>
      <c r="HY13" s="9">
        <v>74.228999999999999</v>
      </c>
      <c r="HZ13" s="9">
        <v>99.644000000000005</v>
      </c>
      <c r="IA13" s="9">
        <v>207.37700000000001</v>
      </c>
      <c r="IB13" s="9">
        <v>97.06</v>
      </c>
      <c r="IC13" s="9">
        <v>110.316</v>
      </c>
      <c r="ID13" s="9">
        <v>98.703999999999994</v>
      </c>
      <c r="IE13" s="9">
        <v>51.600999999999999</v>
      </c>
      <c r="IF13" s="9">
        <v>47.101999999999997</v>
      </c>
      <c r="IG13" s="9">
        <v>10.952999999999999</v>
      </c>
      <c r="IH13" s="9">
        <v>3.0880000000000001</v>
      </c>
      <c r="II13" s="9">
        <v>7.8650000000000002</v>
      </c>
      <c r="IJ13" s="9">
        <v>108.673</v>
      </c>
      <c r="IK13" s="9">
        <v>45.459000000000003</v>
      </c>
      <c r="IL13" s="9">
        <v>63.213999999999999</v>
      </c>
      <c r="IM13" s="9">
        <v>226.45400000000001</v>
      </c>
      <c r="IN13" s="9">
        <v>120.813</v>
      </c>
      <c r="IO13" s="9">
        <v>105.642</v>
      </c>
      <c r="IP13" s="9">
        <v>97.411000000000001</v>
      </c>
      <c r="IQ13" s="9">
        <v>58.93</v>
      </c>
    </row>
    <row r="14" spans="1:251">
      <c r="A14" s="10">
        <v>43132</v>
      </c>
      <c r="B14" s="9">
        <v>113.113</v>
      </c>
      <c r="C14" s="9">
        <v>122.55200000000001</v>
      </c>
      <c r="D14" s="9">
        <v>1676.877</v>
      </c>
      <c r="E14" s="9">
        <v>858.16200000000003</v>
      </c>
      <c r="F14" s="9">
        <v>818.71500000000003</v>
      </c>
      <c r="G14" s="9">
        <v>3182.8029999999999</v>
      </c>
      <c r="H14" s="9">
        <v>1626.9459999999999</v>
      </c>
      <c r="I14" s="9">
        <v>1555.857</v>
      </c>
      <c r="J14" s="9">
        <v>687.16399999999999</v>
      </c>
      <c r="K14" s="9">
        <v>319.017</v>
      </c>
      <c r="L14" s="9">
        <v>368.14699999999999</v>
      </c>
      <c r="M14" s="9">
        <v>432.01299999999998</v>
      </c>
      <c r="N14" s="9">
        <v>191.846</v>
      </c>
      <c r="O14" s="9">
        <v>240.167</v>
      </c>
      <c r="P14" s="9">
        <v>306.68700000000001</v>
      </c>
      <c r="Q14" s="9">
        <v>143.614</v>
      </c>
      <c r="R14" s="9">
        <v>163.07300000000001</v>
      </c>
      <c r="S14" s="9">
        <v>125.32599999999999</v>
      </c>
      <c r="T14" s="9">
        <v>48.231999999999999</v>
      </c>
      <c r="U14" s="9">
        <v>77.093999999999994</v>
      </c>
      <c r="V14" s="9">
        <v>88.028000000000006</v>
      </c>
      <c r="W14" s="9">
        <v>33.045999999999999</v>
      </c>
      <c r="X14" s="9">
        <v>54.981999999999999</v>
      </c>
      <c r="Y14" s="9">
        <v>112.42100000000001</v>
      </c>
      <c r="Z14" s="9">
        <v>56.014000000000003</v>
      </c>
      <c r="AA14" s="9">
        <v>56.406999999999996</v>
      </c>
      <c r="AB14" s="9">
        <v>142.72999999999999</v>
      </c>
      <c r="AC14" s="9">
        <v>71.156999999999996</v>
      </c>
      <c r="AD14" s="9">
        <v>71.572999999999993</v>
      </c>
      <c r="AE14" s="9">
        <v>320.69200000000001</v>
      </c>
      <c r="AF14" s="9">
        <v>147.048</v>
      </c>
      <c r="AG14" s="9">
        <v>173.64400000000001</v>
      </c>
      <c r="AH14" s="9">
        <v>185.803</v>
      </c>
      <c r="AI14" s="9">
        <v>84.873000000000005</v>
      </c>
      <c r="AJ14" s="9">
        <v>100.93</v>
      </c>
      <c r="AK14" s="9">
        <v>28.942</v>
      </c>
      <c r="AL14" s="9">
        <v>9.3800000000000008</v>
      </c>
      <c r="AM14" s="9">
        <v>19.562000000000001</v>
      </c>
      <c r="AN14" s="9">
        <v>134.88900000000001</v>
      </c>
      <c r="AO14" s="9">
        <v>62.174999999999997</v>
      </c>
      <c r="AP14" s="9">
        <v>72.713999999999999</v>
      </c>
      <c r="AQ14" s="9">
        <v>170.124</v>
      </c>
      <c r="AR14" s="9">
        <v>93.236000000000004</v>
      </c>
      <c r="AS14" s="9">
        <v>76.888000000000005</v>
      </c>
      <c r="AT14" s="9">
        <v>65.091999999999999</v>
      </c>
      <c r="AU14" s="9">
        <v>34.783999999999999</v>
      </c>
      <c r="AV14" s="9">
        <v>30.309000000000001</v>
      </c>
      <c r="AW14" s="9">
        <v>49.862000000000002</v>
      </c>
      <c r="AX14" s="9">
        <v>28.239000000000001</v>
      </c>
      <c r="AY14" s="9">
        <v>21.623000000000001</v>
      </c>
      <c r="AZ14" s="9">
        <v>10.794</v>
      </c>
      <c r="BA14" s="9">
        <v>5.5670000000000002</v>
      </c>
      <c r="BB14" s="9">
        <v>5.2270000000000003</v>
      </c>
      <c r="BC14" s="9">
        <v>120.262</v>
      </c>
      <c r="BD14" s="9">
        <v>64.997</v>
      </c>
      <c r="BE14" s="9">
        <v>55.265000000000001</v>
      </c>
      <c r="BF14" s="9">
        <v>5631.89</v>
      </c>
      <c r="BG14" s="9">
        <v>3022.547</v>
      </c>
      <c r="BH14" s="9">
        <v>2609.3429999999998</v>
      </c>
      <c r="BI14" s="9">
        <v>1149.6030000000001</v>
      </c>
      <c r="BJ14" s="9">
        <v>612.77599999999995</v>
      </c>
      <c r="BK14" s="9">
        <v>536.827</v>
      </c>
      <c r="BL14" s="9">
        <v>284.13299999999998</v>
      </c>
      <c r="BM14" s="9">
        <v>153.75800000000001</v>
      </c>
      <c r="BN14" s="9">
        <v>130.375</v>
      </c>
      <c r="BO14" s="9">
        <v>333.12200000000001</v>
      </c>
      <c r="BP14" s="9">
        <v>181.82300000000001</v>
      </c>
      <c r="BQ14" s="9">
        <v>151.30000000000001</v>
      </c>
      <c r="BR14" s="9">
        <v>532.34799999999996</v>
      </c>
      <c r="BS14" s="9">
        <v>277.19499999999999</v>
      </c>
      <c r="BT14" s="9">
        <v>255.15199999999999</v>
      </c>
      <c r="BU14" s="9">
        <v>4482.2870000000003</v>
      </c>
      <c r="BV14" s="9">
        <v>2409.7710000000002</v>
      </c>
      <c r="BW14" s="9">
        <v>2072.5160000000001</v>
      </c>
      <c r="BX14" s="9">
        <v>2308.924</v>
      </c>
      <c r="BY14" s="9">
        <v>1238.8879999999999</v>
      </c>
      <c r="BZ14" s="9">
        <v>1070.0360000000001</v>
      </c>
      <c r="CA14" s="9">
        <v>643.36199999999997</v>
      </c>
      <c r="CB14" s="9">
        <v>353.93700000000001</v>
      </c>
      <c r="CC14" s="9">
        <v>289.42399999999998</v>
      </c>
      <c r="CD14" s="9">
        <v>704.05399999999997</v>
      </c>
      <c r="CE14" s="9">
        <v>371.279</v>
      </c>
      <c r="CF14" s="9">
        <v>332.77499999999998</v>
      </c>
      <c r="CG14" s="9">
        <v>961.50800000000004</v>
      </c>
      <c r="CH14" s="9">
        <v>513.67200000000003</v>
      </c>
      <c r="CI14" s="9">
        <v>447.83600000000001</v>
      </c>
      <c r="CJ14" s="9">
        <v>2173.3629999999998</v>
      </c>
      <c r="CK14" s="9">
        <v>1170.883</v>
      </c>
      <c r="CL14" s="9">
        <v>1002.481</v>
      </c>
      <c r="CM14" s="9">
        <v>1208.3579999999999</v>
      </c>
      <c r="CN14" s="9">
        <v>647.64700000000005</v>
      </c>
      <c r="CO14" s="9">
        <v>560.71100000000001</v>
      </c>
      <c r="CP14" s="9">
        <v>965.005</v>
      </c>
      <c r="CQ14" s="9">
        <v>523.23599999999999</v>
      </c>
      <c r="CR14" s="9">
        <v>441.76900000000001</v>
      </c>
      <c r="CS14" s="9">
        <v>812.89800000000002</v>
      </c>
      <c r="CT14" s="9">
        <v>432.07799999999997</v>
      </c>
      <c r="CU14" s="9">
        <v>380.82</v>
      </c>
      <c r="CV14" s="9">
        <v>152.108</v>
      </c>
      <c r="CW14" s="9">
        <v>91.158000000000001</v>
      </c>
      <c r="CX14" s="9">
        <v>60.95</v>
      </c>
      <c r="CY14" s="9">
        <v>566.13699999999994</v>
      </c>
      <c r="CZ14" s="9">
        <v>336.69600000000003</v>
      </c>
      <c r="DA14" s="9">
        <v>229.441</v>
      </c>
      <c r="DB14" s="9">
        <v>5065.7529999999997</v>
      </c>
      <c r="DC14" s="9">
        <v>2685.8510000000001</v>
      </c>
      <c r="DD14" s="9">
        <v>2379.902</v>
      </c>
      <c r="DE14" s="9">
        <v>6914.2740000000003</v>
      </c>
      <c r="DF14" s="9">
        <v>3416.8310000000001</v>
      </c>
      <c r="DG14" s="9">
        <v>3497.4430000000002</v>
      </c>
      <c r="DH14" s="9">
        <v>1350.5319999999999</v>
      </c>
      <c r="DI14" s="9">
        <v>685.22500000000002</v>
      </c>
      <c r="DJ14" s="9">
        <v>665.30700000000002</v>
      </c>
      <c r="DK14" s="9">
        <v>1047.357</v>
      </c>
      <c r="DL14" s="9">
        <v>567.48</v>
      </c>
      <c r="DM14" s="9">
        <v>479.87700000000001</v>
      </c>
      <c r="DN14" s="9">
        <v>731.529</v>
      </c>
      <c r="DO14" s="9">
        <v>420.44200000000001</v>
      </c>
      <c r="DP14" s="9">
        <v>311.08600000000001</v>
      </c>
      <c r="DQ14" s="9">
        <v>315.82799999999997</v>
      </c>
      <c r="DR14" s="9">
        <v>147.03800000000001</v>
      </c>
      <c r="DS14" s="9">
        <v>168.79</v>
      </c>
      <c r="DT14" s="9">
        <v>109.642</v>
      </c>
      <c r="DU14" s="9">
        <v>50.292000000000002</v>
      </c>
      <c r="DV14" s="9">
        <v>59.35</v>
      </c>
      <c r="DW14" s="9">
        <v>118.745</v>
      </c>
      <c r="DX14" s="9">
        <v>62.820999999999998</v>
      </c>
      <c r="DY14" s="9">
        <v>55.923999999999999</v>
      </c>
      <c r="DZ14" s="9">
        <v>184.43</v>
      </c>
      <c r="EA14" s="9">
        <v>54.923999999999999</v>
      </c>
      <c r="EB14" s="9">
        <v>129.50700000000001</v>
      </c>
      <c r="EC14" s="9">
        <v>623.41600000000005</v>
      </c>
      <c r="ED14" s="9">
        <v>315.56799999999998</v>
      </c>
      <c r="EE14" s="9">
        <v>307.84800000000001</v>
      </c>
      <c r="EF14" s="9">
        <v>445.827</v>
      </c>
      <c r="EG14" s="9">
        <v>260.41899999999998</v>
      </c>
      <c r="EH14" s="9">
        <v>185.40799999999999</v>
      </c>
      <c r="EI14" s="9">
        <v>31.166</v>
      </c>
      <c r="EJ14" s="9">
        <v>11.818</v>
      </c>
      <c r="EK14" s="9">
        <v>19.349</v>
      </c>
      <c r="EL14" s="9">
        <v>177.589</v>
      </c>
      <c r="EM14" s="9">
        <v>55.149000000000001</v>
      </c>
      <c r="EN14" s="9">
        <v>122.44</v>
      </c>
      <c r="EO14" s="9">
        <v>245.89599999999999</v>
      </c>
      <c r="EP14" s="9">
        <v>138.87200000000001</v>
      </c>
      <c r="EQ14" s="9">
        <v>107.023</v>
      </c>
      <c r="ER14" s="9">
        <v>115.575</v>
      </c>
      <c r="ES14" s="9">
        <v>65.986000000000004</v>
      </c>
      <c r="ET14" s="9">
        <v>49.588999999999999</v>
      </c>
      <c r="EU14" s="9">
        <v>120.31</v>
      </c>
      <c r="EV14" s="9">
        <v>76.275999999999996</v>
      </c>
      <c r="EW14" s="9">
        <v>44.033000000000001</v>
      </c>
      <c r="EX14" s="9">
        <v>17.481999999999999</v>
      </c>
      <c r="EY14" s="9">
        <v>11.866</v>
      </c>
      <c r="EZ14" s="9">
        <v>5.6159999999999997</v>
      </c>
      <c r="FA14" s="9">
        <v>125.586</v>
      </c>
      <c r="FB14" s="9">
        <v>62.595999999999997</v>
      </c>
      <c r="FC14" s="9">
        <v>62.99</v>
      </c>
      <c r="FD14" s="9">
        <v>4388.223</v>
      </c>
      <c r="FE14" s="9">
        <v>2301.2449999999999</v>
      </c>
      <c r="FF14" s="9">
        <v>2086.9789999999998</v>
      </c>
      <c r="FG14" s="9">
        <v>465.33300000000003</v>
      </c>
      <c r="FH14" s="9">
        <v>248.75899999999999</v>
      </c>
      <c r="FI14" s="9">
        <v>216.57400000000001</v>
      </c>
      <c r="FJ14" s="9">
        <v>124.496</v>
      </c>
      <c r="FK14" s="9">
        <v>64.596000000000004</v>
      </c>
      <c r="FL14" s="9">
        <v>59.9</v>
      </c>
      <c r="FM14" s="9">
        <v>129.697</v>
      </c>
      <c r="FN14" s="9">
        <v>72.209000000000003</v>
      </c>
      <c r="FO14" s="9">
        <v>57.488</v>
      </c>
      <c r="FP14" s="9">
        <v>211.14099999999999</v>
      </c>
      <c r="FQ14" s="9">
        <v>111.95399999999999</v>
      </c>
      <c r="FR14" s="9">
        <v>99.186000000000007</v>
      </c>
      <c r="FS14" s="9">
        <v>3922.89</v>
      </c>
      <c r="FT14" s="9">
        <v>2052.4859999999999</v>
      </c>
      <c r="FU14" s="9">
        <v>1870.405</v>
      </c>
      <c r="FV14" s="9">
        <v>1072.4770000000001</v>
      </c>
      <c r="FW14" s="9">
        <v>553.53800000000001</v>
      </c>
      <c r="FX14" s="9">
        <v>518.93899999999996</v>
      </c>
      <c r="FY14" s="9">
        <v>274.14299999999997</v>
      </c>
      <c r="FZ14" s="9">
        <v>146.428</v>
      </c>
      <c r="GA14" s="9">
        <v>127.715</v>
      </c>
      <c r="GB14" s="9">
        <v>309.48200000000003</v>
      </c>
      <c r="GC14" s="9">
        <v>157.50399999999999</v>
      </c>
      <c r="GD14" s="9">
        <v>151.97800000000001</v>
      </c>
      <c r="GE14" s="9">
        <v>488.85199999999998</v>
      </c>
      <c r="GF14" s="9">
        <v>249.60599999999999</v>
      </c>
      <c r="GG14" s="9">
        <v>239.24600000000001</v>
      </c>
      <c r="GH14" s="9">
        <v>2850.413</v>
      </c>
      <c r="GI14" s="9">
        <v>1498.9480000000001</v>
      </c>
      <c r="GJ14" s="9">
        <v>1351.4659999999999</v>
      </c>
      <c r="GK14" s="9">
        <v>823.11900000000003</v>
      </c>
      <c r="GL14" s="9">
        <v>401.56400000000002</v>
      </c>
      <c r="GM14" s="9">
        <v>421.55500000000001</v>
      </c>
      <c r="GN14" s="9">
        <v>2027.2950000000001</v>
      </c>
      <c r="GO14" s="9">
        <v>1097.384</v>
      </c>
      <c r="GP14" s="9">
        <v>929.91099999999994</v>
      </c>
      <c r="GQ14" s="9">
        <v>1136.0730000000001</v>
      </c>
      <c r="GR14" s="9">
        <v>557.75400000000002</v>
      </c>
      <c r="GS14" s="9">
        <v>578.31899999999996</v>
      </c>
      <c r="GT14" s="9">
        <v>891.22199999999998</v>
      </c>
      <c r="GU14" s="9">
        <v>539.63</v>
      </c>
      <c r="GV14" s="9">
        <v>351.59199999999998</v>
      </c>
      <c r="GW14" s="9">
        <v>200.197</v>
      </c>
      <c r="GX14" s="9">
        <v>117.255</v>
      </c>
      <c r="GY14" s="9">
        <v>82.941999999999993</v>
      </c>
      <c r="GZ14" s="9">
        <v>4188.0259999999998</v>
      </c>
      <c r="HA14" s="9">
        <v>2183.9899999999998</v>
      </c>
      <c r="HB14" s="9">
        <v>2004.037</v>
      </c>
      <c r="HC14" s="9">
        <v>6014.9449999999997</v>
      </c>
      <c r="HD14" s="9">
        <v>2937.375</v>
      </c>
      <c r="HE14" s="9">
        <v>3077.57</v>
      </c>
      <c r="HF14" s="9">
        <v>827.02</v>
      </c>
      <c r="HG14" s="9">
        <v>411.262</v>
      </c>
      <c r="HH14" s="9">
        <v>415.75799999999998</v>
      </c>
      <c r="HI14" s="9">
        <v>591.72400000000005</v>
      </c>
      <c r="HJ14" s="9">
        <v>301.96800000000002</v>
      </c>
      <c r="HK14" s="9">
        <v>289.75599999999997</v>
      </c>
      <c r="HL14" s="9">
        <v>351.98</v>
      </c>
      <c r="HM14" s="9">
        <v>195.04599999999999</v>
      </c>
      <c r="HN14" s="9">
        <v>156.934</v>
      </c>
      <c r="HO14" s="9">
        <v>239.744</v>
      </c>
      <c r="HP14" s="9">
        <v>106.922</v>
      </c>
      <c r="HQ14" s="9">
        <v>132.822</v>
      </c>
      <c r="HR14" s="9">
        <v>62.631</v>
      </c>
      <c r="HS14" s="9">
        <v>20.847999999999999</v>
      </c>
      <c r="HT14" s="9">
        <v>41.783000000000001</v>
      </c>
      <c r="HU14" s="9">
        <v>70.709000000000003</v>
      </c>
      <c r="HV14" s="9">
        <v>40.017000000000003</v>
      </c>
      <c r="HW14" s="9">
        <v>30.692</v>
      </c>
      <c r="HX14" s="9">
        <v>164.58799999999999</v>
      </c>
      <c r="HY14" s="9">
        <v>69.277000000000001</v>
      </c>
      <c r="HZ14" s="9">
        <v>95.31</v>
      </c>
      <c r="IA14" s="9">
        <v>239.83699999999999</v>
      </c>
      <c r="IB14" s="9">
        <v>116.71899999999999</v>
      </c>
      <c r="IC14" s="9">
        <v>123.11799999999999</v>
      </c>
      <c r="ID14" s="9">
        <v>132.39400000000001</v>
      </c>
      <c r="IE14" s="9">
        <v>72.305999999999997</v>
      </c>
      <c r="IF14" s="9">
        <v>60.088000000000001</v>
      </c>
      <c r="IG14" s="9">
        <v>12.506</v>
      </c>
      <c r="IH14" s="9">
        <v>4.9329999999999998</v>
      </c>
      <c r="II14" s="9">
        <v>7.5730000000000004</v>
      </c>
      <c r="IJ14" s="9">
        <v>107.443</v>
      </c>
      <c r="IK14" s="9">
        <v>44.412999999999997</v>
      </c>
      <c r="IL14" s="9">
        <v>63.03</v>
      </c>
      <c r="IM14" s="9">
        <v>195.65700000000001</v>
      </c>
      <c r="IN14" s="9">
        <v>109.83</v>
      </c>
      <c r="IO14" s="9">
        <v>85.825999999999993</v>
      </c>
      <c r="IP14" s="9">
        <v>84.355000000000004</v>
      </c>
      <c r="IQ14" s="9">
        <v>49.067</v>
      </c>
    </row>
    <row r="15" spans="1:251">
      <c r="A15" s="10">
        <v>43497</v>
      </c>
      <c r="B15" s="9">
        <v>137.90600000000001</v>
      </c>
      <c r="C15" s="9">
        <v>143.268</v>
      </c>
      <c r="D15" s="9">
        <v>1692.575</v>
      </c>
      <c r="E15" s="9">
        <v>869.13099999999997</v>
      </c>
      <c r="F15" s="9">
        <v>823.44500000000005</v>
      </c>
      <c r="G15" s="9">
        <v>3214.3850000000002</v>
      </c>
      <c r="H15" s="9">
        <v>1641.883</v>
      </c>
      <c r="I15" s="9">
        <v>1572.502</v>
      </c>
      <c r="J15" s="9">
        <v>730.07500000000005</v>
      </c>
      <c r="K15" s="9">
        <v>343.05200000000002</v>
      </c>
      <c r="L15" s="9">
        <v>387.02300000000002</v>
      </c>
      <c r="M15" s="9">
        <v>481.74200000000002</v>
      </c>
      <c r="N15" s="9">
        <v>218.96799999999999</v>
      </c>
      <c r="O15" s="9">
        <v>262.774</v>
      </c>
      <c r="P15" s="9">
        <v>336.3</v>
      </c>
      <c r="Q15" s="9">
        <v>165.52799999999999</v>
      </c>
      <c r="R15" s="9">
        <v>170.77199999999999</v>
      </c>
      <c r="S15" s="9">
        <v>145.44200000000001</v>
      </c>
      <c r="T15" s="9">
        <v>53.44</v>
      </c>
      <c r="U15" s="9">
        <v>92.001999999999995</v>
      </c>
      <c r="V15" s="9">
        <v>106.499</v>
      </c>
      <c r="W15" s="9">
        <v>42.786000000000001</v>
      </c>
      <c r="X15" s="9">
        <v>63.713000000000001</v>
      </c>
      <c r="Y15" s="9">
        <v>97.111000000000004</v>
      </c>
      <c r="Z15" s="9">
        <v>50.104999999999997</v>
      </c>
      <c r="AA15" s="9">
        <v>47.006</v>
      </c>
      <c r="AB15" s="9">
        <v>151.22200000000001</v>
      </c>
      <c r="AC15" s="9">
        <v>73.978999999999999</v>
      </c>
      <c r="AD15" s="9">
        <v>77.242999999999995</v>
      </c>
      <c r="AE15" s="9">
        <v>378.024</v>
      </c>
      <c r="AF15" s="9">
        <v>171.02799999999999</v>
      </c>
      <c r="AG15" s="9">
        <v>206.99700000000001</v>
      </c>
      <c r="AH15" s="9">
        <v>230.03100000000001</v>
      </c>
      <c r="AI15" s="9">
        <v>110.48</v>
      </c>
      <c r="AJ15" s="9">
        <v>119.55</v>
      </c>
      <c r="AK15" s="9">
        <v>40.302999999999997</v>
      </c>
      <c r="AL15" s="9">
        <v>16.489999999999998</v>
      </c>
      <c r="AM15" s="9">
        <v>23.812999999999999</v>
      </c>
      <c r="AN15" s="9">
        <v>147.994</v>
      </c>
      <c r="AO15" s="9">
        <v>60.546999999999997</v>
      </c>
      <c r="AP15" s="9">
        <v>87.445999999999998</v>
      </c>
      <c r="AQ15" s="9">
        <v>151.483</v>
      </c>
      <c r="AR15" s="9">
        <v>90.962000000000003</v>
      </c>
      <c r="AS15" s="9">
        <v>60.521000000000001</v>
      </c>
      <c r="AT15" s="9">
        <v>61.337000000000003</v>
      </c>
      <c r="AU15" s="9">
        <v>38.073</v>
      </c>
      <c r="AV15" s="9">
        <v>23.265000000000001</v>
      </c>
      <c r="AW15" s="9">
        <v>51.143000000000001</v>
      </c>
      <c r="AX15" s="9">
        <v>27.425000000000001</v>
      </c>
      <c r="AY15" s="9">
        <v>23.718</v>
      </c>
      <c r="AZ15" s="9">
        <v>10.747999999999999</v>
      </c>
      <c r="BA15" s="9">
        <v>6.58</v>
      </c>
      <c r="BB15" s="9">
        <v>4.1680000000000001</v>
      </c>
      <c r="BC15" s="9">
        <v>100.34</v>
      </c>
      <c r="BD15" s="9">
        <v>63.536999999999999</v>
      </c>
      <c r="BE15" s="9">
        <v>36.802999999999997</v>
      </c>
      <c r="BF15" s="9">
        <v>5747.5839999999998</v>
      </c>
      <c r="BG15" s="9">
        <v>3073.7080000000001</v>
      </c>
      <c r="BH15" s="9">
        <v>2673.8760000000002</v>
      </c>
      <c r="BI15" s="9">
        <v>1149.818</v>
      </c>
      <c r="BJ15" s="9">
        <v>590.38599999999997</v>
      </c>
      <c r="BK15" s="9">
        <v>559.43200000000002</v>
      </c>
      <c r="BL15" s="9">
        <v>279.90300000000002</v>
      </c>
      <c r="BM15" s="9">
        <v>141.86500000000001</v>
      </c>
      <c r="BN15" s="9">
        <v>138.03800000000001</v>
      </c>
      <c r="BO15" s="9">
        <v>327.71699999999998</v>
      </c>
      <c r="BP15" s="9">
        <v>177.08799999999999</v>
      </c>
      <c r="BQ15" s="9">
        <v>150.62899999999999</v>
      </c>
      <c r="BR15" s="9">
        <v>542.19799999999998</v>
      </c>
      <c r="BS15" s="9">
        <v>271.43200000000002</v>
      </c>
      <c r="BT15" s="9">
        <v>270.76499999999999</v>
      </c>
      <c r="BU15" s="9">
        <v>4597.7659999999996</v>
      </c>
      <c r="BV15" s="9">
        <v>2483.3229999999999</v>
      </c>
      <c r="BW15" s="9">
        <v>2114.444</v>
      </c>
      <c r="BX15" s="9">
        <v>2394.7890000000002</v>
      </c>
      <c r="BY15" s="9">
        <v>1261.18</v>
      </c>
      <c r="BZ15" s="9">
        <v>1133.6089999999999</v>
      </c>
      <c r="CA15" s="9">
        <v>691.16399999999999</v>
      </c>
      <c r="CB15" s="9">
        <v>356.31</v>
      </c>
      <c r="CC15" s="9">
        <v>334.85399999999998</v>
      </c>
      <c r="CD15" s="9">
        <v>683.83100000000002</v>
      </c>
      <c r="CE15" s="9">
        <v>364.221</v>
      </c>
      <c r="CF15" s="9">
        <v>319.61099999999999</v>
      </c>
      <c r="CG15" s="9">
        <v>1019.793</v>
      </c>
      <c r="CH15" s="9">
        <v>540.649</v>
      </c>
      <c r="CI15" s="9">
        <v>479.14400000000001</v>
      </c>
      <c r="CJ15" s="9">
        <v>2202.9769999999999</v>
      </c>
      <c r="CK15" s="9">
        <v>1222.143</v>
      </c>
      <c r="CL15" s="9">
        <v>980.83399999999995</v>
      </c>
      <c r="CM15" s="9">
        <v>1270.6769999999999</v>
      </c>
      <c r="CN15" s="9">
        <v>693.68499999999995</v>
      </c>
      <c r="CO15" s="9">
        <v>576.99199999999996</v>
      </c>
      <c r="CP15" s="9">
        <v>932.30100000000004</v>
      </c>
      <c r="CQ15" s="9">
        <v>528.45799999999997</v>
      </c>
      <c r="CR15" s="9">
        <v>403.84300000000002</v>
      </c>
      <c r="CS15" s="9">
        <v>819.58299999999997</v>
      </c>
      <c r="CT15" s="9">
        <v>458.05399999999997</v>
      </c>
      <c r="CU15" s="9">
        <v>361.529</v>
      </c>
      <c r="CV15" s="9">
        <v>112.717</v>
      </c>
      <c r="CW15" s="9">
        <v>70.403999999999996</v>
      </c>
      <c r="CX15" s="9">
        <v>42.313000000000002</v>
      </c>
      <c r="CY15" s="9">
        <v>576.92700000000002</v>
      </c>
      <c r="CZ15" s="9">
        <v>322.99599999999998</v>
      </c>
      <c r="DA15" s="9">
        <v>253.93100000000001</v>
      </c>
      <c r="DB15" s="9">
        <v>5170.6570000000002</v>
      </c>
      <c r="DC15" s="9">
        <v>2750.712</v>
      </c>
      <c r="DD15" s="9">
        <v>2419.9450000000002</v>
      </c>
      <c r="DE15" s="9">
        <v>7024.24</v>
      </c>
      <c r="DF15" s="9">
        <v>3468.913</v>
      </c>
      <c r="DG15" s="9">
        <v>3555.3270000000002</v>
      </c>
      <c r="DH15" s="9">
        <v>1421.3689999999999</v>
      </c>
      <c r="DI15" s="9">
        <v>704.77700000000004</v>
      </c>
      <c r="DJ15" s="9">
        <v>716.59199999999998</v>
      </c>
      <c r="DK15" s="9">
        <v>1103.675</v>
      </c>
      <c r="DL15" s="9">
        <v>582.21699999999998</v>
      </c>
      <c r="DM15" s="9">
        <v>521.45799999999997</v>
      </c>
      <c r="DN15" s="9">
        <v>755.58399999999995</v>
      </c>
      <c r="DO15" s="9">
        <v>424.00200000000001</v>
      </c>
      <c r="DP15" s="9">
        <v>331.58100000000002</v>
      </c>
      <c r="DQ15" s="9">
        <v>348.09100000000001</v>
      </c>
      <c r="DR15" s="9">
        <v>158.214</v>
      </c>
      <c r="DS15" s="9">
        <v>189.87700000000001</v>
      </c>
      <c r="DT15" s="9">
        <v>110.9</v>
      </c>
      <c r="DU15" s="9">
        <v>45.436999999999998</v>
      </c>
      <c r="DV15" s="9">
        <v>65.463999999999999</v>
      </c>
      <c r="DW15" s="9">
        <v>107.756</v>
      </c>
      <c r="DX15" s="9">
        <v>62.326000000000001</v>
      </c>
      <c r="DY15" s="9">
        <v>45.430999999999997</v>
      </c>
      <c r="DZ15" s="9">
        <v>209.93799999999999</v>
      </c>
      <c r="EA15" s="9">
        <v>60.234999999999999</v>
      </c>
      <c r="EB15" s="9">
        <v>149.703</v>
      </c>
      <c r="EC15" s="9">
        <v>643.04399999999998</v>
      </c>
      <c r="ED15" s="9">
        <v>297.85899999999998</v>
      </c>
      <c r="EE15" s="9">
        <v>345.18599999999998</v>
      </c>
      <c r="EF15" s="9">
        <v>454.18599999999998</v>
      </c>
      <c r="EG15" s="9">
        <v>244.12700000000001</v>
      </c>
      <c r="EH15" s="9">
        <v>210.059</v>
      </c>
      <c r="EI15" s="9">
        <v>38.707000000000001</v>
      </c>
      <c r="EJ15" s="9">
        <v>13.086</v>
      </c>
      <c r="EK15" s="9">
        <v>25.620999999999999</v>
      </c>
      <c r="EL15" s="9">
        <v>188.858</v>
      </c>
      <c r="EM15" s="9">
        <v>53.731000000000002</v>
      </c>
      <c r="EN15" s="9">
        <v>135.126</v>
      </c>
      <c r="EO15" s="9">
        <v>251.577</v>
      </c>
      <c r="EP15" s="9">
        <v>147.69800000000001</v>
      </c>
      <c r="EQ15" s="9">
        <v>103.879</v>
      </c>
      <c r="ER15" s="9">
        <v>118.023</v>
      </c>
      <c r="ES15" s="9">
        <v>80.481999999999999</v>
      </c>
      <c r="ET15" s="9">
        <v>37.540999999999997</v>
      </c>
      <c r="EU15" s="9">
        <v>122.741</v>
      </c>
      <c r="EV15" s="9">
        <v>78.869</v>
      </c>
      <c r="EW15" s="9">
        <v>43.872</v>
      </c>
      <c r="EX15" s="9">
        <v>16.303000000000001</v>
      </c>
      <c r="EY15" s="9">
        <v>8.2710000000000008</v>
      </c>
      <c r="EZ15" s="9">
        <v>8.0329999999999995</v>
      </c>
      <c r="FA15" s="9">
        <v>128.83600000000001</v>
      </c>
      <c r="FB15" s="9">
        <v>68.828999999999994</v>
      </c>
      <c r="FC15" s="9">
        <v>60.006999999999998</v>
      </c>
      <c r="FD15" s="9">
        <v>4440.4650000000001</v>
      </c>
      <c r="FE15" s="9">
        <v>2311.7860000000001</v>
      </c>
      <c r="FF15" s="9">
        <v>2128.6790000000001</v>
      </c>
      <c r="FG15" s="9">
        <v>457.78500000000003</v>
      </c>
      <c r="FH15" s="9">
        <v>242.566</v>
      </c>
      <c r="FI15" s="9">
        <v>215.21899999999999</v>
      </c>
      <c r="FJ15" s="9">
        <v>121.982</v>
      </c>
      <c r="FK15" s="9">
        <v>63.234999999999999</v>
      </c>
      <c r="FL15" s="9">
        <v>58.747</v>
      </c>
      <c r="FM15" s="9">
        <v>123.574</v>
      </c>
      <c r="FN15" s="9">
        <v>63.680999999999997</v>
      </c>
      <c r="FO15" s="9">
        <v>59.893000000000001</v>
      </c>
      <c r="FP15" s="9">
        <v>212.22900000000001</v>
      </c>
      <c r="FQ15" s="9">
        <v>115.65</v>
      </c>
      <c r="FR15" s="9">
        <v>96.58</v>
      </c>
      <c r="FS15" s="9">
        <v>3982.68</v>
      </c>
      <c r="FT15" s="9">
        <v>2069.2199999999998</v>
      </c>
      <c r="FU15" s="9">
        <v>1913.46</v>
      </c>
      <c r="FV15" s="9">
        <v>1099.3119999999999</v>
      </c>
      <c r="FW15" s="9">
        <v>547.56399999999996</v>
      </c>
      <c r="FX15" s="9">
        <v>551.74800000000005</v>
      </c>
      <c r="FY15" s="9">
        <v>254.13399999999999</v>
      </c>
      <c r="FZ15" s="9">
        <v>122.736</v>
      </c>
      <c r="GA15" s="9">
        <v>131.398</v>
      </c>
      <c r="GB15" s="9">
        <v>332.589</v>
      </c>
      <c r="GC15" s="9">
        <v>174.232</v>
      </c>
      <c r="GD15" s="9">
        <v>158.35599999999999</v>
      </c>
      <c r="GE15" s="9">
        <v>512.58900000000006</v>
      </c>
      <c r="GF15" s="9">
        <v>250.595</v>
      </c>
      <c r="GG15" s="9">
        <v>261.99400000000003</v>
      </c>
      <c r="GH15" s="9">
        <v>2883.3679999999999</v>
      </c>
      <c r="GI15" s="9">
        <v>1521.6559999999999</v>
      </c>
      <c r="GJ15" s="9">
        <v>1361.712</v>
      </c>
      <c r="GK15" s="9">
        <v>837.601</v>
      </c>
      <c r="GL15" s="9">
        <v>426.399</v>
      </c>
      <c r="GM15" s="9">
        <v>411.20100000000002</v>
      </c>
      <c r="GN15" s="9">
        <v>2045.7670000000001</v>
      </c>
      <c r="GO15" s="9">
        <v>1095.2570000000001</v>
      </c>
      <c r="GP15" s="9">
        <v>950.51099999999997</v>
      </c>
      <c r="GQ15" s="9">
        <v>1131.885</v>
      </c>
      <c r="GR15" s="9">
        <v>569.04600000000005</v>
      </c>
      <c r="GS15" s="9">
        <v>562.83900000000006</v>
      </c>
      <c r="GT15" s="9">
        <v>913.88199999999995</v>
      </c>
      <c r="GU15" s="9">
        <v>526.21100000000001</v>
      </c>
      <c r="GV15" s="9">
        <v>387.67099999999999</v>
      </c>
      <c r="GW15" s="9">
        <v>211.047</v>
      </c>
      <c r="GX15" s="9">
        <v>122.845</v>
      </c>
      <c r="GY15" s="9">
        <v>88.200999999999993</v>
      </c>
      <c r="GZ15" s="9">
        <v>4229.4179999999997</v>
      </c>
      <c r="HA15" s="9">
        <v>2188.9409999999998</v>
      </c>
      <c r="HB15" s="9">
        <v>2040.4780000000001</v>
      </c>
      <c r="HC15" s="9">
        <v>6058.7209999999995</v>
      </c>
      <c r="HD15" s="9">
        <v>2955.0189999999998</v>
      </c>
      <c r="HE15" s="9">
        <v>3103.701</v>
      </c>
      <c r="HF15" s="9">
        <v>850.48599999999999</v>
      </c>
      <c r="HG15" s="9">
        <v>421.34800000000001</v>
      </c>
      <c r="HH15" s="9">
        <v>429.13799999999998</v>
      </c>
      <c r="HI15" s="9">
        <v>618.83900000000006</v>
      </c>
      <c r="HJ15" s="9">
        <v>311.66899999999998</v>
      </c>
      <c r="HK15" s="9">
        <v>307.16899999999998</v>
      </c>
      <c r="HL15" s="9">
        <v>356.22500000000002</v>
      </c>
      <c r="HM15" s="9">
        <v>196.654</v>
      </c>
      <c r="HN15" s="9">
        <v>159.571</v>
      </c>
      <c r="HO15" s="9">
        <v>262.613</v>
      </c>
      <c r="HP15" s="9">
        <v>115.015</v>
      </c>
      <c r="HQ15" s="9">
        <v>147.59800000000001</v>
      </c>
      <c r="HR15" s="9">
        <v>61.225999999999999</v>
      </c>
      <c r="HS15" s="9">
        <v>24.367000000000001</v>
      </c>
      <c r="HT15" s="9">
        <v>36.859000000000002</v>
      </c>
      <c r="HU15" s="9">
        <v>73.81</v>
      </c>
      <c r="HV15" s="9">
        <v>45.813000000000002</v>
      </c>
      <c r="HW15" s="9">
        <v>27.997</v>
      </c>
      <c r="HX15" s="9">
        <v>157.83699999999999</v>
      </c>
      <c r="HY15" s="9">
        <v>63.866</v>
      </c>
      <c r="HZ15" s="9">
        <v>93.971999999999994</v>
      </c>
      <c r="IA15" s="9">
        <v>262.78399999999999</v>
      </c>
      <c r="IB15" s="9">
        <v>127.137</v>
      </c>
      <c r="IC15" s="9">
        <v>135.64699999999999</v>
      </c>
      <c r="ID15" s="9">
        <v>147.755</v>
      </c>
      <c r="IE15" s="9">
        <v>81.888999999999996</v>
      </c>
      <c r="IF15" s="9">
        <v>65.867000000000004</v>
      </c>
      <c r="IG15" s="9">
        <v>10.337</v>
      </c>
      <c r="IH15" s="9">
        <v>2.44</v>
      </c>
      <c r="II15" s="9">
        <v>7.8970000000000002</v>
      </c>
      <c r="IJ15" s="9">
        <v>115.029</v>
      </c>
      <c r="IK15" s="9">
        <v>45.247999999999998</v>
      </c>
      <c r="IL15" s="9">
        <v>69.78</v>
      </c>
      <c r="IM15" s="9">
        <v>179.91</v>
      </c>
      <c r="IN15" s="9">
        <v>105.387</v>
      </c>
      <c r="IO15" s="9">
        <v>74.522999999999996</v>
      </c>
      <c r="IP15" s="9">
        <v>81.927000000000007</v>
      </c>
      <c r="IQ15" s="9">
        <v>51.741999999999997</v>
      </c>
    </row>
    <row r="16" spans="1:251">
      <c r="A16" s="10">
        <v>43862</v>
      </c>
      <c r="B16" s="9">
        <v>116.274</v>
      </c>
      <c r="C16" s="9">
        <v>133.65799999999999</v>
      </c>
      <c r="D16" s="9">
        <v>1692.7639999999999</v>
      </c>
      <c r="E16" s="9">
        <v>854.96600000000001</v>
      </c>
      <c r="F16" s="9">
        <v>837.79700000000003</v>
      </c>
      <c r="G16" s="9">
        <v>3186.395</v>
      </c>
      <c r="H16" s="9">
        <v>1641.038</v>
      </c>
      <c r="I16" s="9">
        <v>1545.357</v>
      </c>
      <c r="J16" s="9">
        <v>719.755</v>
      </c>
      <c r="K16" s="9">
        <v>343.41199999999998</v>
      </c>
      <c r="L16" s="9">
        <v>376.34300000000002</v>
      </c>
      <c r="M16" s="9">
        <v>460.18700000000001</v>
      </c>
      <c r="N16" s="9">
        <v>208.208</v>
      </c>
      <c r="O16" s="9">
        <v>251.98</v>
      </c>
      <c r="P16" s="9">
        <v>328.988</v>
      </c>
      <c r="Q16" s="9">
        <v>150.107</v>
      </c>
      <c r="R16" s="9">
        <v>178.881</v>
      </c>
      <c r="S16" s="9">
        <v>131.19900000000001</v>
      </c>
      <c r="T16" s="9">
        <v>58.100999999999999</v>
      </c>
      <c r="U16" s="9">
        <v>73.099000000000004</v>
      </c>
      <c r="V16" s="9">
        <v>113.645</v>
      </c>
      <c r="W16" s="9">
        <v>42.191000000000003</v>
      </c>
      <c r="X16" s="9">
        <v>71.453999999999994</v>
      </c>
      <c r="Y16" s="9">
        <v>97.418000000000006</v>
      </c>
      <c r="Z16" s="9">
        <v>58.683</v>
      </c>
      <c r="AA16" s="9">
        <v>38.734999999999999</v>
      </c>
      <c r="AB16" s="9">
        <v>162.15</v>
      </c>
      <c r="AC16" s="9">
        <v>76.521000000000001</v>
      </c>
      <c r="AD16" s="9">
        <v>85.629000000000005</v>
      </c>
      <c r="AE16" s="9">
        <v>333.69600000000003</v>
      </c>
      <c r="AF16" s="9">
        <v>149.03299999999999</v>
      </c>
      <c r="AG16" s="9">
        <v>184.66300000000001</v>
      </c>
      <c r="AH16" s="9">
        <v>186.625</v>
      </c>
      <c r="AI16" s="9">
        <v>81.432000000000002</v>
      </c>
      <c r="AJ16" s="9">
        <v>105.193</v>
      </c>
      <c r="AK16" s="9">
        <v>37.521000000000001</v>
      </c>
      <c r="AL16" s="9">
        <v>10.445</v>
      </c>
      <c r="AM16" s="9">
        <v>27.076000000000001</v>
      </c>
      <c r="AN16" s="9">
        <v>147.071</v>
      </c>
      <c r="AO16" s="9">
        <v>67.600999999999999</v>
      </c>
      <c r="AP16" s="9">
        <v>79.47</v>
      </c>
      <c r="AQ16" s="9">
        <v>175.804</v>
      </c>
      <c r="AR16" s="9">
        <v>102.446</v>
      </c>
      <c r="AS16" s="9">
        <v>73.358999999999995</v>
      </c>
      <c r="AT16" s="9">
        <v>63.314</v>
      </c>
      <c r="AU16" s="9">
        <v>40.244</v>
      </c>
      <c r="AV16" s="9">
        <v>23.07</v>
      </c>
      <c r="AW16" s="9">
        <v>63.307000000000002</v>
      </c>
      <c r="AX16" s="9">
        <v>34.841999999999999</v>
      </c>
      <c r="AY16" s="9">
        <v>28.465</v>
      </c>
      <c r="AZ16" s="9">
        <v>16.856999999999999</v>
      </c>
      <c r="BA16" s="9">
        <v>8.6959999999999997</v>
      </c>
      <c r="BB16" s="9">
        <v>8.1609999999999996</v>
      </c>
      <c r="BC16" s="9">
        <v>112.497</v>
      </c>
      <c r="BD16" s="9">
        <v>67.602999999999994</v>
      </c>
      <c r="BE16" s="9">
        <v>44.893999999999998</v>
      </c>
      <c r="BF16" s="9">
        <v>5894.451</v>
      </c>
      <c r="BG16" s="9">
        <v>3127.0529999999999</v>
      </c>
      <c r="BH16" s="9">
        <v>2767.3980000000001</v>
      </c>
      <c r="BI16" s="9">
        <v>1169.0719999999999</v>
      </c>
      <c r="BJ16" s="9">
        <v>607.57899999999995</v>
      </c>
      <c r="BK16" s="9">
        <v>561.49300000000005</v>
      </c>
      <c r="BL16" s="9">
        <v>277.483</v>
      </c>
      <c r="BM16" s="9">
        <v>131.006</v>
      </c>
      <c r="BN16" s="9">
        <v>146.47800000000001</v>
      </c>
      <c r="BO16" s="9">
        <v>328.73700000000002</v>
      </c>
      <c r="BP16" s="9">
        <v>167.25299999999999</v>
      </c>
      <c r="BQ16" s="9">
        <v>161.48400000000001</v>
      </c>
      <c r="BR16" s="9">
        <v>562.85199999999998</v>
      </c>
      <c r="BS16" s="9">
        <v>309.32100000000003</v>
      </c>
      <c r="BT16" s="9">
        <v>253.53100000000001</v>
      </c>
      <c r="BU16" s="9">
        <v>4725.3789999999999</v>
      </c>
      <c r="BV16" s="9">
        <v>2519.4740000000002</v>
      </c>
      <c r="BW16" s="9">
        <v>2205.9050000000002</v>
      </c>
      <c r="BX16" s="9">
        <v>2503.2979999999998</v>
      </c>
      <c r="BY16" s="9">
        <v>1324.453</v>
      </c>
      <c r="BZ16" s="9">
        <v>1178.845</v>
      </c>
      <c r="CA16" s="9">
        <v>671.85</v>
      </c>
      <c r="CB16" s="9">
        <v>336.99400000000003</v>
      </c>
      <c r="CC16" s="9">
        <v>334.85500000000002</v>
      </c>
      <c r="CD16" s="9">
        <v>772.30399999999997</v>
      </c>
      <c r="CE16" s="9">
        <v>419.65100000000001</v>
      </c>
      <c r="CF16" s="9">
        <v>352.65199999999999</v>
      </c>
      <c r="CG16" s="9">
        <v>1059.145</v>
      </c>
      <c r="CH16" s="9">
        <v>567.80700000000002</v>
      </c>
      <c r="CI16" s="9">
        <v>491.33800000000002</v>
      </c>
      <c r="CJ16" s="9">
        <v>2222.0810000000001</v>
      </c>
      <c r="CK16" s="9">
        <v>1195.021</v>
      </c>
      <c r="CL16" s="9">
        <v>1027.06</v>
      </c>
      <c r="CM16" s="9">
        <v>1238.2940000000001</v>
      </c>
      <c r="CN16" s="9">
        <v>660.56500000000005</v>
      </c>
      <c r="CO16" s="9">
        <v>577.72900000000004</v>
      </c>
      <c r="CP16" s="9">
        <v>983.78700000000003</v>
      </c>
      <c r="CQ16" s="9">
        <v>534.45600000000002</v>
      </c>
      <c r="CR16" s="9">
        <v>449.33100000000002</v>
      </c>
      <c r="CS16" s="9">
        <v>862.53700000000003</v>
      </c>
      <c r="CT16" s="9">
        <v>458.97800000000001</v>
      </c>
      <c r="CU16" s="9">
        <v>403.55900000000003</v>
      </c>
      <c r="CV16" s="9">
        <v>121.25</v>
      </c>
      <c r="CW16" s="9">
        <v>75.477999999999994</v>
      </c>
      <c r="CX16" s="9">
        <v>45.773000000000003</v>
      </c>
      <c r="CY16" s="9">
        <v>583.01</v>
      </c>
      <c r="CZ16" s="9">
        <v>334.98500000000001</v>
      </c>
      <c r="DA16" s="9">
        <v>248.02600000000001</v>
      </c>
      <c r="DB16" s="9">
        <v>5311.4409999999998</v>
      </c>
      <c r="DC16" s="9">
        <v>2792.069</v>
      </c>
      <c r="DD16" s="9">
        <v>2519.3719999999998</v>
      </c>
      <c r="DE16" s="9">
        <v>7166.3149999999996</v>
      </c>
      <c r="DF16" s="9">
        <v>3543.605</v>
      </c>
      <c r="DG16" s="9">
        <v>3622.71</v>
      </c>
      <c r="DH16" s="9">
        <v>1471.42</v>
      </c>
      <c r="DI16" s="9">
        <v>751.79600000000005</v>
      </c>
      <c r="DJ16" s="9">
        <v>719.62400000000002</v>
      </c>
      <c r="DK16" s="9">
        <v>1153.146</v>
      </c>
      <c r="DL16" s="9">
        <v>626.005</v>
      </c>
      <c r="DM16" s="9">
        <v>527.14200000000005</v>
      </c>
      <c r="DN16" s="9">
        <v>808.84199999999998</v>
      </c>
      <c r="DO16" s="9">
        <v>457.59899999999999</v>
      </c>
      <c r="DP16" s="9">
        <v>351.24200000000002</v>
      </c>
      <c r="DQ16" s="9">
        <v>344.30500000000001</v>
      </c>
      <c r="DR16" s="9">
        <v>168.405</v>
      </c>
      <c r="DS16" s="9">
        <v>175.899</v>
      </c>
      <c r="DT16" s="9">
        <v>114.875</v>
      </c>
      <c r="DU16" s="9">
        <v>53.052999999999997</v>
      </c>
      <c r="DV16" s="9">
        <v>61.820999999999998</v>
      </c>
      <c r="DW16" s="9">
        <v>107.121</v>
      </c>
      <c r="DX16" s="9">
        <v>63.295000000000002</v>
      </c>
      <c r="DY16" s="9">
        <v>43.825000000000003</v>
      </c>
      <c r="DZ16" s="9">
        <v>211.15299999999999</v>
      </c>
      <c r="EA16" s="9">
        <v>62.496000000000002</v>
      </c>
      <c r="EB16" s="9">
        <v>148.65700000000001</v>
      </c>
      <c r="EC16" s="9">
        <v>658.52700000000004</v>
      </c>
      <c r="ED16" s="9">
        <v>320.75299999999999</v>
      </c>
      <c r="EE16" s="9">
        <v>337.77499999999998</v>
      </c>
      <c r="EF16" s="9">
        <v>459.77600000000001</v>
      </c>
      <c r="EG16" s="9">
        <v>259.41399999999999</v>
      </c>
      <c r="EH16" s="9">
        <v>200.36199999999999</v>
      </c>
      <c r="EI16" s="9">
        <v>33.834000000000003</v>
      </c>
      <c r="EJ16" s="9">
        <v>17.611000000000001</v>
      </c>
      <c r="EK16" s="9">
        <v>16.222999999999999</v>
      </c>
      <c r="EL16" s="9">
        <v>198.751</v>
      </c>
      <c r="EM16" s="9">
        <v>61.338999999999999</v>
      </c>
      <c r="EN16" s="9">
        <v>137.41200000000001</v>
      </c>
      <c r="EO16" s="9">
        <v>242.75700000000001</v>
      </c>
      <c r="EP16" s="9">
        <v>140.023</v>
      </c>
      <c r="EQ16" s="9">
        <v>102.733</v>
      </c>
      <c r="ER16" s="9">
        <v>106.369</v>
      </c>
      <c r="ES16" s="9">
        <v>70.106999999999999</v>
      </c>
      <c r="ET16" s="9">
        <v>36.262</v>
      </c>
      <c r="EU16" s="9">
        <v>123.235</v>
      </c>
      <c r="EV16" s="9">
        <v>75.570999999999998</v>
      </c>
      <c r="EW16" s="9">
        <v>47.662999999999997</v>
      </c>
      <c r="EX16" s="9">
        <v>16.373999999999999</v>
      </c>
      <c r="EY16" s="9">
        <v>6.7629999999999999</v>
      </c>
      <c r="EZ16" s="9">
        <v>9.6120000000000001</v>
      </c>
      <c r="FA16" s="9">
        <v>119.52200000000001</v>
      </c>
      <c r="FB16" s="9">
        <v>64.451999999999998</v>
      </c>
      <c r="FC16" s="9">
        <v>55.07</v>
      </c>
      <c r="FD16" s="9">
        <v>4548.366</v>
      </c>
      <c r="FE16" s="9">
        <v>2376.8850000000002</v>
      </c>
      <c r="FF16" s="9">
        <v>2171.4810000000002</v>
      </c>
      <c r="FG16" s="9">
        <v>451.98200000000003</v>
      </c>
      <c r="FH16" s="9">
        <v>231.245</v>
      </c>
      <c r="FI16" s="9">
        <v>220.73699999999999</v>
      </c>
      <c r="FJ16" s="9">
        <v>112.069</v>
      </c>
      <c r="FK16" s="9">
        <v>59.637999999999998</v>
      </c>
      <c r="FL16" s="9">
        <v>52.432000000000002</v>
      </c>
      <c r="FM16" s="9">
        <v>137.416</v>
      </c>
      <c r="FN16" s="9">
        <v>70.033000000000001</v>
      </c>
      <c r="FO16" s="9">
        <v>67.382999999999996</v>
      </c>
      <c r="FP16" s="9">
        <v>202.49600000000001</v>
      </c>
      <c r="FQ16" s="9">
        <v>101.574</v>
      </c>
      <c r="FR16" s="9">
        <v>100.922</v>
      </c>
      <c r="FS16" s="9">
        <v>4096.384</v>
      </c>
      <c r="FT16" s="9">
        <v>2145.6410000000001</v>
      </c>
      <c r="FU16" s="9">
        <v>1950.7429999999999</v>
      </c>
      <c r="FV16" s="9">
        <v>1165.598</v>
      </c>
      <c r="FW16" s="9">
        <v>575.04700000000003</v>
      </c>
      <c r="FX16" s="9">
        <v>590.55200000000002</v>
      </c>
      <c r="FY16" s="9">
        <v>261.875</v>
      </c>
      <c r="FZ16" s="9">
        <v>131.25800000000001</v>
      </c>
      <c r="GA16" s="9">
        <v>130.61600000000001</v>
      </c>
      <c r="GB16" s="9">
        <v>392.32499999999999</v>
      </c>
      <c r="GC16" s="9">
        <v>194.571</v>
      </c>
      <c r="GD16" s="9">
        <v>197.75299999999999</v>
      </c>
      <c r="GE16" s="9">
        <v>511.399</v>
      </c>
      <c r="GF16" s="9">
        <v>249.21700000000001</v>
      </c>
      <c r="GG16" s="9">
        <v>262.18200000000002</v>
      </c>
      <c r="GH16" s="9">
        <v>2930.7860000000001</v>
      </c>
      <c r="GI16" s="9">
        <v>1570.5940000000001</v>
      </c>
      <c r="GJ16" s="9">
        <v>1360.192</v>
      </c>
      <c r="GK16" s="9">
        <v>800.31100000000004</v>
      </c>
      <c r="GL16" s="9">
        <v>414.51299999999998</v>
      </c>
      <c r="GM16" s="9">
        <v>385.79899999999998</v>
      </c>
      <c r="GN16" s="9">
        <v>2130.4740000000002</v>
      </c>
      <c r="GO16" s="9">
        <v>1156.0809999999999</v>
      </c>
      <c r="GP16" s="9">
        <v>974.39300000000003</v>
      </c>
      <c r="GQ16" s="9">
        <v>1180.3430000000001</v>
      </c>
      <c r="GR16" s="9">
        <v>592.97299999999996</v>
      </c>
      <c r="GS16" s="9">
        <v>587.37</v>
      </c>
      <c r="GT16" s="9">
        <v>950.13099999999997</v>
      </c>
      <c r="GU16" s="9">
        <v>563.10799999999995</v>
      </c>
      <c r="GV16" s="9">
        <v>387.02300000000002</v>
      </c>
      <c r="GW16" s="9">
        <v>218.15899999999999</v>
      </c>
      <c r="GX16" s="9">
        <v>121.633</v>
      </c>
      <c r="GY16" s="9">
        <v>96.525999999999996</v>
      </c>
      <c r="GZ16" s="9">
        <v>4330.2070000000003</v>
      </c>
      <c r="HA16" s="9">
        <v>2255.2530000000002</v>
      </c>
      <c r="HB16" s="9">
        <v>2074.9540000000002</v>
      </c>
      <c r="HC16" s="9">
        <v>6169.2820000000002</v>
      </c>
      <c r="HD16" s="9">
        <v>3010.3969999999999</v>
      </c>
      <c r="HE16" s="9">
        <v>3158.8850000000002</v>
      </c>
      <c r="HF16" s="9">
        <v>901.53200000000004</v>
      </c>
      <c r="HG16" s="9">
        <v>444.33699999999999</v>
      </c>
      <c r="HH16" s="9">
        <v>457.19499999999999</v>
      </c>
      <c r="HI16" s="9">
        <v>667.9</v>
      </c>
      <c r="HJ16" s="9">
        <v>333.17700000000002</v>
      </c>
      <c r="HK16" s="9">
        <v>334.72399999999999</v>
      </c>
      <c r="HL16" s="9">
        <v>390.59199999999998</v>
      </c>
      <c r="HM16" s="9">
        <v>216.51300000000001</v>
      </c>
      <c r="HN16" s="9">
        <v>174.08</v>
      </c>
      <c r="HO16" s="9">
        <v>277.30799999999999</v>
      </c>
      <c r="HP16" s="9">
        <v>116.664</v>
      </c>
      <c r="HQ16" s="9">
        <v>160.64400000000001</v>
      </c>
      <c r="HR16" s="9">
        <v>76.108999999999995</v>
      </c>
      <c r="HS16" s="9">
        <v>25.384</v>
      </c>
      <c r="HT16" s="9">
        <v>50.725999999999999</v>
      </c>
      <c r="HU16" s="9">
        <v>75.733999999999995</v>
      </c>
      <c r="HV16" s="9">
        <v>45.05</v>
      </c>
      <c r="HW16" s="9">
        <v>30.684000000000001</v>
      </c>
      <c r="HX16" s="9">
        <v>157.89699999999999</v>
      </c>
      <c r="HY16" s="9">
        <v>66.11</v>
      </c>
      <c r="HZ16" s="9">
        <v>91.787000000000006</v>
      </c>
      <c r="IA16" s="9">
        <v>251.74199999999999</v>
      </c>
      <c r="IB16" s="9">
        <v>119.693</v>
      </c>
      <c r="IC16" s="9">
        <v>132.04900000000001</v>
      </c>
      <c r="ID16" s="9">
        <v>144.96199999999999</v>
      </c>
      <c r="IE16" s="9">
        <v>77.849999999999994</v>
      </c>
      <c r="IF16" s="9">
        <v>67.111999999999995</v>
      </c>
      <c r="IG16" s="9">
        <v>13.888</v>
      </c>
      <c r="IH16" s="9">
        <v>2.1139999999999999</v>
      </c>
      <c r="II16" s="9">
        <v>11.773999999999999</v>
      </c>
      <c r="IJ16" s="9">
        <v>106.779</v>
      </c>
      <c r="IK16" s="9">
        <v>41.843000000000004</v>
      </c>
      <c r="IL16" s="9">
        <v>64.936000000000007</v>
      </c>
      <c r="IM16" s="9">
        <v>200.04900000000001</v>
      </c>
      <c r="IN16" s="9">
        <v>113.1</v>
      </c>
      <c r="IO16" s="9">
        <v>86.948999999999998</v>
      </c>
      <c r="IP16" s="9">
        <v>89.912999999999997</v>
      </c>
      <c r="IQ16" s="9">
        <v>58.905999999999999</v>
      </c>
    </row>
    <row r="17" spans="1:251">
      <c r="A17" s="10">
        <v>44228</v>
      </c>
      <c r="B17" s="9">
        <v>122.78100000000001</v>
      </c>
      <c r="C17" s="9">
        <v>123.30500000000001</v>
      </c>
      <c r="D17" s="9">
        <v>1621.261</v>
      </c>
      <c r="E17" s="9">
        <v>809.96900000000005</v>
      </c>
      <c r="F17" s="9">
        <v>811.29200000000003</v>
      </c>
      <c r="G17" s="9">
        <v>3072.5219999999999</v>
      </c>
      <c r="H17" s="9">
        <v>1577.72</v>
      </c>
      <c r="I17" s="9">
        <v>1494.8009999999999</v>
      </c>
      <c r="J17" s="9">
        <v>664.48500000000001</v>
      </c>
      <c r="K17" s="9">
        <v>312.76499999999999</v>
      </c>
      <c r="L17" s="9">
        <v>351.72</v>
      </c>
      <c r="M17" s="9">
        <v>461.78899999999999</v>
      </c>
      <c r="N17" s="9">
        <v>209.684</v>
      </c>
      <c r="O17" s="9">
        <v>252.10499999999999</v>
      </c>
      <c r="P17" s="9">
        <v>318.38900000000001</v>
      </c>
      <c r="Q17" s="9">
        <v>158.92400000000001</v>
      </c>
      <c r="R17" s="9">
        <v>159.46600000000001</v>
      </c>
      <c r="S17" s="9">
        <v>143.4</v>
      </c>
      <c r="T17" s="9">
        <v>50.76</v>
      </c>
      <c r="U17" s="9">
        <v>92.638999999999996</v>
      </c>
      <c r="V17" s="9">
        <v>102.44499999999999</v>
      </c>
      <c r="W17" s="9">
        <v>46.875999999999998</v>
      </c>
      <c r="X17" s="9">
        <v>55.569000000000003</v>
      </c>
      <c r="Y17" s="9">
        <v>95.447000000000003</v>
      </c>
      <c r="Z17" s="9">
        <v>51.524000000000001</v>
      </c>
      <c r="AA17" s="9">
        <v>43.923000000000002</v>
      </c>
      <c r="AB17" s="9">
        <v>107.249</v>
      </c>
      <c r="AC17" s="9">
        <v>51.557000000000002</v>
      </c>
      <c r="AD17" s="9">
        <v>55.692</v>
      </c>
      <c r="AE17" s="9">
        <v>272.67200000000003</v>
      </c>
      <c r="AF17" s="9">
        <v>126.541</v>
      </c>
      <c r="AG17" s="9">
        <v>146.131</v>
      </c>
      <c r="AH17" s="9">
        <v>165.67500000000001</v>
      </c>
      <c r="AI17" s="9">
        <v>76.381</v>
      </c>
      <c r="AJ17" s="9">
        <v>89.293999999999997</v>
      </c>
      <c r="AK17" s="9">
        <v>29.946000000000002</v>
      </c>
      <c r="AL17" s="9">
        <v>13.688000000000001</v>
      </c>
      <c r="AM17" s="9">
        <v>16.257999999999999</v>
      </c>
      <c r="AN17" s="9">
        <v>106.997</v>
      </c>
      <c r="AO17" s="9">
        <v>50.16</v>
      </c>
      <c r="AP17" s="9">
        <v>56.837000000000003</v>
      </c>
      <c r="AQ17" s="9">
        <v>176.10900000000001</v>
      </c>
      <c r="AR17" s="9">
        <v>99.320999999999998</v>
      </c>
      <c r="AS17" s="9">
        <v>76.789000000000001</v>
      </c>
      <c r="AT17" s="9">
        <v>88.956000000000003</v>
      </c>
      <c r="AU17" s="9">
        <v>51.231000000000002</v>
      </c>
      <c r="AV17" s="9">
        <v>37.725000000000001</v>
      </c>
      <c r="AW17" s="9">
        <v>80.411000000000001</v>
      </c>
      <c r="AX17" s="9">
        <v>46.4</v>
      </c>
      <c r="AY17" s="9">
        <v>34.01</v>
      </c>
      <c r="AZ17" s="9">
        <v>22.977</v>
      </c>
      <c r="BA17" s="9">
        <v>15.494999999999999</v>
      </c>
      <c r="BB17" s="9">
        <v>7.4820000000000002</v>
      </c>
      <c r="BC17" s="9">
        <v>95.698999999999998</v>
      </c>
      <c r="BD17" s="9">
        <v>52.920999999999999</v>
      </c>
      <c r="BE17" s="9">
        <v>42.777999999999999</v>
      </c>
      <c r="BF17" s="9">
        <v>5884.6890000000003</v>
      </c>
      <c r="BG17" s="9">
        <v>3112.6210000000001</v>
      </c>
      <c r="BH17" s="9">
        <v>2772.0680000000002</v>
      </c>
      <c r="BI17" s="9">
        <v>1058.98</v>
      </c>
      <c r="BJ17" s="9">
        <v>535.75400000000002</v>
      </c>
      <c r="BK17" s="9">
        <v>523.226</v>
      </c>
      <c r="BL17" s="9">
        <v>306.43599999999998</v>
      </c>
      <c r="BM17" s="9">
        <v>145.886</v>
      </c>
      <c r="BN17" s="9">
        <v>160.54900000000001</v>
      </c>
      <c r="BO17" s="9">
        <v>320.00599999999997</v>
      </c>
      <c r="BP17" s="9">
        <v>151.75299999999999</v>
      </c>
      <c r="BQ17" s="9">
        <v>168.25299999999999</v>
      </c>
      <c r="BR17" s="9">
        <v>432.53800000000001</v>
      </c>
      <c r="BS17" s="9">
        <v>238.11500000000001</v>
      </c>
      <c r="BT17" s="9">
        <v>194.42400000000001</v>
      </c>
      <c r="BU17" s="9">
        <v>4825.7089999999998</v>
      </c>
      <c r="BV17" s="9">
        <v>2576.8670000000002</v>
      </c>
      <c r="BW17" s="9">
        <v>2248.8420000000001</v>
      </c>
      <c r="BX17" s="9">
        <v>2478.5520000000001</v>
      </c>
      <c r="BY17" s="9">
        <v>1296.1369999999999</v>
      </c>
      <c r="BZ17" s="9">
        <v>1182.414</v>
      </c>
      <c r="CA17" s="9">
        <v>625.60900000000004</v>
      </c>
      <c r="CB17" s="9">
        <v>316.75</v>
      </c>
      <c r="CC17" s="9">
        <v>308.858</v>
      </c>
      <c r="CD17" s="9">
        <v>740.71699999999998</v>
      </c>
      <c r="CE17" s="9">
        <v>396.91199999999998</v>
      </c>
      <c r="CF17" s="9">
        <v>343.80500000000001</v>
      </c>
      <c r="CG17" s="9">
        <v>1112.2260000000001</v>
      </c>
      <c r="CH17" s="9">
        <v>582.47500000000002</v>
      </c>
      <c r="CI17" s="9">
        <v>529.75099999999998</v>
      </c>
      <c r="CJ17" s="9">
        <v>2347.1579999999999</v>
      </c>
      <c r="CK17" s="9">
        <v>1280.73</v>
      </c>
      <c r="CL17" s="9">
        <v>1066.4280000000001</v>
      </c>
      <c r="CM17" s="9">
        <v>1353.4259999999999</v>
      </c>
      <c r="CN17" s="9">
        <v>733.39400000000001</v>
      </c>
      <c r="CO17" s="9">
        <v>620.03099999999995</v>
      </c>
      <c r="CP17" s="9">
        <v>993.73199999999997</v>
      </c>
      <c r="CQ17" s="9">
        <v>547.33500000000004</v>
      </c>
      <c r="CR17" s="9">
        <v>446.39600000000002</v>
      </c>
      <c r="CS17" s="9">
        <v>870.31700000000001</v>
      </c>
      <c r="CT17" s="9">
        <v>474.96100000000001</v>
      </c>
      <c r="CU17" s="9">
        <v>395.35599999999999</v>
      </c>
      <c r="CV17" s="9">
        <v>123.414</v>
      </c>
      <c r="CW17" s="9">
        <v>72.373999999999995</v>
      </c>
      <c r="CX17" s="9">
        <v>51.04</v>
      </c>
      <c r="CY17" s="9">
        <v>499.48500000000001</v>
      </c>
      <c r="CZ17" s="9">
        <v>268.00599999999997</v>
      </c>
      <c r="DA17" s="9">
        <v>231.47900000000001</v>
      </c>
      <c r="DB17" s="9">
        <v>5385.2039999999997</v>
      </c>
      <c r="DC17" s="9">
        <v>2844.6149999999998</v>
      </c>
      <c r="DD17" s="9">
        <v>2540.5889999999999</v>
      </c>
      <c r="DE17" s="9">
        <v>7159.902</v>
      </c>
      <c r="DF17" s="9">
        <v>3536.3310000000001</v>
      </c>
      <c r="DG17" s="9">
        <v>3623.5709999999999</v>
      </c>
      <c r="DH17" s="9">
        <v>1368.3309999999999</v>
      </c>
      <c r="DI17" s="9">
        <v>650.50099999999998</v>
      </c>
      <c r="DJ17" s="9">
        <v>717.83100000000002</v>
      </c>
      <c r="DK17" s="9">
        <v>1052.7719999999999</v>
      </c>
      <c r="DL17" s="9">
        <v>532.60699999999997</v>
      </c>
      <c r="DM17" s="9">
        <v>520.16499999999996</v>
      </c>
      <c r="DN17" s="9">
        <v>715.04200000000003</v>
      </c>
      <c r="DO17" s="9">
        <v>372.88900000000001</v>
      </c>
      <c r="DP17" s="9">
        <v>342.15300000000002</v>
      </c>
      <c r="DQ17" s="9">
        <v>337.73099999999999</v>
      </c>
      <c r="DR17" s="9">
        <v>159.71799999999999</v>
      </c>
      <c r="DS17" s="9">
        <v>178.01300000000001</v>
      </c>
      <c r="DT17" s="9">
        <v>109.51</v>
      </c>
      <c r="DU17" s="9">
        <v>45.63</v>
      </c>
      <c r="DV17" s="9">
        <v>63.878999999999998</v>
      </c>
      <c r="DW17" s="9">
        <v>121.02</v>
      </c>
      <c r="DX17" s="9">
        <v>71.236000000000004</v>
      </c>
      <c r="DY17" s="9">
        <v>49.783999999999999</v>
      </c>
      <c r="DZ17" s="9">
        <v>194.53899999999999</v>
      </c>
      <c r="EA17" s="9">
        <v>46.658000000000001</v>
      </c>
      <c r="EB17" s="9">
        <v>147.881</v>
      </c>
      <c r="EC17" s="9">
        <v>523.60699999999997</v>
      </c>
      <c r="ED17" s="9">
        <v>228.95699999999999</v>
      </c>
      <c r="EE17" s="9">
        <v>294.64999999999998</v>
      </c>
      <c r="EF17" s="9">
        <v>337.66500000000002</v>
      </c>
      <c r="EG17" s="9">
        <v>180.28899999999999</v>
      </c>
      <c r="EH17" s="9">
        <v>157.376</v>
      </c>
      <c r="EI17" s="9">
        <v>31.497</v>
      </c>
      <c r="EJ17" s="9">
        <v>13.337999999999999</v>
      </c>
      <c r="EK17" s="9">
        <v>18.158999999999999</v>
      </c>
      <c r="EL17" s="9">
        <v>185.94200000000001</v>
      </c>
      <c r="EM17" s="9">
        <v>48.667999999999999</v>
      </c>
      <c r="EN17" s="9">
        <v>137.274</v>
      </c>
      <c r="EO17" s="9">
        <v>291.43700000000001</v>
      </c>
      <c r="EP17" s="9">
        <v>156.94300000000001</v>
      </c>
      <c r="EQ17" s="9">
        <v>134.494</v>
      </c>
      <c r="ER17" s="9">
        <v>174.77</v>
      </c>
      <c r="ES17" s="9">
        <v>98.686000000000007</v>
      </c>
      <c r="ET17" s="9">
        <v>76.084000000000003</v>
      </c>
      <c r="EU17" s="9">
        <v>161.82</v>
      </c>
      <c r="EV17" s="9">
        <v>87.716999999999999</v>
      </c>
      <c r="EW17" s="9">
        <v>74.102999999999994</v>
      </c>
      <c r="EX17" s="9">
        <v>24.588999999999999</v>
      </c>
      <c r="EY17" s="9">
        <v>11.711</v>
      </c>
      <c r="EZ17" s="9">
        <v>12.877000000000001</v>
      </c>
      <c r="FA17" s="9">
        <v>129.61699999999999</v>
      </c>
      <c r="FB17" s="9">
        <v>69.225999999999999</v>
      </c>
      <c r="FC17" s="9">
        <v>60.390999999999998</v>
      </c>
      <c r="FD17" s="9">
        <v>4545.1970000000001</v>
      </c>
      <c r="FE17" s="9">
        <v>2356.83</v>
      </c>
      <c r="FF17" s="9">
        <v>2188.3670000000002</v>
      </c>
      <c r="FG17" s="9">
        <v>454.35899999999998</v>
      </c>
      <c r="FH17" s="9">
        <v>231.68799999999999</v>
      </c>
      <c r="FI17" s="9">
        <v>222.67</v>
      </c>
      <c r="FJ17" s="9">
        <v>125.185</v>
      </c>
      <c r="FK17" s="9">
        <v>65.944999999999993</v>
      </c>
      <c r="FL17" s="9">
        <v>59.24</v>
      </c>
      <c r="FM17" s="9">
        <v>136.429</v>
      </c>
      <c r="FN17" s="9">
        <v>66.247</v>
      </c>
      <c r="FO17" s="9">
        <v>70.182000000000002</v>
      </c>
      <c r="FP17" s="9">
        <v>192.744</v>
      </c>
      <c r="FQ17" s="9">
        <v>99.495999999999995</v>
      </c>
      <c r="FR17" s="9">
        <v>93.248000000000005</v>
      </c>
      <c r="FS17" s="9">
        <v>4090.8389999999999</v>
      </c>
      <c r="FT17" s="9">
        <v>2125.1419999999998</v>
      </c>
      <c r="FU17" s="9">
        <v>1965.6969999999999</v>
      </c>
      <c r="FV17" s="9">
        <v>1105.748</v>
      </c>
      <c r="FW17" s="9">
        <v>551.03099999999995</v>
      </c>
      <c r="FX17" s="9">
        <v>554.71699999999998</v>
      </c>
      <c r="FY17" s="9">
        <v>253.27600000000001</v>
      </c>
      <c r="FZ17" s="9">
        <v>122.062</v>
      </c>
      <c r="GA17" s="9">
        <v>131.214</v>
      </c>
      <c r="GB17" s="9">
        <v>324.24299999999999</v>
      </c>
      <c r="GC17" s="9">
        <v>151.619</v>
      </c>
      <c r="GD17" s="9">
        <v>172.624</v>
      </c>
      <c r="GE17" s="9">
        <v>528.22900000000004</v>
      </c>
      <c r="GF17" s="9">
        <v>277.34899999999999</v>
      </c>
      <c r="GG17" s="9">
        <v>250.88</v>
      </c>
      <c r="GH17" s="9">
        <v>2985.0909999999999</v>
      </c>
      <c r="GI17" s="9">
        <v>1574.1110000000001</v>
      </c>
      <c r="GJ17" s="9">
        <v>1410.979</v>
      </c>
      <c r="GK17" s="9">
        <v>877.02</v>
      </c>
      <c r="GL17" s="9">
        <v>442.88200000000001</v>
      </c>
      <c r="GM17" s="9">
        <v>434.13799999999998</v>
      </c>
      <c r="GN17" s="9">
        <v>2108.0709999999999</v>
      </c>
      <c r="GO17" s="9">
        <v>1131.23</v>
      </c>
      <c r="GP17" s="9">
        <v>976.84100000000001</v>
      </c>
      <c r="GQ17" s="9">
        <v>1159.595</v>
      </c>
      <c r="GR17" s="9">
        <v>586.19600000000003</v>
      </c>
      <c r="GS17" s="9">
        <v>573.399</v>
      </c>
      <c r="GT17" s="9">
        <v>948.476</v>
      </c>
      <c r="GU17" s="9">
        <v>545.03399999999999</v>
      </c>
      <c r="GV17" s="9">
        <v>403.44200000000001</v>
      </c>
      <c r="GW17" s="9">
        <v>222.67599999999999</v>
      </c>
      <c r="GX17" s="9">
        <v>113.89100000000001</v>
      </c>
      <c r="GY17" s="9">
        <v>108.785</v>
      </c>
      <c r="GZ17" s="9">
        <v>4322.5209999999997</v>
      </c>
      <c r="HA17" s="9">
        <v>2242.9389999999999</v>
      </c>
      <c r="HB17" s="9">
        <v>2079.5819999999999</v>
      </c>
      <c r="HC17" s="9">
        <v>6184.6289999999999</v>
      </c>
      <c r="HD17" s="9">
        <v>3015.84</v>
      </c>
      <c r="HE17" s="9">
        <v>3168.7890000000002</v>
      </c>
      <c r="HF17" s="9">
        <v>900.32899999999995</v>
      </c>
      <c r="HG17" s="9">
        <v>418.25099999999998</v>
      </c>
      <c r="HH17" s="9">
        <v>482.07799999999997</v>
      </c>
      <c r="HI17" s="9">
        <v>672.23299999999995</v>
      </c>
      <c r="HJ17" s="9">
        <v>315.93299999999999</v>
      </c>
      <c r="HK17" s="9">
        <v>356.3</v>
      </c>
      <c r="HL17" s="9">
        <v>393.83300000000003</v>
      </c>
      <c r="HM17" s="9">
        <v>200.197</v>
      </c>
      <c r="HN17" s="9">
        <v>193.636</v>
      </c>
      <c r="HO17" s="9">
        <v>278.39999999999998</v>
      </c>
      <c r="HP17" s="9">
        <v>115.73699999999999</v>
      </c>
      <c r="HQ17" s="9">
        <v>162.66399999999999</v>
      </c>
      <c r="HR17" s="9">
        <v>78.510999999999996</v>
      </c>
      <c r="HS17" s="9">
        <v>39.460999999999999</v>
      </c>
      <c r="HT17" s="9">
        <v>39.051000000000002</v>
      </c>
      <c r="HU17" s="9">
        <v>70.495999999999995</v>
      </c>
      <c r="HV17" s="9">
        <v>38.14</v>
      </c>
      <c r="HW17" s="9">
        <v>32.356000000000002</v>
      </c>
      <c r="HX17" s="9">
        <v>157.6</v>
      </c>
      <c r="HY17" s="9">
        <v>64.177999999999997</v>
      </c>
      <c r="HZ17" s="9">
        <v>93.421999999999997</v>
      </c>
      <c r="IA17" s="9">
        <v>236.28</v>
      </c>
      <c r="IB17" s="9">
        <v>107.265</v>
      </c>
      <c r="IC17" s="9">
        <v>129.01599999999999</v>
      </c>
      <c r="ID17" s="9">
        <v>139.93199999999999</v>
      </c>
      <c r="IE17" s="9">
        <v>70.849999999999994</v>
      </c>
      <c r="IF17" s="9">
        <v>69.081999999999994</v>
      </c>
      <c r="IG17" s="9">
        <v>12.218</v>
      </c>
      <c r="IH17" s="9">
        <v>7.327</v>
      </c>
      <c r="II17" s="9">
        <v>4.891</v>
      </c>
      <c r="IJ17" s="9">
        <v>96.347999999999999</v>
      </c>
      <c r="IK17" s="9">
        <v>36.414999999999999</v>
      </c>
      <c r="IL17" s="9">
        <v>59.933999999999997</v>
      </c>
      <c r="IM17" s="9">
        <v>214.49199999999999</v>
      </c>
      <c r="IN17" s="9">
        <v>108.94499999999999</v>
      </c>
      <c r="IO17" s="9">
        <v>105.547</v>
      </c>
      <c r="IP17" s="9">
        <v>117.292</v>
      </c>
      <c r="IQ17" s="9">
        <v>60.454000000000001</v>
      </c>
    </row>
  </sheetData>
  <pageMargins left="0.7" right="0.7" top="0.75" bottom="0.75" header="0.3" footer="0.3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Q17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251" s="2" customFormat="1" ht="99.95" customHeight="1">
      <c r="B1" s="3" t="s">
        <v>1012</v>
      </c>
      <c r="C1" s="3" t="s">
        <v>1013</v>
      </c>
      <c r="D1" s="3" t="s">
        <v>1014</v>
      </c>
      <c r="E1" s="3" t="s">
        <v>1015</v>
      </c>
      <c r="F1" s="3" t="s">
        <v>1016</v>
      </c>
      <c r="G1" s="3" t="s">
        <v>1017</v>
      </c>
      <c r="H1" s="3" t="s">
        <v>1018</v>
      </c>
      <c r="I1" s="3" t="s">
        <v>1019</v>
      </c>
      <c r="J1" s="3" t="s">
        <v>1020</v>
      </c>
      <c r="K1" s="3" t="s">
        <v>1021</v>
      </c>
      <c r="L1" s="3" t="s">
        <v>1022</v>
      </c>
      <c r="M1" s="3" t="s">
        <v>1023</v>
      </c>
      <c r="N1" s="3" t="s">
        <v>1024</v>
      </c>
      <c r="O1" s="3" t="s">
        <v>1025</v>
      </c>
      <c r="P1" s="3" t="s">
        <v>1026</v>
      </c>
      <c r="Q1" s="3" t="s">
        <v>1027</v>
      </c>
      <c r="R1" s="3" t="s">
        <v>1028</v>
      </c>
      <c r="S1" s="3" t="s">
        <v>1029</v>
      </c>
      <c r="T1" s="3" t="s">
        <v>1030</v>
      </c>
      <c r="U1" s="3" t="s">
        <v>1031</v>
      </c>
      <c r="V1" s="3" t="s">
        <v>1032</v>
      </c>
      <c r="W1" s="3" t="s">
        <v>1033</v>
      </c>
      <c r="X1" s="3" t="s">
        <v>1034</v>
      </c>
      <c r="Y1" s="3" t="s">
        <v>1035</v>
      </c>
      <c r="Z1" s="3" t="s">
        <v>1036</v>
      </c>
      <c r="AA1" s="3" t="s">
        <v>1037</v>
      </c>
      <c r="AB1" s="3" t="s">
        <v>1038</v>
      </c>
      <c r="AC1" s="3" t="s">
        <v>1039</v>
      </c>
      <c r="AD1" s="3" t="s">
        <v>1040</v>
      </c>
      <c r="AE1" s="3" t="s">
        <v>1041</v>
      </c>
      <c r="AF1" s="3" t="s">
        <v>1042</v>
      </c>
      <c r="AG1" s="3" t="s">
        <v>1043</v>
      </c>
      <c r="AH1" s="3" t="s">
        <v>1044</v>
      </c>
      <c r="AI1" s="3" t="s">
        <v>1045</v>
      </c>
      <c r="AJ1" s="3" t="s">
        <v>1046</v>
      </c>
      <c r="AK1" s="3" t="s">
        <v>1047</v>
      </c>
      <c r="AL1" s="3" t="s">
        <v>1048</v>
      </c>
      <c r="AM1" s="3" t="s">
        <v>1049</v>
      </c>
      <c r="AN1" s="3" t="s">
        <v>1050</v>
      </c>
      <c r="AO1" s="3" t="s">
        <v>1051</v>
      </c>
      <c r="AP1" s="3" t="s">
        <v>1052</v>
      </c>
      <c r="AQ1" s="3" t="s">
        <v>1053</v>
      </c>
      <c r="AR1" s="3" t="s">
        <v>1054</v>
      </c>
      <c r="AS1" s="3" t="s">
        <v>1055</v>
      </c>
      <c r="AT1" s="3" t="s">
        <v>1056</v>
      </c>
      <c r="AU1" s="3" t="s">
        <v>1057</v>
      </c>
      <c r="AV1" s="3" t="s">
        <v>1058</v>
      </c>
      <c r="AW1" s="3" t="s">
        <v>1059</v>
      </c>
      <c r="AX1" s="3" t="s">
        <v>1060</v>
      </c>
      <c r="AY1" s="3" t="s">
        <v>1061</v>
      </c>
      <c r="AZ1" s="3" t="s">
        <v>1062</v>
      </c>
      <c r="BA1" s="3" t="s">
        <v>1063</v>
      </c>
      <c r="BB1" s="3" t="s">
        <v>1064</v>
      </c>
      <c r="BC1" s="3" t="s">
        <v>1065</v>
      </c>
      <c r="BD1" s="3" t="s">
        <v>1066</v>
      </c>
      <c r="BE1" s="3" t="s">
        <v>1067</v>
      </c>
      <c r="BF1" s="3" t="s">
        <v>1068</v>
      </c>
      <c r="BG1" s="3" t="s">
        <v>1069</v>
      </c>
      <c r="BH1" s="3" t="s">
        <v>1070</v>
      </c>
      <c r="BI1" s="3" t="s">
        <v>1071</v>
      </c>
      <c r="BJ1" s="3" t="s">
        <v>1072</v>
      </c>
      <c r="BK1" s="3" t="s">
        <v>1073</v>
      </c>
      <c r="BL1" s="3" t="s">
        <v>1074</v>
      </c>
      <c r="BM1" s="3" t="s">
        <v>1075</v>
      </c>
      <c r="BN1" s="3" t="s">
        <v>1076</v>
      </c>
      <c r="BO1" s="3" t="s">
        <v>1077</v>
      </c>
      <c r="BP1" s="3" t="s">
        <v>1078</v>
      </c>
      <c r="BQ1" s="3" t="s">
        <v>1079</v>
      </c>
      <c r="BR1" s="3" t="s">
        <v>1080</v>
      </c>
      <c r="BS1" s="3" t="s">
        <v>1081</v>
      </c>
      <c r="BT1" s="3" t="s">
        <v>1082</v>
      </c>
      <c r="BU1" s="3" t="s">
        <v>1083</v>
      </c>
      <c r="BV1" s="3" t="s">
        <v>1084</v>
      </c>
      <c r="BW1" s="3" t="s">
        <v>1085</v>
      </c>
      <c r="BX1" s="3" t="s">
        <v>1086</v>
      </c>
      <c r="BY1" s="3" t="s">
        <v>1087</v>
      </c>
      <c r="BZ1" s="3" t="s">
        <v>1088</v>
      </c>
      <c r="CA1" s="3" t="s">
        <v>1089</v>
      </c>
      <c r="CB1" s="3" t="s">
        <v>1090</v>
      </c>
      <c r="CC1" s="3" t="s">
        <v>1091</v>
      </c>
      <c r="CD1" s="3" t="s">
        <v>1092</v>
      </c>
      <c r="CE1" s="3" t="s">
        <v>1093</v>
      </c>
      <c r="CF1" s="3" t="s">
        <v>1094</v>
      </c>
      <c r="CG1" s="3" t="s">
        <v>1095</v>
      </c>
      <c r="CH1" s="3" t="s">
        <v>1096</v>
      </c>
      <c r="CI1" s="3" t="s">
        <v>1097</v>
      </c>
      <c r="CJ1" s="3" t="s">
        <v>1098</v>
      </c>
      <c r="CK1" s="3" t="s">
        <v>1099</v>
      </c>
      <c r="CL1" s="3" t="s">
        <v>1100</v>
      </c>
      <c r="CM1" s="3" t="s">
        <v>1101</v>
      </c>
      <c r="CN1" s="3" t="s">
        <v>1102</v>
      </c>
      <c r="CO1" s="3" t="s">
        <v>1103</v>
      </c>
      <c r="CP1" s="3" t="s">
        <v>1104</v>
      </c>
      <c r="CQ1" s="3" t="s">
        <v>1105</v>
      </c>
      <c r="CR1" s="3" t="s">
        <v>1106</v>
      </c>
      <c r="CS1" s="3" t="s">
        <v>1107</v>
      </c>
      <c r="CT1" s="3" t="s">
        <v>1108</v>
      </c>
      <c r="CU1" s="3" t="s">
        <v>1109</v>
      </c>
      <c r="CV1" s="3" t="s">
        <v>1110</v>
      </c>
      <c r="CW1" s="3" t="s">
        <v>1111</v>
      </c>
      <c r="CX1" s="3" t="s">
        <v>1112</v>
      </c>
      <c r="CY1" s="3" t="s">
        <v>1113</v>
      </c>
      <c r="CZ1" s="3" t="s">
        <v>1114</v>
      </c>
      <c r="DA1" s="3" t="s">
        <v>1115</v>
      </c>
      <c r="DB1" s="3" t="s">
        <v>1116</v>
      </c>
      <c r="DC1" s="3" t="s">
        <v>1117</v>
      </c>
      <c r="DD1" s="3" t="s">
        <v>1118</v>
      </c>
      <c r="DE1" s="3" t="s">
        <v>1119</v>
      </c>
      <c r="DF1" s="3" t="s">
        <v>1120</v>
      </c>
      <c r="DG1" s="3" t="s">
        <v>1121</v>
      </c>
      <c r="DH1" s="3" t="s">
        <v>1122</v>
      </c>
      <c r="DI1" s="3" t="s">
        <v>1123</v>
      </c>
      <c r="DJ1" s="3" t="s">
        <v>1124</v>
      </c>
      <c r="DK1" s="3" t="s">
        <v>1125</v>
      </c>
      <c r="DL1" s="3" t="s">
        <v>1126</v>
      </c>
      <c r="DM1" s="3" t="s">
        <v>1127</v>
      </c>
      <c r="DN1" s="3" t="s">
        <v>1128</v>
      </c>
      <c r="DO1" s="3" t="s">
        <v>1129</v>
      </c>
      <c r="DP1" s="3" t="s">
        <v>1130</v>
      </c>
      <c r="DQ1" s="3" t="s">
        <v>1131</v>
      </c>
      <c r="DR1" s="3" t="s">
        <v>1132</v>
      </c>
      <c r="DS1" s="3" t="s">
        <v>1133</v>
      </c>
      <c r="DT1" s="3" t="s">
        <v>1134</v>
      </c>
      <c r="DU1" s="3" t="s">
        <v>1135</v>
      </c>
      <c r="DV1" s="3" t="s">
        <v>1136</v>
      </c>
      <c r="DW1" s="3" t="s">
        <v>1137</v>
      </c>
      <c r="DX1" s="3" t="s">
        <v>1138</v>
      </c>
      <c r="DY1" s="3" t="s">
        <v>1139</v>
      </c>
      <c r="DZ1" s="3" t="s">
        <v>1140</v>
      </c>
      <c r="EA1" s="3" t="s">
        <v>1141</v>
      </c>
      <c r="EB1" s="3" t="s">
        <v>1142</v>
      </c>
      <c r="EC1" s="3" t="s">
        <v>1143</v>
      </c>
      <c r="ED1" s="3" t="s">
        <v>1144</v>
      </c>
      <c r="EE1" s="3" t="s">
        <v>1145</v>
      </c>
      <c r="EF1" s="3" t="s">
        <v>1146</v>
      </c>
      <c r="EG1" s="3" t="s">
        <v>1147</v>
      </c>
      <c r="EH1" s="3" t="s">
        <v>1148</v>
      </c>
      <c r="EI1" s="3" t="s">
        <v>1149</v>
      </c>
      <c r="EJ1" s="3" t="s">
        <v>1150</v>
      </c>
      <c r="EK1" s="3" t="s">
        <v>1151</v>
      </c>
      <c r="EL1" s="3" t="s">
        <v>1152</v>
      </c>
      <c r="EM1" s="3" t="s">
        <v>1153</v>
      </c>
      <c r="EN1" s="3" t="s">
        <v>1154</v>
      </c>
      <c r="EO1" s="3" t="s">
        <v>1155</v>
      </c>
      <c r="EP1" s="3" t="s">
        <v>1156</v>
      </c>
      <c r="EQ1" s="3" t="s">
        <v>1157</v>
      </c>
      <c r="ER1" s="3" t="s">
        <v>1158</v>
      </c>
      <c r="ES1" s="3" t="s">
        <v>1159</v>
      </c>
      <c r="ET1" s="3" t="s">
        <v>1160</v>
      </c>
      <c r="EU1" s="3" t="s">
        <v>1161</v>
      </c>
      <c r="EV1" s="3" t="s">
        <v>1162</v>
      </c>
      <c r="EW1" s="3" t="s">
        <v>1163</v>
      </c>
      <c r="EX1" s="3" t="s">
        <v>1164</v>
      </c>
      <c r="EY1" s="3" t="s">
        <v>1165</v>
      </c>
      <c r="EZ1" s="3" t="s">
        <v>1166</v>
      </c>
      <c r="FA1" s="3" t="s">
        <v>1167</v>
      </c>
      <c r="FB1" s="3" t="s">
        <v>1168</v>
      </c>
      <c r="FC1" s="3" t="s">
        <v>1169</v>
      </c>
      <c r="FD1" s="3" t="s">
        <v>1170</v>
      </c>
      <c r="FE1" s="3" t="s">
        <v>1171</v>
      </c>
      <c r="FF1" s="3" t="s">
        <v>1172</v>
      </c>
      <c r="FG1" s="3" t="s">
        <v>1173</v>
      </c>
      <c r="FH1" s="3" t="s">
        <v>1174</v>
      </c>
      <c r="FI1" s="3" t="s">
        <v>1175</v>
      </c>
      <c r="FJ1" s="3" t="s">
        <v>1176</v>
      </c>
      <c r="FK1" s="3" t="s">
        <v>1177</v>
      </c>
      <c r="FL1" s="3" t="s">
        <v>1178</v>
      </c>
      <c r="FM1" s="3" t="s">
        <v>1179</v>
      </c>
      <c r="FN1" s="3" t="s">
        <v>1180</v>
      </c>
      <c r="FO1" s="3" t="s">
        <v>1181</v>
      </c>
      <c r="FP1" s="3" t="s">
        <v>1182</v>
      </c>
      <c r="FQ1" s="3" t="s">
        <v>1183</v>
      </c>
      <c r="FR1" s="3" t="s">
        <v>1184</v>
      </c>
      <c r="FS1" s="3" t="s">
        <v>1185</v>
      </c>
      <c r="FT1" s="3" t="s">
        <v>1186</v>
      </c>
      <c r="FU1" s="3" t="s">
        <v>1187</v>
      </c>
      <c r="FV1" s="3" t="s">
        <v>1188</v>
      </c>
      <c r="FW1" s="3" t="s">
        <v>1189</v>
      </c>
      <c r="FX1" s="3" t="s">
        <v>1190</v>
      </c>
      <c r="FY1" s="3" t="s">
        <v>1191</v>
      </c>
      <c r="FZ1" s="3" t="s">
        <v>1192</v>
      </c>
      <c r="GA1" s="3" t="s">
        <v>1193</v>
      </c>
      <c r="GB1" s="3" t="s">
        <v>1194</v>
      </c>
      <c r="GC1" s="3" t="s">
        <v>1195</v>
      </c>
      <c r="GD1" s="3" t="s">
        <v>1196</v>
      </c>
      <c r="GE1" s="3" t="s">
        <v>1197</v>
      </c>
      <c r="GF1" s="3" t="s">
        <v>1198</v>
      </c>
      <c r="GG1" s="3" t="s">
        <v>1199</v>
      </c>
      <c r="GH1" s="3" t="s">
        <v>1200</v>
      </c>
      <c r="GI1" s="3" t="s">
        <v>1201</v>
      </c>
      <c r="GJ1" s="3" t="s">
        <v>1202</v>
      </c>
      <c r="GK1" s="3" t="s">
        <v>1203</v>
      </c>
      <c r="GL1" s="3" t="s">
        <v>1204</v>
      </c>
      <c r="GM1" s="3" t="s">
        <v>1205</v>
      </c>
      <c r="GN1" s="3" t="s">
        <v>1206</v>
      </c>
      <c r="GO1" s="3" t="s">
        <v>1207</v>
      </c>
      <c r="GP1" s="3" t="s">
        <v>1208</v>
      </c>
      <c r="GQ1" s="3" t="s">
        <v>1209</v>
      </c>
      <c r="GR1" s="3" t="s">
        <v>1210</v>
      </c>
      <c r="GS1" s="3" t="s">
        <v>1211</v>
      </c>
      <c r="GT1" s="3" t="s">
        <v>1212</v>
      </c>
      <c r="GU1" s="3" t="s">
        <v>1213</v>
      </c>
      <c r="GV1" s="3" t="s">
        <v>1214</v>
      </c>
      <c r="GW1" s="3" t="s">
        <v>1215</v>
      </c>
      <c r="GX1" s="3" t="s">
        <v>1216</v>
      </c>
      <c r="GY1" s="3" t="s">
        <v>1217</v>
      </c>
      <c r="GZ1" s="3" t="s">
        <v>1218</v>
      </c>
      <c r="HA1" s="3" t="s">
        <v>1219</v>
      </c>
      <c r="HB1" s="3" t="s">
        <v>1220</v>
      </c>
      <c r="HC1" s="3" t="s">
        <v>1221</v>
      </c>
      <c r="HD1" s="3" t="s">
        <v>1222</v>
      </c>
      <c r="HE1" s="3" t="s">
        <v>1223</v>
      </c>
      <c r="HF1" s="3" t="s">
        <v>1224</v>
      </c>
      <c r="HG1" s="3" t="s">
        <v>1225</v>
      </c>
      <c r="HH1" s="3" t="s">
        <v>1226</v>
      </c>
      <c r="HI1" s="3" t="s">
        <v>1227</v>
      </c>
      <c r="HJ1" s="3" t="s">
        <v>1228</v>
      </c>
      <c r="HK1" s="3" t="s">
        <v>1229</v>
      </c>
      <c r="HL1" s="3" t="s">
        <v>1230</v>
      </c>
      <c r="HM1" s="3" t="s">
        <v>1231</v>
      </c>
      <c r="HN1" s="3" t="s">
        <v>1232</v>
      </c>
      <c r="HO1" s="3" t="s">
        <v>1233</v>
      </c>
      <c r="HP1" s="3" t="s">
        <v>1234</v>
      </c>
      <c r="HQ1" s="3" t="s">
        <v>1235</v>
      </c>
      <c r="HR1" s="3" t="s">
        <v>1236</v>
      </c>
      <c r="HS1" s="3" t="s">
        <v>1237</v>
      </c>
      <c r="HT1" s="3" t="s">
        <v>1238</v>
      </c>
      <c r="HU1" s="3" t="s">
        <v>1239</v>
      </c>
      <c r="HV1" s="3" t="s">
        <v>1240</v>
      </c>
      <c r="HW1" s="3" t="s">
        <v>1241</v>
      </c>
      <c r="HX1" s="3" t="s">
        <v>1242</v>
      </c>
      <c r="HY1" s="3" t="s">
        <v>1243</v>
      </c>
      <c r="HZ1" s="3" t="s">
        <v>1244</v>
      </c>
      <c r="IA1" s="3" t="s">
        <v>1245</v>
      </c>
      <c r="IB1" s="3" t="s">
        <v>1246</v>
      </c>
      <c r="IC1" s="3" t="s">
        <v>1247</v>
      </c>
      <c r="ID1" s="3" t="s">
        <v>1248</v>
      </c>
      <c r="IE1" s="3" t="s">
        <v>1249</v>
      </c>
      <c r="IF1" s="3" t="s">
        <v>1250</v>
      </c>
      <c r="IG1" s="3" t="s">
        <v>1251</v>
      </c>
      <c r="IH1" s="3" t="s">
        <v>1252</v>
      </c>
      <c r="II1" s="3" t="s">
        <v>1253</v>
      </c>
      <c r="IJ1" s="3" t="s">
        <v>1254</v>
      </c>
      <c r="IK1" s="3" t="s">
        <v>1255</v>
      </c>
      <c r="IL1" s="3" t="s">
        <v>1256</v>
      </c>
      <c r="IM1" s="3" t="s">
        <v>1257</v>
      </c>
      <c r="IN1" s="3" t="s">
        <v>1258</v>
      </c>
      <c r="IO1" s="3" t="s">
        <v>1259</v>
      </c>
      <c r="IP1" s="3" t="s">
        <v>1260</v>
      </c>
      <c r="IQ1" s="3" t="s">
        <v>1261</v>
      </c>
    </row>
    <row r="2" spans="1:251">
      <c r="A2" s="4" t="s">
        <v>250</v>
      </c>
      <c r="B2" s="7" t="s">
        <v>259</v>
      </c>
      <c r="C2" s="7" t="s">
        <v>259</v>
      </c>
      <c r="D2" s="7" t="s">
        <v>259</v>
      </c>
      <c r="E2" s="7" t="s">
        <v>259</v>
      </c>
      <c r="F2" s="7" t="s">
        <v>259</v>
      </c>
      <c r="G2" s="7" t="s">
        <v>259</v>
      </c>
      <c r="H2" s="7" t="s">
        <v>259</v>
      </c>
      <c r="I2" s="7" t="s">
        <v>259</v>
      </c>
      <c r="J2" s="7" t="s">
        <v>259</v>
      </c>
      <c r="K2" s="7" t="s">
        <v>259</v>
      </c>
      <c r="L2" s="7" t="s">
        <v>259</v>
      </c>
      <c r="M2" s="7" t="s">
        <v>259</v>
      </c>
      <c r="N2" s="7" t="s">
        <v>259</v>
      </c>
      <c r="O2" s="7" t="s">
        <v>259</v>
      </c>
      <c r="P2" s="7" t="s">
        <v>259</v>
      </c>
      <c r="Q2" s="7" t="s">
        <v>259</v>
      </c>
      <c r="R2" s="7" t="s">
        <v>259</v>
      </c>
      <c r="S2" s="7" t="s">
        <v>259</v>
      </c>
      <c r="T2" s="7" t="s">
        <v>259</v>
      </c>
      <c r="U2" s="7" t="s">
        <v>259</v>
      </c>
      <c r="V2" s="7" t="s">
        <v>259</v>
      </c>
      <c r="W2" s="7" t="s">
        <v>259</v>
      </c>
      <c r="X2" s="7" t="s">
        <v>259</v>
      </c>
      <c r="Y2" s="7" t="s">
        <v>259</v>
      </c>
      <c r="Z2" s="7" t="s">
        <v>259</v>
      </c>
      <c r="AA2" s="7" t="s">
        <v>259</v>
      </c>
      <c r="AB2" s="7" t="s">
        <v>259</v>
      </c>
      <c r="AC2" s="7" t="s">
        <v>259</v>
      </c>
      <c r="AD2" s="7" t="s">
        <v>259</v>
      </c>
      <c r="AE2" s="7" t="s">
        <v>259</v>
      </c>
      <c r="AF2" s="7" t="s">
        <v>259</v>
      </c>
      <c r="AG2" s="7" t="s">
        <v>259</v>
      </c>
      <c r="AH2" s="7" t="s">
        <v>259</v>
      </c>
      <c r="AI2" s="7" t="s">
        <v>259</v>
      </c>
      <c r="AJ2" s="7" t="s">
        <v>259</v>
      </c>
      <c r="AK2" s="7" t="s">
        <v>259</v>
      </c>
      <c r="AL2" s="7" t="s">
        <v>259</v>
      </c>
      <c r="AM2" s="7" t="s">
        <v>259</v>
      </c>
      <c r="AN2" s="7" t="s">
        <v>259</v>
      </c>
      <c r="AO2" s="7" t="s">
        <v>259</v>
      </c>
      <c r="AP2" s="7" t="s">
        <v>259</v>
      </c>
      <c r="AQ2" s="7" t="s">
        <v>259</v>
      </c>
      <c r="AR2" s="7" t="s">
        <v>259</v>
      </c>
      <c r="AS2" s="7" t="s">
        <v>259</v>
      </c>
      <c r="AT2" s="7" t="s">
        <v>259</v>
      </c>
      <c r="AU2" s="7" t="s">
        <v>259</v>
      </c>
      <c r="AV2" s="7" t="s">
        <v>259</v>
      </c>
      <c r="AW2" s="7" t="s">
        <v>259</v>
      </c>
      <c r="AX2" s="7" t="s">
        <v>259</v>
      </c>
      <c r="AY2" s="7" t="s">
        <v>259</v>
      </c>
      <c r="AZ2" s="7" t="s">
        <v>259</v>
      </c>
      <c r="BA2" s="7" t="s">
        <v>259</v>
      </c>
      <c r="BB2" s="7" t="s">
        <v>259</v>
      </c>
      <c r="BC2" s="7" t="s">
        <v>259</v>
      </c>
      <c r="BD2" s="7" t="s">
        <v>259</v>
      </c>
      <c r="BE2" s="7" t="s">
        <v>259</v>
      </c>
      <c r="BF2" s="7" t="s">
        <v>259</v>
      </c>
      <c r="BG2" s="7" t="s">
        <v>259</v>
      </c>
      <c r="BH2" s="7" t="s">
        <v>259</v>
      </c>
      <c r="BI2" s="7" t="s">
        <v>259</v>
      </c>
      <c r="BJ2" s="7" t="s">
        <v>259</v>
      </c>
      <c r="BK2" s="7" t="s">
        <v>259</v>
      </c>
      <c r="BL2" s="7" t="s">
        <v>259</v>
      </c>
      <c r="BM2" s="7" t="s">
        <v>259</v>
      </c>
      <c r="BN2" s="7" t="s">
        <v>259</v>
      </c>
      <c r="BO2" s="7" t="s">
        <v>259</v>
      </c>
      <c r="BP2" s="7" t="s">
        <v>259</v>
      </c>
      <c r="BQ2" s="7" t="s">
        <v>259</v>
      </c>
      <c r="BR2" s="7" t="s">
        <v>259</v>
      </c>
      <c r="BS2" s="7" t="s">
        <v>259</v>
      </c>
      <c r="BT2" s="7" t="s">
        <v>259</v>
      </c>
      <c r="BU2" s="7" t="s">
        <v>259</v>
      </c>
      <c r="BV2" s="7" t="s">
        <v>259</v>
      </c>
      <c r="BW2" s="7" t="s">
        <v>259</v>
      </c>
      <c r="BX2" s="7" t="s">
        <v>259</v>
      </c>
      <c r="BY2" s="7" t="s">
        <v>259</v>
      </c>
      <c r="BZ2" s="7" t="s">
        <v>259</v>
      </c>
      <c r="CA2" s="7" t="s">
        <v>259</v>
      </c>
      <c r="CB2" s="7" t="s">
        <v>259</v>
      </c>
      <c r="CC2" s="7" t="s">
        <v>259</v>
      </c>
      <c r="CD2" s="7" t="s">
        <v>259</v>
      </c>
      <c r="CE2" s="7" t="s">
        <v>259</v>
      </c>
      <c r="CF2" s="7" t="s">
        <v>259</v>
      </c>
      <c r="CG2" s="7" t="s">
        <v>259</v>
      </c>
      <c r="CH2" s="7" t="s">
        <v>259</v>
      </c>
      <c r="CI2" s="7" t="s">
        <v>259</v>
      </c>
      <c r="CJ2" s="7" t="s">
        <v>259</v>
      </c>
      <c r="CK2" s="7" t="s">
        <v>259</v>
      </c>
      <c r="CL2" s="7" t="s">
        <v>259</v>
      </c>
      <c r="CM2" s="7" t="s">
        <v>259</v>
      </c>
      <c r="CN2" s="7" t="s">
        <v>259</v>
      </c>
      <c r="CO2" s="7" t="s">
        <v>259</v>
      </c>
      <c r="CP2" s="7" t="s">
        <v>259</v>
      </c>
      <c r="CQ2" s="7" t="s">
        <v>259</v>
      </c>
      <c r="CR2" s="7" t="s">
        <v>259</v>
      </c>
      <c r="CS2" s="7" t="s">
        <v>259</v>
      </c>
      <c r="CT2" s="7" t="s">
        <v>259</v>
      </c>
      <c r="CU2" s="7" t="s">
        <v>259</v>
      </c>
      <c r="CV2" s="7" t="s">
        <v>259</v>
      </c>
      <c r="CW2" s="7" t="s">
        <v>259</v>
      </c>
      <c r="CX2" s="7" t="s">
        <v>259</v>
      </c>
      <c r="CY2" s="7" t="s">
        <v>259</v>
      </c>
      <c r="CZ2" s="7" t="s">
        <v>259</v>
      </c>
      <c r="DA2" s="7" t="s">
        <v>259</v>
      </c>
      <c r="DB2" s="7" t="s">
        <v>259</v>
      </c>
      <c r="DC2" s="7" t="s">
        <v>259</v>
      </c>
      <c r="DD2" s="7" t="s">
        <v>259</v>
      </c>
      <c r="DE2" s="7" t="s">
        <v>259</v>
      </c>
      <c r="DF2" s="7" t="s">
        <v>259</v>
      </c>
      <c r="DG2" s="7" t="s">
        <v>259</v>
      </c>
      <c r="DH2" s="7" t="s">
        <v>259</v>
      </c>
      <c r="DI2" s="7" t="s">
        <v>259</v>
      </c>
      <c r="DJ2" s="7" t="s">
        <v>259</v>
      </c>
      <c r="DK2" s="7" t="s">
        <v>259</v>
      </c>
      <c r="DL2" s="7" t="s">
        <v>259</v>
      </c>
      <c r="DM2" s="7" t="s">
        <v>259</v>
      </c>
      <c r="DN2" s="7" t="s">
        <v>259</v>
      </c>
      <c r="DO2" s="7" t="s">
        <v>259</v>
      </c>
      <c r="DP2" s="7" t="s">
        <v>259</v>
      </c>
      <c r="DQ2" s="7" t="s">
        <v>259</v>
      </c>
      <c r="DR2" s="7" t="s">
        <v>259</v>
      </c>
      <c r="DS2" s="7" t="s">
        <v>259</v>
      </c>
      <c r="DT2" s="7" t="s">
        <v>259</v>
      </c>
      <c r="DU2" s="7" t="s">
        <v>259</v>
      </c>
      <c r="DV2" s="7" t="s">
        <v>259</v>
      </c>
      <c r="DW2" s="7" t="s">
        <v>259</v>
      </c>
      <c r="DX2" s="7" t="s">
        <v>259</v>
      </c>
      <c r="DY2" s="7" t="s">
        <v>259</v>
      </c>
      <c r="DZ2" s="7" t="s">
        <v>259</v>
      </c>
      <c r="EA2" s="7" t="s">
        <v>259</v>
      </c>
      <c r="EB2" s="7" t="s">
        <v>259</v>
      </c>
      <c r="EC2" s="7" t="s">
        <v>259</v>
      </c>
      <c r="ED2" s="7" t="s">
        <v>259</v>
      </c>
      <c r="EE2" s="7" t="s">
        <v>259</v>
      </c>
      <c r="EF2" s="7" t="s">
        <v>259</v>
      </c>
      <c r="EG2" s="7" t="s">
        <v>259</v>
      </c>
      <c r="EH2" s="7" t="s">
        <v>259</v>
      </c>
      <c r="EI2" s="7" t="s">
        <v>259</v>
      </c>
      <c r="EJ2" s="7" t="s">
        <v>259</v>
      </c>
      <c r="EK2" s="7" t="s">
        <v>259</v>
      </c>
      <c r="EL2" s="7" t="s">
        <v>259</v>
      </c>
      <c r="EM2" s="7" t="s">
        <v>259</v>
      </c>
      <c r="EN2" s="7" t="s">
        <v>259</v>
      </c>
      <c r="EO2" s="7" t="s">
        <v>259</v>
      </c>
      <c r="EP2" s="7" t="s">
        <v>259</v>
      </c>
      <c r="EQ2" s="7" t="s">
        <v>259</v>
      </c>
      <c r="ER2" s="7" t="s">
        <v>259</v>
      </c>
      <c r="ES2" s="7" t="s">
        <v>259</v>
      </c>
      <c r="ET2" s="7" t="s">
        <v>259</v>
      </c>
      <c r="EU2" s="7" t="s">
        <v>259</v>
      </c>
      <c r="EV2" s="7" t="s">
        <v>259</v>
      </c>
      <c r="EW2" s="7" t="s">
        <v>259</v>
      </c>
      <c r="EX2" s="7" t="s">
        <v>259</v>
      </c>
      <c r="EY2" s="7" t="s">
        <v>259</v>
      </c>
      <c r="EZ2" s="7" t="s">
        <v>259</v>
      </c>
      <c r="FA2" s="7" t="s">
        <v>259</v>
      </c>
      <c r="FB2" s="7" t="s">
        <v>259</v>
      </c>
      <c r="FC2" s="7" t="s">
        <v>259</v>
      </c>
      <c r="FD2" s="7" t="s">
        <v>259</v>
      </c>
      <c r="FE2" s="7" t="s">
        <v>259</v>
      </c>
      <c r="FF2" s="7" t="s">
        <v>259</v>
      </c>
      <c r="FG2" s="7" t="s">
        <v>259</v>
      </c>
      <c r="FH2" s="7" t="s">
        <v>259</v>
      </c>
      <c r="FI2" s="7" t="s">
        <v>259</v>
      </c>
      <c r="FJ2" s="7" t="s">
        <v>259</v>
      </c>
      <c r="FK2" s="7" t="s">
        <v>259</v>
      </c>
      <c r="FL2" s="7" t="s">
        <v>259</v>
      </c>
      <c r="FM2" s="7" t="s">
        <v>259</v>
      </c>
      <c r="FN2" s="7" t="s">
        <v>259</v>
      </c>
      <c r="FO2" s="7" t="s">
        <v>259</v>
      </c>
      <c r="FP2" s="7" t="s">
        <v>259</v>
      </c>
      <c r="FQ2" s="7" t="s">
        <v>259</v>
      </c>
      <c r="FR2" s="7" t="s">
        <v>259</v>
      </c>
      <c r="FS2" s="7" t="s">
        <v>259</v>
      </c>
      <c r="FT2" s="7" t="s">
        <v>259</v>
      </c>
      <c r="FU2" s="7" t="s">
        <v>259</v>
      </c>
      <c r="FV2" s="7" t="s">
        <v>259</v>
      </c>
      <c r="FW2" s="7" t="s">
        <v>259</v>
      </c>
      <c r="FX2" s="7" t="s">
        <v>259</v>
      </c>
      <c r="FY2" s="7" t="s">
        <v>259</v>
      </c>
      <c r="FZ2" s="7" t="s">
        <v>259</v>
      </c>
      <c r="GA2" s="7" t="s">
        <v>259</v>
      </c>
      <c r="GB2" s="7" t="s">
        <v>259</v>
      </c>
      <c r="GC2" s="7" t="s">
        <v>259</v>
      </c>
      <c r="GD2" s="7" t="s">
        <v>259</v>
      </c>
      <c r="GE2" s="7" t="s">
        <v>259</v>
      </c>
      <c r="GF2" s="7" t="s">
        <v>259</v>
      </c>
      <c r="GG2" s="7" t="s">
        <v>259</v>
      </c>
      <c r="GH2" s="7" t="s">
        <v>259</v>
      </c>
      <c r="GI2" s="7" t="s">
        <v>259</v>
      </c>
      <c r="GJ2" s="7" t="s">
        <v>259</v>
      </c>
      <c r="GK2" s="7" t="s">
        <v>259</v>
      </c>
      <c r="GL2" s="7" t="s">
        <v>259</v>
      </c>
      <c r="GM2" s="7" t="s">
        <v>259</v>
      </c>
      <c r="GN2" s="7" t="s">
        <v>259</v>
      </c>
      <c r="GO2" s="7" t="s">
        <v>259</v>
      </c>
      <c r="GP2" s="7" t="s">
        <v>259</v>
      </c>
      <c r="GQ2" s="7" t="s">
        <v>259</v>
      </c>
      <c r="GR2" s="7" t="s">
        <v>259</v>
      </c>
      <c r="GS2" s="7" t="s">
        <v>259</v>
      </c>
      <c r="GT2" s="7" t="s">
        <v>259</v>
      </c>
      <c r="GU2" s="7" t="s">
        <v>259</v>
      </c>
      <c r="GV2" s="7" t="s">
        <v>259</v>
      </c>
      <c r="GW2" s="7" t="s">
        <v>259</v>
      </c>
      <c r="GX2" s="7" t="s">
        <v>259</v>
      </c>
      <c r="GY2" s="7" t="s">
        <v>259</v>
      </c>
      <c r="GZ2" s="7" t="s">
        <v>259</v>
      </c>
      <c r="HA2" s="7" t="s">
        <v>259</v>
      </c>
      <c r="HB2" s="7" t="s">
        <v>259</v>
      </c>
      <c r="HC2" s="7" t="s">
        <v>259</v>
      </c>
      <c r="HD2" s="7" t="s">
        <v>259</v>
      </c>
      <c r="HE2" s="7" t="s">
        <v>259</v>
      </c>
      <c r="HF2" s="7" t="s">
        <v>259</v>
      </c>
      <c r="HG2" s="7" t="s">
        <v>259</v>
      </c>
      <c r="HH2" s="7" t="s">
        <v>259</v>
      </c>
      <c r="HI2" s="7" t="s">
        <v>259</v>
      </c>
      <c r="HJ2" s="7" t="s">
        <v>259</v>
      </c>
      <c r="HK2" s="7" t="s">
        <v>259</v>
      </c>
      <c r="HL2" s="7" t="s">
        <v>259</v>
      </c>
      <c r="HM2" s="7" t="s">
        <v>259</v>
      </c>
      <c r="HN2" s="7" t="s">
        <v>259</v>
      </c>
      <c r="HO2" s="7" t="s">
        <v>259</v>
      </c>
      <c r="HP2" s="7" t="s">
        <v>259</v>
      </c>
      <c r="HQ2" s="7" t="s">
        <v>259</v>
      </c>
      <c r="HR2" s="7" t="s">
        <v>259</v>
      </c>
      <c r="HS2" s="7" t="s">
        <v>259</v>
      </c>
      <c r="HT2" s="7" t="s">
        <v>259</v>
      </c>
      <c r="HU2" s="7" t="s">
        <v>259</v>
      </c>
      <c r="HV2" s="7" t="s">
        <v>259</v>
      </c>
      <c r="HW2" s="7" t="s">
        <v>259</v>
      </c>
      <c r="HX2" s="7" t="s">
        <v>259</v>
      </c>
      <c r="HY2" s="7" t="s">
        <v>259</v>
      </c>
      <c r="HZ2" s="7" t="s">
        <v>259</v>
      </c>
      <c r="IA2" s="7" t="s">
        <v>259</v>
      </c>
      <c r="IB2" s="7" t="s">
        <v>259</v>
      </c>
      <c r="IC2" s="7" t="s">
        <v>259</v>
      </c>
      <c r="ID2" s="7" t="s">
        <v>259</v>
      </c>
      <c r="IE2" s="7" t="s">
        <v>259</v>
      </c>
      <c r="IF2" s="7" t="s">
        <v>259</v>
      </c>
      <c r="IG2" s="7" t="s">
        <v>259</v>
      </c>
      <c r="IH2" s="7" t="s">
        <v>259</v>
      </c>
      <c r="II2" s="7" t="s">
        <v>259</v>
      </c>
      <c r="IJ2" s="7" t="s">
        <v>259</v>
      </c>
      <c r="IK2" s="7" t="s">
        <v>259</v>
      </c>
      <c r="IL2" s="7" t="s">
        <v>259</v>
      </c>
      <c r="IM2" s="7" t="s">
        <v>259</v>
      </c>
      <c r="IN2" s="7" t="s">
        <v>259</v>
      </c>
      <c r="IO2" s="7" t="s">
        <v>259</v>
      </c>
      <c r="IP2" s="7" t="s">
        <v>259</v>
      </c>
      <c r="IQ2" s="7" t="s">
        <v>259</v>
      </c>
    </row>
    <row r="3" spans="1:251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  <c r="BJ3" s="8" t="s">
        <v>260</v>
      </c>
      <c r="BK3" s="8" t="s">
        <v>260</v>
      </c>
      <c r="BL3" s="8" t="s">
        <v>260</v>
      </c>
      <c r="BM3" s="8" t="s">
        <v>260</v>
      </c>
      <c r="BN3" s="8" t="s">
        <v>260</v>
      </c>
      <c r="BO3" s="8" t="s">
        <v>260</v>
      </c>
      <c r="BP3" s="8" t="s">
        <v>260</v>
      </c>
      <c r="BQ3" s="8" t="s">
        <v>260</v>
      </c>
      <c r="BR3" s="8" t="s">
        <v>260</v>
      </c>
      <c r="BS3" s="8" t="s">
        <v>260</v>
      </c>
      <c r="BT3" s="8" t="s">
        <v>260</v>
      </c>
      <c r="BU3" s="8" t="s">
        <v>260</v>
      </c>
      <c r="BV3" s="8" t="s">
        <v>260</v>
      </c>
      <c r="BW3" s="8" t="s">
        <v>260</v>
      </c>
      <c r="BX3" s="8" t="s">
        <v>260</v>
      </c>
      <c r="BY3" s="8" t="s">
        <v>260</v>
      </c>
      <c r="BZ3" s="8" t="s">
        <v>260</v>
      </c>
      <c r="CA3" s="8" t="s">
        <v>260</v>
      </c>
      <c r="CB3" s="8" t="s">
        <v>260</v>
      </c>
      <c r="CC3" s="8" t="s">
        <v>260</v>
      </c>
      <c r="CD3" s="8" t="s">
        <v>260</v>
      </c>
      <c r="CE3" s="8" t="s">
        <v>260</v>
      </c>
      <c r="CF3" s="8" t="s">
        <v>260</v>
      </c>
      <c r="CG3" s="8" t="s">
        <v>260</v>
      </c>
      <c r="CH3" s="8" t="s">
        <v>260</v>
      </c>
      <c r="CI3" s="8" t="s">
        <v>260</v>
      </c>
      <c r="CJ3" s="8" t="s">
        <v>260</v>
      </c>
      <c r="CK3" s="8" t="s">
        <v>260</v>
      </c>
      <c r="CL3" s="8" t="s">
        <v>260</v>
      </c>
      <c r="CM3" s="8" t="s">
        <v>260</v>
      </c>
      <c r="CN3" s="8" t="s">
        <v>260</v>
      </c>
      <c r="CO3" s="8" t="s">
        <v>260</v>
      </c>
      <c r="CP3" s="8" t="s">
        <v>260</v>
      </c>
      <c r="CQ3" s="8" t="s">
        <v>260</v>
      </c>
      <c r="CR3" s="8" t="s">
        <v>260</v>
      </c>
      <c r="CS3" s="8" t="s">
        <v>260</v>
      </c>
      <c r="CT3" s="8" t="s">
        <v>260</v>
      </c>
      <c r="CU3" s="8" t="s">
        <v>260</v>
      </c>
      <c r="CV3" s="8" t="s">
        <v>260</v>
      </c>
      <c r="CW3" s="8" t="s">
        <v>260</v>
      </c>
      <c r="CX3" s="8" t="s">
        <v>260</v>
      </c>
      <c r="CY3" s="8" t="s">
        <v>260</v>
      </c>
      <c r="CZ3" s="8" t="s">
        <v>260</v>
      </c>
      <c r="DA3" s="8" t="s">
        <v>260</v>
      </c>
      <c r="DB3" s="8" t="s">
        <v>260</v>
      </c>
      <c r="DC3" s="8" t="s">
        <v>260</v>
      </c>
      <c r="DD3" s="8" t="s">
        <v>260</v>
      </c>
      <c r="DE3" s="8" t="s">
        <v>260</v>
      </c>
      <c r="DF3" s="8" t="s">
        <v>260</v>
      </c>
      <c r="DG3" s="8" t="s">
        <v>260</v>
      </c>
      <c r="DH3" s="8" t="s">
        <v>260</v>
      </c>
      <c r="DI3" s="8" t="s">
        <v>260</v>
      </c>
      <c r="DJ3" s="8" t="s">
        <v>260</v>
      </c>
      <c r="DK3" s="8" t="s">
        <v>260</v>
      </c>
      <c r="DL3" s="8" t="s">
        <v>260</v>
      </c>
      <c r="DM3" s="8" t="s">
        <v>260</v>
      </c>
      <c r="DN3" s="8" t="s">
        <v>260</v>
      </c>
      <c r="DO3" s="8" t="s">
        <v>260</v>
      </c>
      <c r="DP3" s="8" t="s">
        <v>260</v>
      </c>
      <c r="DQ3" s="8" t="s">
        <v>260</v>
      </c>
      <c r="DR3" s="8" t="s">
        <v>260</v>
      </c>
      <c r="DS3" s="8" t="s">
        <v>260</v>
      </c>
      <c r="DT3" s="8" t="s">
        <v>260</v>
      </c>
      <c r="DU3" s="8" t="s">
        <v>260</v>
      </c>
      <c r="DV3" s="8" t="s">
        <v>260</v>
      </c>
      <c r="DW3" s="8" t="s">
        <v>260</v>
      </c>
      <c r="DX3" s="8" t="s">
        <v>260</v>
      </c>
      <c r="DY3" s="8" t="s">
        <v>260</v>
      </c>
      <c r="DZ3" s="8" t="s">
        <v>260</v>
      </c>
      <c r="EA3" s="8" t="s">
        <v>260</v>
      </c>
      <c r="EB3" s="8" t="s">
        <v>260</v>
      </c>
      <c r="EC3" s="8" t="s">
        <v>260</v>
      </c>
      <c r="ED3" s="8" t="s">
        <v>260</v>
      </c>
      <c r="EE3" s="8" t="s">
        <v>260</v>
      </c>
      <c r="EF3" s="8" t="s">
        <v>260</v>
      </c>
      <c r="EG3" s="8" t="s">
        <v>260</v>
      </c>
      <c r="EH3" s="8" t="s">
        <v>260</v>
      </c>
      <c r="EI3" s="8" t="s">
        <v>260</v>
      </c>
      <c r="EJ3" s="8" t="s">
        <v>260</v>
      </c>
      <c r="EK3" s="8" t="s">
        <v>260</v>
      </c>
      <c r="EL3" s="8" t="s">
        <v>260</v>
      </c>
      <c r="EM3" s="8" t="s">
        <v>260</v>
      </c>
      <c r="EN3" s="8" t="s">
        <v>260</v>
      </c>
      <c r="EO3" s="8" t="s">
        <v>260</v>
      </c>
      <c r="EP3" s="8" t="s">
        <v>260</v>
      </c>
      <c r="EQ3" s="8" t="s">
        <v>260</v>
      </c>
      <c r="ER3" s="8" t="s">
        <v>260</v>
      </c>
      <c r="ES3" s="8" t="s">
        <v>260</v>
      </c>
      <c r="ET3" s="8" t="s">
        <v>260</v>
      </c>
      <c r="EU3" s="8" t="s">
        <v>260</v>
      </c>
      <c r="EV3" s="8" t="s">
        <v>260</v>
      </c>
      <c r="EW3" s="8" t="s">
        <v>260</v>
      </c>
      <c r="EX3" s="8" t="s">
        <v>260</v>
      </c>
      <c r="EY3" s="8" t="s">
        <v>260</v>
      </c>
      <c r="EZ3" s="8" t="s">
        <v>260</v>
      </c>
      <c r="FA3" s="8" t="s">
        <v>260</v>
      </c>
      <c r="FB3" s="8" t="s">
        <v>260</v>
      </c>
      <c r="FC3" s="8" t="s">
        <v>260</v>
      </c>
      <c r="FD3" s="8" t="s">
        <v>260</v>
      </c>
      <c r="FE3" s="8" t="s">
        <v>260</v>
      </c>
      <c r="FF3" s="8" t="s">
        <v>260</v>
      </c>
      <c r="FG3" s="8" t="s">
        <v>260</v>
      </c>
      <c r="FH3" s="8" t="s">
        <v>260</v>
      </c>
      <c r="FI3" s="8" t="s">
        <v>260</v>
      </c>
      <c r="FJ3" s="8" t="s">
        <v>260</v>
      </c>
      <c r="FK3" s="8" t="s">
        <v>260</v>
      </c>
      <c r="FL3" s="8" t="s">
        <v>260</v>
      </c>
      <c r="FM3" s="8" t="s">
        <v>260</v>
      </c>
      <c r="FN3" s="8" t="s">
        <v>260</v>
      </c>
      <c r="FO3" s="8" t="s">
        <v>260</v>
      </c>
      <c r="FP3" s="8" t="s">
        <v>260</v>
      </c>
      <c r="FQ3" s="8" t="s">
        <v>260</v>
      </c>
      <c r="FR3" s="8" t="s">
        <v>260</v>
      </c>
      <c r="FS3" s="8" t="s">
        <v>260</v>
      </c>
      <c r="FT3" s="8" t="s">
        <v>260</v>
      </c>
      <c r="FU3" s="8" t="s">
        <v>260</v>
      </c>
      <c r="FV3" s="8" t="s">
        <v>260</v>
      </c>
      <c r="FW3" s="8" t="s">
        <v>260</v>
      </c>
      <c r="FX3" s="8" t="s">
        <v>260</v>
      </c>
      <c r="FY3" s="8" t="s">
        <v>260</v>
      </c>
      <c r="FZ3" s="8" t="s">
        <v>260</v>
      </c>
      <c r="GA3" s="8" t="s">
        <v>260</v>
      </c>
      <c r="GB3" s="8" t="s">
        <v>260</v>
      </c>
      <c r="GC3" s="8" t="s">
        <v>260</v>
      </c>
      <c r="GD3" s="8" t="s">
        <v>260</v>
      </c>
      <c r="GE3" s="8" t="s">
        <v>260</v>
      </c>
      <c r="GF3" s="8" t="s">
        <v>260</v>
      </c>
      <c r="GG3" s="8" t="s">
        <v>260</v>
      </c>
      <c r="GH3" s="8" t="s">
        <v>260</v>
      </c>
      <c r="GI3" s="8" t="s">
        <v>260</v>
      </c>
      <c r="GJ3" s="8" t="s">
        <v>260</v>
      </c>
      <c r="GK3" s="8" t="s">
        <v>260</v>
      </c>
      <c r="GL3" s="8" t="s">
        <v>260</v>
      </c>
      <c r="GM3" s="8" t="s">
        <v>260</v>
      </c>
      <c r="GN3" s="8" t="s">
        <v>260</v>
      </c>
      <c r="GO3" s="8" t="s">
        <v>260</v>
      </c>
      <c r="GP3" s="8" t="s">
        <v>260</v>
      </c>
      <c r="GQ3" s="8" t="s">
        <v>260</v>
      </c>
      <c r="GR3" s="8" t="s">
        <v>260</v>
      </c>
      <c r="GS3" s="8" t="s">
        <v>260</v>
      </c>
      <c r="GT3" s="8" t="s">
        <v>260</v>
      </c>
      <c r="GU3" s="8" t="s">
        <v>260</v>
      </c>
      <c r="GV3" s="8" t="s">
        <v>260</v>
      </c>
      <c r="GW3" s="8" t="s">
        <v>260</v>
      </c>
      <c r="GX3" s="8" t="s">
        <v>260</v>
      </c>
      <c r="GY3" s="8" t="s">
        <v>260</v>
      </c>
      <c r="GZ3" s="8" t="s">
        <v>260</v>
      </c>
      <c r="HA3" s="8" t="s">
        <v>260</v>
      </c>
      <c r="HB3" s="8" t="s">
        <v>260</v>
      </c>
      <c r="HC3" s="8" t="s">
        <v>260</v>
      </c>
      <c r="HD3" s="8" t="s">
        <v>260</v>
      </c>
      <c r="HE3" s="8" t="s">
        <v>260</v>
      </c>
      <c r="HF3" s="8" t="s">
        <v>260</v>
      </c>
      <c r="HG3" s="8" t="s">
        <v>260</v>
      </c>
      <c r="HH3" s="8" t="s">
        <v>260</v>
      </c>
      <c r="HI3" s="8" t="s">
        <v>260</v>
      </c>
      <c r="HJ3" s="8" t="s">
        <v>260</v>
      </c>
      <c r="HK3" s="8" t="s">
        <v>260</v>
      </c>
      <c r="HL3" s="8" t="s">
        <v>260</v>
      </c>
      <c r="HM3" s="8" t="s">
        <v>260</v>
      </c>
      <c r="HN3" s="8" t="s">
        <v>260</v>
      </c>
      <c r="HO3" s="8" t="s">
        <v>260</v>
      </c>
      <c r="HP3" s="8" t="s">
        <v>260</v>
      </c>
      <c r="HQ3" s="8" t="s">
        <v>260</v>
      </c>
      <c r="HR3" s="8" t="s">
        <v>260</v>
      </c>
      <c r="HS3" s="8" t="s">
        <v>260</v>
      </c>
      <c r="HT3" s="8" t="s">
        <v>260</v>
      </c>
      <c r="HU3" s="8" t="s">
        <v>260</v>
      </c>
      <c r="HV3" s="8" t="s">
        <v>260</v>
      </c>
      <c r="HW3" s="8" t="s">
        <v>260</v>
      </c>
      <c r="HX3" s="8" t="s">
        <v>260</v>
      </c>
      <c r="HY3" s="8" t="s">
        <v>260</v>
      </c>
      <c r="HZ3" s="8" t="s">
        <v>260</v>
      </c>
      <c r="IA3" s="8" t="s">
        <v>260</v>
      </c>
      <c r="IB3" s="8" t="s">
        <v>260</v>
      </c>
      <c r="IC3" s="8" t="s">
        <v>260</v>
      </c>
      <c r="ID3" s="8" t="s">
        <v>260</v>
      </c>
      <c r="IE3" s="8" t="s">
        <v>260</v>
      </c>
      <c r="IF3" s="8" t="s">
        <v>260</v>
      </c>
      <c r="IG3" s="8" t="s">
        <v>260</v>
      </c>
      <c r="IH3" s="8" t="s">
        <v>260</v>
      </c>
      <c r="II3" s="8" t="s">
        <v>260</v>
      </c>
      <c r="IJ3" s="8" t="s">
        <v>260</v>
      </c>
      <c r="IK3" s="8" t="s">
        <v>260</v>
      </c>
      <c r="IL3" s="8" t="s">
        <v>260</v>
      </c>
      <c r="IM3" s="8" t="s">
        <v>260</v>
      </c>
      <c r="IN3" s="8" t="s">
        <v>260</v>
      </c>
      <c r="IO3" s="8" t="s">
        <v>260</v>
      </c>
      <c r="IP3" s="8" t="s">
        <v>260</v>
      </c>
      <c r="IQ3" s="8" t="s">
        <v>260</v>
      </c>
    </row>
    <row r="4" spans="1:251">
      <c r="A4" s="4" t="s">
        <v>252</v>
      </c>
      <c r="B4" s="8" t="s">
        <v>261</v>
      </c>
      <c r="C4" s="8" t="s">
        <v>261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261</v>
      </c>
      <c r="O4" s="8" t="s">
        <v>261</v>
      </c>
      <c r="P4" s="8" t="s">
        <v>261</v>
      </c>
      <c r="Q4" s="8" t="s">
        <v>261</v>
      </c>
      <c r="R4" s="8" t="s">
        <v>261</v>
      </c>
      <c r="S4" s="8" t="s">
        <v>261</v>
      </c>
      <c r="T4" s="8" t="s">
        <v>261</v>
      </c>
      <c r="U4" s="8" t="s">
        <v>261</v>
      </c>
      <c r="V4" s="8" t="s">
        <v>261</v>
      </c>
      <c r="W4" s="8" t="s">
        <v>261</v>
      </c>
      <c r="X4" s="8" t="s">
        <v>261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261</v>
      </c>
      <c r="AJ4" s="8" t="s">
        <v>261</v>
      </c>
      <c r="AK4" s="8" t="s">
        <v>261</v>
      </c>
      <c r="AL4" s="8" t="s">
        <v>261</v>
      </c>
      <c r="AM4" s="8" t="s">
        <v>261</v>
      </c>
      <c r="AN4" s="8" t="s">
        <v>261</v>
      </c>
      <c r="AO4" s="8" t="s">
        <v>261</v>
      </c>
      <c r="AP4" s="8" t="s">
        <v>261</v>
      </c>
      <c r="AQ4" s="8" t="s">
        <v>261</v>
      </c>
      <c r="AR4" s="8" t="s">
        <v>261</v>
      </c>
      <c r="AS4" s="8" t="s">
        <v>261</v>
      </c>
      <c r="AT4" s="8" t="s">
        <v>261</v>
      </c>
      <c r="AU4" s="8" t="s">
        <v>261</v>
      </c>
      <c r="AV4" s="8" t="s">
        <v>261</v>
      </c>
      <c r="AW4" s="8" t="s">
        <v>261</v>
      </c>
      <c r="AX4" s="8" t="s">
        <v>261</v>
      </c>
      <c r="AY4" s="8" t="s">
        <v>261</v>
      </c>
      <c r="AZ4" s="8" t="s">
        <v>261</v>
      </c>
      <c r="BA4" s="8" t="s">
        <v>261</v>
      </c>
      <c r="BB4" s="8" t="s">
        <v>261</v>
      </c>
      <c r="BC4" s="8" t="s">
        <v>261</v>
      </c>
      <c r="BD4" s="8" t="s">
        <v>261</v>
      </c>
      <c r="BE4" s="8" t="s">
        <v>261</v>
      </c>
      <c r="BF4" s="8" t="s">
        <v>261</v>
      </c>
      <c r="BG4" s="8" t="s">
        <v>261</v>
      </c>
      <c r="BH4" s="8" t="s">
        <v>261</v>
      </c>
      <c r="BI4" s="8" t="s">
        <v>261</v>
      </c>
      <c r="BJ4" s="8" t="s">
        <v>261</v>
      </c>
      <c r="BK4" s="8" t="s">
        <v>261</v>
      </c>
      <c r="BL4" s="8" t="s">
        <v>261</v>
      </c>
      <c r="BM4" s="8" t="s">
        <v>261</v>
      </c>
      <c r="BN4" s="8" t="s">
        <v>261</v>
      </c>
      <c r="BO4" s="8" t="s">
        <v>261</v>
      </c>
      <c r="BP4" s="8" t="s">
        <v>261</v>
      </c>
      <c r="BQ4" s="8" t="s">
        <v>261</v>
      </c>
      <c r="BR4" s="8" t="s">
        <v>261</v>
      </c>
      <c r="BS4" s="8" t="s">
        <v>261</v>
      </c>
      <c r="BT4" s="8" t="s">
        <v>261</v>
      </c>
      <c r="BU4" s="8" t="s">
        <v>261</v>
      </c>
      <c r="BV4" s="8" t="s">
        <v>261</v>
      </c>
      <c r="BW4" s="8" t="s">
        <v>261</v>
      </c>
      <c r="BX4" s="8" t="s">
        <v>261</v>
      </c>
      <c r="BY4" s="8" t="s">
        <v>261</v>
      </c>
      <c r="BZ4" s="8" t="s">
        <v>261</v>
      </c>
      <c r="CA4" s="8" t="s">
        <v>261</v>
      </c>
      <c r="CB4" s="8" t="s">
        <v>261</v>
      </c>
      <c r="CC4" s="8" t="s">
        <v>261</v>
      </c>
      <c r="CD4" s="8" t="s">
        <v>261</v>
      </c>
      <c r="CE4" s="8" t="s">
        <v>261</v>
      </c>
      <c r="CF4" s="8" t="s">
        <v>261</v>
      </c>
      <c r="CG4" s="8" t="s">
        <v>261</v>
      </c>
      <c r="CH4" s="8" t="s">
        <v>261</v>
      </c>
      <c r="CI4" s="8" t="s">
        <v>261</v>
      </c>
      <c r="CJ4" s="8" t="s">
        <v>261</v>
      </c>
      <c r="CK4" s="8" t="s">
        <v>261</v>
      </c>
      <c r="CL4" s="8" t="s">
        <v>261</v>
      </c>
      <c r="CM4" s="8" t="s">
        <v>261</v>
      </c>
      <c r="CN4" s="8" t="s">
        <v>261</v>
      </c>
      <c r="CO4" s="8" t="s">
        <v>261</v>
      </c>
      <c r="CP4" s="8" t="s">
        <v>261</v>
      </c>
      <c r="CQ4" s="8" t="s">
        <v>261</v>
      </c>
      <c r="CR4" s="8" t="s">
        <v>261</v>
      </c>
      <c r="CS4" s="8" t="s">
        <v>261</v>
      </c>
      <c r="CT4" s="8" t="s">
        <v>261</v>
      </c>
      <c r="CU4" s="8" t="s">
        <v>261</v>
      </c>
      <c r="CV4" s="8" t="s">
        <v>261</v>
      </c>
      <c r="CW4" s="8" t="s">
        <v>261</v>
      </c>
      <c r="CX4" s="8" t="s">
        <v>261</v>
      </c>
      <c r="CY4" s="8" t="s">
        <v>261</v>
      </c>
      <c r="CZ4" s="8" t="s">
        <v>261</v>
      </c>
      <c r="DA4" s="8" t="s">
        <v>261</v>
      </c>
      <c r="DB4" s="8" t="s">
        <v>261</v>
      </c>
      <c r="DC4" s="8" t="s">
        <v>261</v>
      </c>
      <c r="DD4" s="8" t="s">
        <v>261</v>
      </c>
      <c r="DE4" s="8" t="s">
        <v>261</v>
      </c>
      <c r="DF4" s="8" t="s">
        <v>261</v>
      </c>
      <c r="DG4" s="8" t="s">
        <v>261</v>
      </c>
      <c r="DH4" s="8" t="s">
        <v>261</v>
      </c>
      <c r="DI4" s="8" t="s">
        <v>261</v>
      </c>
      <c r="DJ4" s="8" t="s">
        <v>261</v>
      </c>
      <c r="DK4" s="8" t="s">
        <v>261</v>
      </c>
      <c r="DL4" s="8" t="s">
        <v>261</v>
      </c>
      <c r="DM4" s="8" t="s">
        <v>261</v>
      </c>
      <c r="DN4" s="8" t="s">
        <v>261</v>
      </c>
      <c r="DO4" s="8" t="s">
        <v>261</v>
      </c>
      <c r="DP4" s="8" t="s">
        <v>261</v>
      </c>
      <c r="DQ4" s="8" t="s">
        <v>261</v>
      </c>
      <c r="DR4" s="8" t="s">
        <v>261</v>
      </c>
      <c r="DS4" s="8" t="s">
        <v>261</v>
      </c>
      <c r="DT4" s="8" t="s">
        <v>261</v>
      </c>
      <c r="DU4" s="8" t="s">
        <v>261</v>
      </c>
      <c r="DV4" s="8" t="s">
        <v>261</v>
      </c>
      <c r="DW4" s="8" t="s">
        <v>261</v>
      </c>
      <c r="DX4" s="8" t="s">
        <v>261</v>
      </c>
      <c r="DY4" s="8" t="s">
        <v>261</v>
      </c>
      <c r="DZ4" s="8" t="s">
        <v>261</v>
      </c>
      <c r="EA4" s="8" t="s">
        <v>261</v>
      </c>
      <c r="EB4" s="8" t="s">
        <v>261</v>
      </c>
      <c r="EC4" s="8" t="s">
        <v>261</v>
      </c>
      <c r="ED4" s="8" t="s">
        <v>261</v>
      </c>
      <c r="EE4" s="8" t="s">
        <v>261</v>
      </c>
      <c r="EF4" s="8" t="s">
        <v>261</v>
      </c>
      <c r="EG4" s="8" t="s">
        <v>261</v>
      </c>
      <c r="EH4" s="8" t="s">
        <v>261</v>
      </c>
      <c r="EI4" s="8" t="s">
        <v>261</v>
      </c>
      <c r="EJ4" s="8" t="s">
        <v>261</v>
      </c>
      <c r="EK4" s="8" t="s">
        <v>261</v>
      </c>
      <c r="EL4" s="8" t="s">
        <v>261</v>
      </c>
      <c r="EM4" s="8" t="s">
        <v>261</v>
      </c>
      <c r="EN4" s="8" t="s">
        <v>261</v>
      </c>
      <c r="EO4" s="8" t="s">
        <v>261</v>
      </c>
      <c r="EP4" s="8" t="s">
        <v>261</v>
      </c>
      <c r="EQ4" s="8" t="s">
        <v>261</v>
      </c>
      <c r="ER4" s="8" t="s">
        <v>261</v>
      </c>
      <c r="ES4" s="8" t="s">
        <v>261</v>
      </c>
      <c r="ET4" s="8" t="s">
        <v>261</v>
      </c>
      <c r="EU4" s="8" t="s">
        <v>261</v>
      </c>
      <c r="EV4" s="8" t="s">
        <v>261</v>
      </c>
      <c r="EW4" s="8" t="s">
        <v>261</v>
      </c>
      <c r="EX4" s="8" t="s">
        <v>261</v>
      </c>
      <c r="EY4" s="8" t="s">
        <v>261</v>
      </c>
      <c r="EZ4" s="8" t="s">
        <v>261</v>
      </c>
      <c r="FA4" s="8" t="s">
        <v>261</v>
      </c>
      <c r="FB4" s="8" t="s">
        <v>261</v>
      </c>
      <c r="FC4" s="8" t="s">
        <v>261</v>
      </c>
      <c r="FD4" s="8" t="s">
        <v>261</v>
      </c>
      <c r="FE4" s="8" t="s">
        <v>261</v>
      </c>
      <c r="FF4" s="8" t="s">
        <v>261</v>
      </c>
      <c r="FG4" s="8" t="s">
        <v>261</v>
      </c>
      <c r="FH4" s="8" t="s">
        <v>261</v>
      </c>
      <c r="FI4" s="8" t="s">
        <v>261</v>
      </c>
      <c r="FJ4" s="8" t="s">
        <v>261</v>
      </c>
      <c r="FK4" s="8" t="s">
        <v>261</v>
      </c>
      <c r="FL4" s="8" t="s">
        <v>261</v>
      </c>
      <c r="FM4" s="8" t="s">
        <v>261</v>
      </c>
      <c r="FN4" s="8" t="s">
        <v>261</v>
      </c>
      <c r="FO4" s="8" t="s">
        <v>261</v>
      </c>
      <c r="FP4" s="8" t="s">
        <v>261</v>
      </c>
      <c r="FQ4" s="8" t="s">
        <v>261</v>
      </c>
      <c r="FR4" s="8" t="s">
        <v>261</v>
      </c>
      <c r="FS4" s="8" t="s">
        <v>261</v>
      </c>
      <c r="FT4" s="8" t="s">
        <v>261</v>
      </c>
      <c r="FU4" s="8" t="s">
        <v>261</v>
      </c>
      <c r="FV4" s="8" t="s">
        <v>261</v>
      </c>
      <c r="FW4" s="8" t="s">
        <v>261</v>
      </c>
      <c r="FX4" s="8" t="s">
        <v>261</v>
      </c>
      <c r="FY4" s="8" t="s">
        <v>261</v>
      </c>
      <c r="FZ4" s="8" t="s">
        <v>261</v>
      </c>
      <c r="GA4" s="8" t="s">
        <v>261</v>
      </c>
      <c r="GB4" s="8" t="s">
        <v>261</v>
      </c>
      <c r="GC4" s="8" t="s">
        <v>261</v>
      </c>
      <c r="GD4" s="8" t="s">
        <v>261</v>
      </c>
      <c r="GE4" s="8" t="s">
        <v>261</v>
      </c>
      <c r="GF4" s="8" t="s">
        <v>261</v>
      </c>
      <c r="GG4" s="8" t="s">
        <v>261</v>
      </c>
      <c r="GH4" s="8" t="s">
        <v>261</v>
      </c>
      <c r="GI4" s="8" t="s">
        <v>261</v>
      </c>
      <c r="GJ4" s="8" t="s">
        <v>261</v>
      </c>
      <c r="GK4" s="8" t="s">
        <v>261</v>
      </c>
      <c r="GL4" s="8" t="s">
        <v>261</v>
      </c>
      <c r="GM4" s="8" t="s">
        <v>261</v>
      </c>
      <c r="GN4" s="8" t="s">
        <v>261</v>
      </c>
      <c r="GO4" s="8" t="s">
        <v>261</v>
      </c>
      <c r="GP4" s="8" t="s">
        <v>261</v>
      </c>
      <c r="GQ4" s="8" t="s">
        <v>261</v>
      </c>
      <c r="GR4" s="8" t="s">
        <v>261</v>
      </c>
      <c r="GS4" s="8" t="s">
        <v>261</v>
      </c>
      <c r="GT4" s="8" t="s">
        <v>261</v>
      </c>
      <c r="GU4" s="8" t="s">
        <v>261</v>
      </c>
      <c r="GV4" s="8" t="s">
        <v>261</v>
      </c>
      <c r="GW4" s="8" t="s">
        <v>261</v>
      </c>
      <c r="GX4" s="8" t="s">
        <v>261</v>
      </c>
      <c r="GY4" s="8" t="s">
        <v>261</v>
      </c>
      <c r="GZ4" s="8" t="s">
        <v>261</v>
      </c>
      <c r="HA4" s="8" t="s">
        <v>261</v>
      </c>
      <c r="HB4" s="8" t="s">
        <v>261</v>
      </c>
      <c r="HC4" s="8" t="s">
        <v>261</v>
      </c>
      <c r="HD4" s="8" t="s">
        <v>261</v>
      </c>
      <c r="HE4" s="8" t="s">
        <v>261</v>
      </c>
      <c r="HF4" s="8" t="s">
        <v>261</v>
      </c>
      <c r="HG4" s="8" t="s">
        <v>261</v>
      </c>
      <c r="HH4" s="8" t="s">
        <v>261</v>
      </c>
      <c r="HI4" s="8" t="s">
        <v>261</v>
      </c>
      <c r="HJ4" s="8" t="s">
        <v>261</v>
      </c>
      <c r="HK4" s="8" t="s">
        <v>261</v>
      </c>
      <c r="HL4" s="8" t="s">
        <v>261</v>
      </c>
      <c r="HM4" s="8" t="s">
        <v>261</v>
      </c>
      <c r="HN4" s="8" t="s">
        <v>261</v>
      </c>
      <c r="HO4" s="8" t="s">
        <v>261</v>
      </c>
      <c r="HP4" s="8" t="s">
        <v>261</v>
      </c>
      <c r="HQ4" s="8" t="s">
        <v>261</v>
      </c>
      <c r="HR4" s="8" t="s">
        <v>261</v>
      </c>
      <c r="HS4" s="8" t="s">
        <v>261</v>
      </c>
      <c r="HT4" s="8" t="s">
        <v>261</v>
      </c>
      <c r="HU4" s="8" t="s">
        <v>261</v>
      </c>
      <c r="HV4" s="8" t="s">
        <v>261</v>
      </c>
      <c r="HW4" s="8" t="s">
        <v>261</v>
      </c>
      <c r="HX4" s="8" t="s">
        <v>261</v>
      </c>
      <c r="HY4" s="8" t="s">
        <v>261</v>
      </c>
      <c r="HZ4" s="8" t="s">
        <v>261</v>
      </c>
      <c r="IA4" s="8" t="s">
        <v>261</v>
      </c>
      <c r="IB4" s="8" t="s">
        <v>261</v>
      </c>
      <c r="IC4" s="8" t="s">
        <v>261</v>
      </c>
      <c r="ID4" s="8" t="s">
        <v>261</v>
      </c>
      <c r="IE4" s="8" t="s">
        <v>261</v>
      </c>
      <c r="IF4" s="8" t="s">
        <v>261</v>
      </c>
      <c r="IG4" s="8" t="s">
        <v>261</v>
      </c>
      <c r="IH4" s="8" t="s">
        <v>261</v>
      </c>
      <c r="II4" s="8" t="s">
        <v>261</v>
      </c>
      <c r="IJ4" s="8" t="s">
        <v>261</v>
      </c>
      <c r="IK4" s="8" t="s">
        <v>261</v>
      </c>
      <c r="IL4" s="8" t="s">
        <v>261</v>
      </c>
      <c r="IM4" s="8" t="s">
        <v>261</v>
      </c>
      <c r="IN4" s="8" t="s">
        <v>261</v>
      </c>
      <c r="IO4" s="8" t="s">
        <v>261</v>
      </c>
      <c r="IP4" s="8" t="s">
        <v>261</v>
      </c>
      <c r="IQ4" s="8" t="s">
        <v>261</v>
      </c>
    </row>
    <row r="5" spans="1:251">
      <c r="A5" s="4" t="s">
        <v>253</v>
      </c>
      <c r="B5" s="8" t="s">
        <v>2877</v>
      </c>
      <c r="C5" s="8" t="s">
        <v>2877</v>
      </c>
      <c r="D5" s="8" t="s">
        <v>2877</v>
      </c>
      <c r="E5" s="8" t="s">
        <v>2877</v>
      </c>
      <c r="F5" s="8" t="s">
        <v>2877</v>
      </c>
      <c r="G5" s="8" t="s">
        <v>2877</v>
      </c>
      <c r="H5" s="8" t="s">
        <v>2877</v>
      </c>
      <c r="I5" s="8" t="s">
        <v>2877</v>
      </c>
      <c r="J5" s="8" t="s">
        <v>2877</v>
      </c>
      <c r="K5" s="8" t="s">
        <v>2877</v>
      </c>
      <c r="L5" s="8" t="s">
        <v>2877</v>
      </c>
      <c r="M5" s="8" t="s">
        <v>2877</v>
      </c>
      <c r="N5" s="8" t="s">
        <v>2877</v>
      </c>
      <c r="O5" s="8" t="s">
        <v>2877</v>
      </c>
      <c r="P5" s="8" t="s">
        <v>2877</v>
      </c>
      <c r="Q5" s="8" t="s">
        <v>2877</v>
      </c>
      <c r="R5" s="8" t="s">
        <v>2877</v>
      </c>
      <c r="S5" s="8" t="s">
        <v>2877</v>
      </c>
      <c r="T5" s="8" t="s">
        <v>2877</v>
      </c>
      <c r="U5" s="8" t="s">
        <v>2877</v>
      </c>
      <c r="V5" s="8" t="s">
        <v>2877</v>
      </c>
      <c r="W5" s="8" t="s">
        <v>2877</v>
      </c>
      <c r="X5" s="8" t="s">
        <v>2877</v>
      </c>
      <c r="Y5" s="8" t="s">
        <v>2877</v>
      </c>
      <c r="Z5" s="8" t="s">
        <v>2877</v>
      </c>
      <c r="AA5" s="8" t="s">
        <v>2877</v>
      </c>
      <c r="AB5" s="8" t="s">
        <v>2877</v>
      </c>
      <c r="AC5" s="8" t="s">
        <v>2877</v>
      </c>
      <c r="AD5" s="8" t="s">
        <v>2877</v>
      </c>
      <c r="AE5" s="8" t="s">
        <v>2877</v>
      </c>
      <c r="AF5" s="8" t="s">
        <v>2877</v>
      </c>
      <c r="AG5" s="8" t="s">
        <v>2877</v>
      </c>
      <c r="AH5" s="8" t="s">
        <v>2877</v>
      </c>
      <c r="AI5" s="8" t="s">
        <v>2877</v>
      </c>
      <c r="AJ5" s="8" t="s">
        <v>2877</v>
      </c>
      <c r="AK5" s="8" t="s">
        <v>2877</v>
      </c>
      <c r="AL5" s="8" t="s">
        <v>2877</v>
      </c>
      <c r="AM5" s="8" t="s">
        <v>2877</v>
      </c>
      <c r="AN5" s="8" t="s">
        <v>2877</v>
      </c>
      <c r="AO5" s="8" t="s">
        <v>2877</v>
      </c>
      <c r="AP5" s="8" t="s">
        <v>2877</v>
      </c>
      <c r="AQ5" s="8" t="s">
        <v>2877</v>
      </c>
      <c r="AR5" s="8" t="s">
        <v>2877</v>
      </c>
      <c r="AS5" s="8" t="s">
        <v>2877</v>
      </c>
      <c r="AT5" s="8" t="s">
        <v>2877</v>
      </c>
      <c r="AU5" s="8" t="s">
        <v>2877</v>
      </c>
      <c r="AV5" s="8" t="s">
        <v>2877</v>
      </c>
      <c r="AW5" s="8" t="s">
        <v>2877</v>
      </c>
      <c r="AX5" s="8" t="s">
        <v>2877</v>
      </c>
      <c r="AY5" s="8" t="s">
        <v>2877</v>
      </c>
      <c r="AZ5" s="8" t="s">
        <v>2877</v>
      </c>
      <c r="BA5" s="8" t="s">
        <v>2877</v>
      </c>
      <c r="BB5" s="8" t="s">
        <v>2877</v>
      </c>
      <c r="BC5" s="8" t="s">
        <v>2877</v>
      </c>
      <c r="BD5" s="8" t="s">
        <v>2877</v>
      </c>
      <c r="BE5" s="8" t="s">
        <v>2877</v>
      </c>
      <c r="BF5" s="8" t="s">
        <v>2877</v>
      </c>
      <c r="BG5" s="8" t="s">
        <v>2877</v>
      </c>
      <c r="BH5" s="8" t="s">
        <v>2877</v>
      </c>
      <c r="BI5" s="8" t="s">
        <v>2877</v>
      </c>
      <c r="BJ5" s="8" t="s">
        <v>2877</v>
      </c>
      <c r="BK5" s="8" t="s">
        <v>2877</v>
      </c>
      <c r="BL5" s="8" t="s">
        <v>2877</v>
      </c>
      <c r="BM5" s="8" t="s">
        <v>2877</v>
      </c>
      <c r="BN5" s="8" t="s">
        <v>2877</v>
      </c>
      <c r="BO5" s="8" t="s">
        <v>2877</v>
      </c>
      <c r="BP5" s="8" t="s">
        <v>2877</v>
      </c>
      <c r="BQ5" s="8" t="s">
        <v>2877</v>
      </c>
      <c r="BR5" s="8" t="s">
        <v>2877</v>
      </c>
      <c r="BS5" s="8" t="s">
        <v>2877</v>
      </c>
      <c r="BT5" s="8" t="s">
        <v>2877</v>
      </c>
      <c r="BU5" s="8" t="s">
        <v>2877</v>
      </c>
      <c r="BV5" s="8" t="s">
        <v>2877</v>
      </c>
      <c r="BW5" s="8" t="s">
        <v>2877</v>
      </c>
      <c r="BX5" s="8" t="s">
        <v>2877</v>
      </c>
      <c r="BY5" s="8" t="s">
        <v>2877</v>
      </c>
      <c r="BZ5" s="8" t="s">
        <v>2877</v>
      </c>
      <c r="CA5" s="8" t="s">
        <v>2877</v>
      </c>
      <c r="CB5" s="8" t="s">
        <v>2877</v>
      </c>
      <c r="CC5" s="8" t="s">
        <v>2877</v>
      </c>
      <c r="CD5" s="8" t="s">
        <v>2877</v>
      </c>
      <c r="CE5" s="8" t="s">
        <v>2877</v>
      </c>
      <c r="CF5" s="8" t="s">
        <v>2877</v>
      </c>
      <c r="CG5" s="8" t="s">
        <v>2877</v>
      </c>
      <c r="CH5" s="8" t="s">
        <v>2877</v>
      </c>
      <c r="CI5" s="8" t="s">
        <v>2877</v>
      </c>
      <c r="CJ5" s="8" t="s">
        <v>2877</v>
      </c>
      <c r="CK5" s="8" t="s">
        <v>2877</v>
      </c>
      <c r="CL5" s="8" t="s">
        <v>2877</v>
      </c>
      <c r="CM5" s="8" t="s">
        <v>2877</v>
      </c>
      <c r="CN5" s="8" t="s">
        <v>2877</v>
      </c>
      <c r="CO5" s="8" t="s">
        <v>2877</v>
      </c>
      <c r="CP5" s="8" t="s">
        <v>2877</v>
      </c>
      <c r="CQ5" s="8" t="s">
        <v>2877</v>
      </c>
      <c r="CR5" s="8" t="s">
        <v>2877</v>
      </c>
      <c r="CS5" s="8" t="s">
        <v>2877</v>
      </c>
      <c r="CT5" s="8" t="s">
        <v>2877</v>
      </c>
      <c r="CU5" s="8" t="s">
        <v>2877</v>
      </c>
      <c r="CV5" s="8" t="s">
        <v>2877</v>
      </c>
      <c r="CW5" s="8" t="s">
        <v>2877</v>
      </c>
      <c r="CX5" s="8" t="s">
        <v>2877</v>
      </c>
      <c r="CY5" s="8" t="s">
        <v>2877</v>
      </c>
      <c r="CZ5" s="8" t="s">
        <v>2877</v>
      </c>
      <c r="DA5" s="8" t="s">
        <v>2877</v>
      </c>
      <c r="DB5" s="8" t="s">
        <v>2877</v>
      </c>
      <c r="DC5" s="8" t="s">
        <v>2877</v>
      </c>
      <c r="DD5" s="8" t="s">
        <v>2877</v>
      </c>
      <c r="DE5" s="8" t="s">
        <v>2877</v>
      </c>
      <c r="DF5" s="8" t="s">
        <v>2877</v>
      </c>
      <c r="DG5" s="8" t="s">
        <v>2877</v>
      </c>
      <c r="DH5" s="8" t="s">
        <v>2877</v>
      </c>
      <c r="DI5" s="8" t="s">
        <v>2877</v>
      </c>
      <c r="DJ5" s="8" t="s">
        <v>2877</v>
      </c>
      <c r="DK5" s="8" t="s">
        <v>2877</v>
      </c>
      <c r="DL5" s="8" t="s">
        <v>2877</v>
      </c>
      <c r="DM5" s="8" t="s">
        <v>2877</v>
      </c>
      <c r="DN5" s="8" t="s">
        <v>2877</v>
      </c>
      <c r="DO5" s="8" t="s">
        <v>2877</v>
      </c>
      <c r="DP5" s="8" t="s">
        <v>2877</v>
      </c>
      <c r="DQ5" s="8" t="s">
        <v>2877</v>
      </c>
      <c r="DR5" s="8" t="s">
        <v>2877</v>
      </c>
      <c r="DS5" s="8" t="s">
        <v>2877</v>
      </c>
      <c r="DT5" s="8" t="s">
        <v>2877</v>
      </c>
      <c r="DU5" s="8" t="s">
        <v>2877</v>
      </c>
      <c r="DV5" s="8" t="s">
        <v>2877</v>
      </c>
      <c r="DW5" s="8" t="s">
        <v>2877</v>
      </c>
      <c r="DX5" s="8" t="s">
        <v>2877</v>
      </c>
      <c r="DY5" s="8" t="s">
        <v>2877</v>
      </c>
      <c r="DZ5" s="8" t="s">
        <v>2877</v>
      </c>
      <c r="EA5" s="8" t="s">
        <v>2877</v>
      </c>
      <c r="EB5" s="8" t="s">
        <v>2877</v>
      </c>
      <c r="EC5" s="8" t="s">
        <v>2877</v>
      </c>
      <c r="ED5" s="8" t="s">
        <v>2877</v>
      </c>
      <c r="EE5" s="8" t="s">
        <v>2877</v>
      </c>
      <c r="EF5" s="8" t="s">
        <v>2877</v>
      </c>
      <c r="EG5" s="8" t="s">
        <v>2877</v>
      </c>
      <c r="EH5" s="8" t="s">
        <v>2877</v>
      </c>
      <c r="EI5" s="8" t="s">
        <v>2877</v>
      </c>
      <c r="EJ5" s="8" t="s">
        <v>2877</v>
      </c>
      <c r="EK5" s="8" t="s">
        <v>2877</v>
      </c>
      <c r="EL5" s="8" t="s">
        <v>2877</v>
      </c>
      <c r="EM5" s="8" t="s">
        <v>2877</v>
      </c>
      <c r="EN5" s="8" t="s">
        <v>2877</v>
      </c>
      <c r="EO5" s="8" t="s">
        <v>2877</v>
      </c>
      <c r="EP5" s="8" t="s">
        <v>2877</v>
      </c>
      <c r="EQ5" s="8" t="s">
        <v>2877</v>
      </c>
      <c r="ER5" s="8" t="s">
        <v>2877</v>
      </c>
      <c r="ES5" s="8" t="s">
        <v>2877</v>
      </c>
      <c r="ET5" s="8" t="s">
        <v>2877</v>
      </c>
      <c r="EU5" s="8" t="s">
        <v>2877</v>
      </c>
      <c r="EV5" s="8" t="s">
        <v>2877</v>
      </c>
      <c r="EW5" s="8" t="s">
        <v>2877</v>
      </c>
      <c r="EX5" s="8" t="s">
        <v>2877</v>
      </c>
      <c r="EY5" s="8" t="s">
        <v>2877</v>
      </c>
      <c r="EZ5" s="8" t="s">
        <v>2877</v>
      </c>
      <c r="FA5" s="8" t="s">
        <v>2877</v>
      </c>
      <c r="FB5" s="8" t="s">
        <v>2877</v>
      </c>
      <c r="FC5" s="8" t="s">
        <v>2877</v>
      </c>
      <c r="FD5" s="8" t="s">
        <v>2877</v>
      </c>
      <c r="FE5" s="8" t="s">
        <v>2877</v>
      </c>
      <c r="FF5" s="8" t="s">
        <v>2877</v>
      </c>
      <c r="FG5" s="8" t="s">
        <v>2877</v>
      </c>
      <c r="FH5" s="8" t="s">
        <v>2877</v>
      </c>
      <c r="FI5" s="8" t="s">
        <v>2877</v>
      </c>
      <c r="FJ5" s="8" t="s">
        <v>2877</v>
      </c>
      <c r="FK5" s="8" t="s">
        <v>2877</v>
      </c>
      <c r="FL5" s="8" t="s">
        <v>2877</v>
      </c>
      <c r="FM5" s="8" t="s">
        <v>2877</v>
      </c>
      <c r="FN5" s="8" t="s">
        <v>2877</v>
      </c>
      <c r="FO5" s="8" t="s">
        <v>2877</v>
      </c>
      <c r="FP5" s="8" t="s">
        <v>2877</v>
      </c>
      <c r="FQ5" s="8" t="s">
        <v>2877</v>
      </c>
      <c r="FR5" s="8" t="s">
        <v>2877</v>
      </c>
      <c r="FS5" s="8" t="s">
        <v>2877</v>
      </c>
      <c r="FT5" s="8" t="s">
        <v>2877</v>
      </c>
      <c r="FU5" s="8" t="s">
        <v>2877</v>
      </c>
      <c r="FV5" s="8" t="s">
        <v>2877</v>
      </c>
      <c r="FW5" s="8" t="s">
        <v>2877</v>
      </c>
      <c r="FX5" s="8" t="s">
        <v>2877</v>
      </c>
      <c r="FY5" s="8" t="s">
        <v>2877</v>
      </c>
      <c r="FZ5" s="8" t="s">
        <v>2877</v>
      </c>
      <c r="GA5" s="8" t="s">
        <v>2877</v>
      </c>
      <c r="GB5" s="8" t="s">
        <v>2877</v>
      </c>
      <c r="GC5" s="8" t="s">
        <v>2877</v>
      </c>
      <c r="GD5" s="8" t="s">
        <v>2877</v>
      </c>
      <c r="GE5" s="8" t="s">
        <v>2877</v>
      </c>
      <c r="GF5" s="8" t="s">
        <v>2877</v>
      </c>
      <c r="GG5" s="8" t="s">
        <v>2877</v>
      </c>
      <c r="GH5" s="8" t="s">
        <v>2877</v>
      </c>
      <c r="GI5" s="8" t="s">
        <v>2877</v>
      </c>
      <c r="GJ5" s="8" t="s">
        <v>2877</v>
      </c>
      <c r="GK5" s="8" t="s">
        <v>2877</v>
      </c>
      <c r="GL5" s="8" t="s">
        <v>2877</v>
      </c>
      <c r="GM5" s="8" t="s">
        <v>2877</v>
      </c>
      <c r="GN5" s="8" t="s">
        <v>2877</v>
      </c>
      <c r="GO5" s="8" t="s">
        <v>2877</v>
      </c>
      <c r="GP5" s="8" t="s">
        <v>2877</v>
      </c>
      <c r="GQ5" s="8" t="s">
        <v>2877</v>
      </c>
      <c r="GR5" s="8" t="s">
        <v>2877</v>
      </c>
      <c r="GS5" s="8" t="s">
        <v>2877</v>
      </c>
      <c r="GT5" s="8" t="s">
        <v>2877</v>
      </c>
      <c r="GU5" s="8" t="s">
        <v>2877</v>
      </c>
      <c r="GV5" s="8" t="s">
        <v>2877</v>
      </c>
      <c r="GW5" s="8" t="s">
        <v>2877</v>
      </c>
      <c r="GX5" s="8" t="s">
        <v>2877</v>
      </c>
      <c r="GY5" s="8" t="s">
        <v>2877</v>
      </c>
      <c r="GZ5" s="8" t="s">
        <v>2877</v>
      </c>
      <c r="HA5" s="8" t="s">
        <v>2877</v>
      </c>
      <c r="HB5" s="8" t="s">
        <v>2877</v>
      </c>
      <c r="HC5" s="8" t="s">
        <v>2877</v>
      </c>
      <c r="HD5" s="8" t="s">
        <v>2877</v>
      </c>
      <c r="HE5" s="8" t="s">
        <v>2877</v>
      </c>
      <c r="HF5" s="8" t="s">
        <v>2877</v>
      </c>
      <c r="HG5" s="8" t="s">
        <v>2877</v>
      </c>
      <c r="HH5" s="8" t="s">
        <v>2877</v>
      </c>
      <c r="HI5" s="8" t="s">
        <v>2877</v>
      </c>
      <c r="HJ5" s="8" t="s">
        <v>2877</v>
      </c>
      <c r="HK5" s="8" t="s">
        <v>2877</v>
      </c>
      <c r="HL5" s="8" t="s">
        <v>2877</v>
      </c>
      <c r="HM5" s="8" t="s">
        <v>2877</v>
      </c>
      <c r="HN5" s="8" t="s">
        <v>2877</v>
      </c>
      <c r="HO5" s="8" t="s">
        <v>2877</v>
      </c>
      <c r="HP5" s="8" t="s">
        <v>2877</v>
      </c>
      <c r="HQ5" s="8" t="s">
        <v>2877</v>
      </c>
      <c r="HR5" s="8" t="s">
        <v>2877</v>
      </c>
      <c r="HS5" s="8" t="s">
        <v>2877</v>
      </c>
      <c r="HT5" s="8" t="s">
        <v>2877</v>
      </c>
      <c r="HU5" s="8" t="s">
        <v>2877</v>
      </c>
      <c r="HV5" s="8" t="s">
        <v>2877</v>
      </c>
      <c r="HW5" s="8" t="s">
        <v>2877</v>
      </c>
      <c r="HX5" s="8" t="s">
        <v>2877</v>
      </c>
      <c r="HY5" s="8" t="s">
        <v>2877</v>
      </c>
      <c r="HZ5" s="8" t="s">
        <v>2877</v>
      </c>
      <c r="IA5" s="8" t="s">
        <v>2877</v>
      </c>
      <c r="IB5" s="8" t="s">
        <v>2877</v>
      </c>
      <c r="IC5" s="8" t="s">
        <v>2877</v>
      </c>
      <c r="ID5" s="8" t="s">
        <v>2877</v>
      </c>
      <c r="IE5" s="8" t="s">
        <v>2877</v>
      </c>
      <c r="IF5" s="8" t="s">
        <v>2877</v>
      </c>
      <c r="IG5" s="8" t="s">
        <v>2877</v>
      </c>
      <c r="IH5" s="8" t="s">
        <v>2877</v>
      </c>
      <c r="II5" s="8" t="s">
        <v>2877</v>
      </c>
      <c r="IJ5" s="8" t="s">
        <v>2877</v>
      </c>
      <c r="IK5" s="8" t="s">
        <v>2877</v>
      </c>
      <c r="IL5" s="8" t="s">
        <v>2877</v>
      </c>
      <c r="IM5" s="8" t="s">
        <v>2877</v>
      </c>
      <c r="IN5" s="8" t="s">
        <v>2877</v>
      </c>
      <c r="IO5" s="8" t="s">
        <v>2877</v>
      </c>
      <c r="IP5" s="8" t="s">
        <v>2877</v>
      </c>
      <c r="IQ5" s="8" t="s">
        <v>2877</v>
      </c>
    </row>
    <row r="6" spans="1:251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  <c r="HF6" s="1">
        <v>2</v>
      </c>
      <c r="HG6" s="1">
        <v>2</v>
      </c>
      <c r="HH6" s="1">
        <v>2</v>
      </c>
      <c r="HI6" s="1">
        <v>2</v>
      </c>
      <c r="HJ6" s="1">
        <v>2</v>
      </c>
      <c r="HK6" s="1">
        <v>2</v>
      </c>
      <c r="HL6" s="1">
        <v>2</v>
      </c>
      <c r="HM6" s="1">
        <v>2</v>
      </c>
      <c r="HN6" s="1">
        <v>2</v>
      </c>
      <c r="HO6" s="1">
        <v>2</v>
      </c>
      <c r="HP6" s="1">
        <v>2</v>
      </c>
      <c r="HQ6" s="1">
        <v>2</v>
      </c>
      <c r="HR6" s="1">
        <v>2</v>
      </c>
      <c r="HS6" s="1">
        <v>2</v>
      </c>
      <c r="HT6" s="1">
        <v>2</v>
      </c>
      <c r="HU6" s="1">
        <v>2</v>
      </c>
      <c r="HV6" s="1">
        <v>2</v>
      </c>
      <c r="HW6" s="1">
        <v>2</v>
      </c>
      <c r="HX6" s="1">
        <v>2</v>
      </c>
      <c r="HY6" s="1">
        <v>2</v>
      </c>
      <c r="HZ6" s="1">
        <v>2</v>
      </c>
      <c r="IA6" s="1">
        <v>2</v>
      </c>
      <c r="IB6" s="1">
        <v>2</v>
      </c>
      <c r="IC6" s="1">
        <v>2</v>
      </c>
      <c r="ID6" s="1">
        <v>2</v>
      </c>
      <c r="IE6" s="1">
        <v>2</v>
      </c>
      <c r="IF6" s="1">
        <v>2</v>
      </c>
      <c r="IG6" s="1">
        <v>2</v>
      </c>
      <c r="IH6" s="1">
        <v>2</v>
      </c>
      <c r="II6" s="1">
        <v>2</v>
      </c>
      <c r="IJ6" s="1">
        <v>2</v>
      </c>
      <c r="IK6" s="1">
        <v>2</v>
      </c>
      <c r="IL6" s="1">
        <v>2</v>
      </c>
      <c r="IM6" s="1">
        <v>2</v>
      </c>
      <c r="IN6" s="1">
        <v>2</v>
      </c>
      <c r="IO6" s="1">
        <v>2</v>
      </c>
      <c r="IP6" s="1">
        <v>2</v>
      </c>
      <c r="IQ6" s="1">
        <v>2</v>
      </c>
    </row>
    <row r="7" spans="1:251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  <c r="HF7" s="6">
        <v>42036</v>
      </c>
      <c r="HG7" s="6">
        <v>42036</v>
      </c>
      <c r="HH7" s="6">
        <v>42036</v>
      </c>
      <c r="HI7" s="6">
        <v>42036</v>
      </c>
      <c r="HJ7" s="6">
        <v>42036</v>
      </c>
      <c r="HK7" s="6">
        <v>42036</v>
      </c>
      <c r="HL7" s="6">
        <v>42036</v>
      </c>
      <c r="HM7" s="6">
        <v>42036</v>
      </c>
      <c r="HN7" s="6">
        <v>42036</v>
      </c>
      <c r="HO7" s="6">
        <v>42036</v>
      </c>
      <c r="HP7" s="6">
        <v>42036</v>
      </c>
      <c r="HQ7" s="6">
        <v>42036</v>
      </c>
      <c r="HR7" s="6">
        <v>42036</v>
      </c>
      <c r="HS7" s="6">
        <v>42036</v>
      </c>
      <c r="HT7" s="6">
        <v>42036</v>
      </c>
      <c r="HU7" s="6">
        <v>42036</v>
      </c>
      <c r="HV7" s="6">
        <v>42036</v>
      </c>
      <c r="HW7" s="6">
        <v>42036</v>
      </c>
      <c r="HX7" s="6">
        <v>42036</v>
      </c>
      <c r="HY7" s="6">
        <v>42036</v>
      </c>
      <c r="HZ7" s="6">
        <v>42036</v>
      </c>
      <c r="IA7" s="6">
        <v>42036</v>
      </c>
      <c r="IB7" s="6">
        <v>42036</v>
      </c>
      <c r="IC7" s="6">
        <v>42036</v>
      </c>
      <c r="ID7" s="6">
        <v>42036</v>
      </c>
      <c r="IE7" s="6">
        <v>42036</v>
      </c>
      <c r="IF7" s="6">
        <v>42036</v>
      </c>
      <c r="IG7" s="6">
        <v>42036</v>
      </c>
      <c r="IH7" s="6">
        <v>42036</v>
      </c>
      <c r="II7" s="6">
        <v>42036</v>
      </c>
      <c r="IJ7" s="6">
        <v>42036</v>
      </c>
      <c r="IK7" s="6">
        <v>42036</v>
      </c>
      <c r="IL7" s="6">
        <v>42036</v>
      </c>
      <c r="IM7" s="6">
        <v>42036</v>
      </c>
      <c r="IN7" s="6">
        <v>42036</v>
      </c>
      <c r="IO7" s="6">
        <v>42036</v>
      </c>
      <c r="IP7" s="6">
        <v>42036</v>
      </c>
      <c r="IQ7" s="6">
        <v>42036</v>
      </c>
    </row>
    <row r="8" spans="1:251" s="6" customFormat="1">
      <c r="A8" s="5" t="s">
        <v>256</v>
      </c>
      <c r="B8" s="6">
        <v>44228</v>
      </c>
      <c r="C8" s="6">
        <v>44228</v>
      </c>
      <c r="D8" s="6">
        <v>44228</v>
      </c>
      <c r="E8" s="6">
        <v>44228</v>
      </c>
      <c r="F8" s="6">
        <v>44228</v>
      </c>
      <c r="G8" s="6">
        <v>44228</v>
      </c>
      <c r="H8" s="6">
        <v>44228</v>
      </c>
      <c r="I8" s="6">
        <v>44228</v>
      </c>
      <c r="J8" s="6">
        <v>44228</v>
      </c>
      <c r="K8" s="6">
        <v>44228</v>
      </c>
      <c r="L8" s="6">
        <v>44228</v>
      </c>
      <c r="M8" s="6">
        <v>44228</v>
      </c>
      <c r="N8" s="6">
        <v>44228</v>
      </c>
      <c r="O8" s="6">
        <v>44228</v>
      </c>
      <c r="P8" s="6">
        <v>44228</v>
      </c>
      <c r="Q8" s="6">
        <v>44228</v>
      </c>
      <c r="R8" s="6">
        <v>44228</v>
      </c>
      <c r="S8" s="6">
        <v>44228</v>
      </c>
      <c r="T8" s="6">
        <v>44228</v>
      </c>
      <c r="U8" s="6">
        <v>44228</v>
      </c>
      <c r="V8" s="6">
        <v>44228</v>
      </c>
      <c r="W8" s="6">
        <v>44228</v>
      </c>
      <c r="X8" s="6">
        <v>44228</v>
      </c>
      <c r="Y8" s="6">
        <v>44228</v>
      </c>
      <c r="Z8" s="6">
        <v>44228</v>
      </c>
      <c r="AA8" s="6">
        <v>44228</v>
      </c>
      <c r="AB8" s="6">
        <v>44228</v>
      </c>
      <c r="AC8" s="6">
        <v>44228</v>
      </c>
      <c r="AD8" s="6">
        <v>44228</v>
      </c>
      <c r="AE8" s="6">
        <v>44228</v>
      </c>
      <c r="AF8" s="6">
        <v>44228</v>
      </c>
      <c r="AG8" s="6">
        <v>44228</v>
      </c>
      <c r="AH8" s="6">
        <v>44228</v>
      </c>
      <c r="AI8" s="6">
        <v>44228</v>
      </c>
      <c r="AJ8" s="6">
        <v>44228</v>
      </c>
      <c r="AK8" s="6">
        <v>44228</v>
      </c>
      <c r="AL8" s="6">
        <v>44228</v>
      </c>
      <c r="AM8" s="6">
        <v>44228</v>
      </c>
      <c r="AN8" s="6">
        <v>44228</v>
      </c>
      <c r="AO8" s="6">
        <v>44228</v>
      </c>
      <c r="AP8" s="6">
        <v>44228</v>
      </c>
      <c r="AQ8" s="6">
        <v>44228</v>
      </c>
      <c r="AR8" s="6">
        <v>44228</v>
      </c>
      <c r="AS8" s="6">
        <v>44228</v>
      </c>
      <c r="AT8" s="6">
        <v>44228</v>
      </c>
      <c r="AU8" s="6">
        <v>44228</v>
      </c>
      <c r="AV8" s="6">
        <v>44228</v>
      </c>
      <c r="AW8" s="6">
        <v>44228</v>
      </c>
      <c r="AX8" s="6">
        <v>44228</v>
      </c>
      <c r="AY8" s="6">
        <v>44228</v>
      </c>
      <c r="AZ8" s="6">
        <v>44228</v>
      </c>
      <c r="BA8" s="6">
        <v>44228</v>
      </c>
      <c r="BB8" s="6">
        <v>44228</v>
      </c>
      <c r="BC8" s="6">
        <v>44228</v>
      </c>
      <c r="BD8" s="6">
        <v>44228</v>
      </c>
      <c r="BE8" s="6">
        <v>44228</v>
      </c>
      <c r="BF8" s="6">
        <v>44228</v>
      </c>
      <c r="BG8" s="6">
        <v>44228</v>
      </c>
      <c r="BH8" s="6">
        <v>44228</v>
      </c>
      <c r="BI8" s="6">
        <v>44228</v>
      </c>
      <c r="BJ8" s="6">
        <v>44228</v>
      </c>
      <c r="BK8" s="6">
        <v>44228</v>
      </c>
      <c r="BL8" s="6">
        <v>44228</v>
      </c>
      <c r="BM8" s="6">
        <v>44228</v>
      </c>
      <c r="BN8" s="6">
        <v>44228</v>
      </c>
      <c r="BO8" s="6">
        <v>44228</v>
      </c>
      <c r="BP8" s="6">
        <v>44228</v>
      </c>
      <c r="BQ8" s="6">
        <v>44228</v>
      </c>
      <c r="BR8" s="6">
        <v>44228</v>
      </c>
      <c r="BS8" s="6">
        <v>44228</v>
      </c>
      <c r="BT8" s="6">
        <v>44228</v>
      </c>
      <c r="BU8" s="6">
        <v>44228</v>
      </c>
      <c r="BV8" s="6">
        <v>44228</v>
      </c>
      <c r="BW8" s="6">
        <v>44228</v>
      </c>
      <c r="BX8" s="6">
        <v>44228</v>
      </c>
      <c r="BY8" s="6">
        <v>44228</v>
      </c>
      <c r="BZ8" s="6">
        <v>44228</v>
      </c>
      <c r="CA8" s="6">
        <v>44228</v>
      </c>
      <c r="CB8" s="6">
        <v>44228</v>
      </c>
      <c r="CC8" s="6">
        <v>44228</v>
      </c>
      <c r="CD8" s="6">
        <v>44228</v>
      </c>
      <c r="CE8" s="6">
        <v>44228</v>
      </c>
      <c r="CF8" s="6">
        <v>44228</v>
      </c>
      <c r="CG8" s="6">
        <v>44228</v>
      </c>
      <c r="CH8" s="6">
        <v>44228</v>
      </c>
      <c r="CI8" s="6">
        <v>44228</v>
      </c>
      <c r="CJ8" s="6">
        <v>44228</v>
      </c>
      <c r="CK8" s="6">
        <v>44228</v>
      </c>
      <c r="CL8" s="6">
        <v>44228</v>
      </c>
      <c r="CM8" s="6">
        <v>44228</v>
      </c>
      <c r="CN8" s="6">
        <v>44228</v>
      </c>
      <c r="CO8" s="6">
        <v>44228</v>
      </c>
      <c r="CP8" s="6">
        <v>44228</v>
      </c>
      <c r="CQ8" s="6">
        <v>44228</v>
      </c>
      <c r="CR8" s="6">
        <v>44228</v>
      </c>
      <c r="CS8" s="6">
        <v>44228</v>
      </c>
      <c r="CT8" s="6">
        <v>44228</v>
      </c>
      <c r="CU8" s="6">
        <v>44228</v>
      </c>
      <c r="CV8" s="6">
        <v>44228</v>
      </c>
      <c r="CW8" s="6">
        <v>44228</v>
      </c>
      <c r="CX8" s="6">
        <v>44228</v>
      </c>
      <c r="CY8" s="6">
        <v>44228</v>
      </c>
      <c r="CZ8" s="6">
        <v>44228</v>
      </c>
      <c r="DA8" s="6">
        <v>44228</v>
      </c>
      <c r="DB8" s="6">
        <v>44228</v>
      </c>
      <c r="DC8" s="6">
        <v>44228</v>
      </c>
      <c r="DD8" s="6">
        <v>44228</v>
      </c>
      <c r="DE8" s="6">
        <v>44228</v>
      </c>
      <c r="DF8" s="6">
        <v>44228</v>
      </c>
      <c r="DG8" s="6">
        <v>44228</v>
      </c>
      <c r="DH8" s="6">
        <v>44228</v>
      </c>
      <c r="DI8" s="6">
        <v>44228</v>
      </c>
      <c r="DJ8" s="6">
        <v>44228</v>
      </c>
      <c r="DK8" s="6">
        <v>44228</v>
      </c>
      <c r="DL8" s="6">
        <v>44228</v>
      </c>
      <c r="DM8" s="6">
        <v>44228</v>
      </c>
      <c r="DN8" s="6">
        <v>44228</v>
      </c>
      <c r="DO8" s="6">
        <v>44228</v>
      </c>
      <c r="DP8" s="6">
        <v>44228</v>
      </c>
      <c r="DQ8" s="6">
        <v>44228</v>
      </c>
      <c r="DR8" s="6">
        <v>44228</v>
      </c>
      <c r="DS8" s="6">
        <v>44228</v>
      </c>
      <c r="DT8" s="6">
        <v>44228</v>
      </c>
      <c r="DU8" s="6">
        <v>44228</v>
      </c>
      <c r="DV8" s="6">
        <v>44228</v>
      </c>
      <c r="DW8" s="6">
        <v>44228</v>
      </c>
      <c r="DX8" s="6">
        <v>44228</v>
      </c>
      <c r="DY8" s="6">
        <v>44228</v>
      </c>
      <c r="DZ8" s="6">
        <v>44228</v>
      </c>
      <c r="EA8" s="6">
        <v>44228</v>
      </c>
      <c r="EB8" s="6">
        <v>44228</v>
      </c>
      <c r="EC8" s="6">
        <v>44228</v>
      </c>
      <c r="ED8" s="6">
        <v>44228</v>
      </c>
      <c r="EE8" s="6">
        <v>44228</v>
      </c>
      <c r="EF8" s="6">
        <v>44228</v>
      </c>
      <c r="EG8" s="6">
        <v>44228</v>
      </c>
      <c r="EH8" s="6">
        <v>44228</v>
      </c>
      <c r="EI8" s="6">
        <v>44228</v>
      </c>
      <c r="EJ8" s="6">
        <v>44228</v>
      </c>
      <c r="EK8" s="6">
        <v>44228</v>
      </c>
      <c r="EL8" s="6">
        <v>44228</v>
      </c>
      <c r="EM8" s="6">
        <v>44228</v>
      </c>
      <c r="EN8" s="6">
        <v>44228</v>
      </c>
      <c r="EO8" s="6">
        <v>44228</v>
      </c>
      <c r="EP8" s="6">
        <v>44228</v>
      </c>
      <c r="EQ8" s="6">
        <v>44228</v>
      </c>
      <c r="ER8" s="6">
        <v>44228</v>
      </c>
      <c r="ES8" s="6">
        <v>44228</v>
      </c>
      <c r="ET8" s="6">
        <v>44228</v>
      </c>
      <c r="EU8" s="6">
        <v>44228</v>
      </c>
      <c r="EV8" s="6">
        <v>44228</v>
      </c>
      <c r="EW8" s="6">
        <v>44228</v>
      </c>
      <c r="EX8" s="6">
        <v>44228</v>
      </c>
      <c r="EY8" s="6">
        <v>44228</v>
      </c>
      <c r="EZ8" s="6">
        <v>44228</v>
      </c>
      <c r="FA8" s="6">
        <v>44228</v>
      </c>
      <c r="FB8" s="6">
        <v>44228</v>
      </c>
      <c r="FC8" s="6">
        <v>44228</v>
      </c>
      <c r="FD8" s="6">
        <v>44228</v>
      </c>
      <c r="FE8" s="6">
        <v>44228</v>
      </c>
      <c r="FF8" s="6">
        <v>44228</v>
      </c>
      <c r="FG8" s="6">
        <v>44228</v>
      </c>
      <c r="FH8" s="6">
        <v>44228</v>
      </c>
      <c r="FI8" s="6">
        <v>44228</v>
      </c>
      <c r="FJ8" s="6">
        <v>44228</v>
      </c>
      <c r="FK8" s="6">
        <v>44228</v>
      </c>
      <c r="FL8" s="6">
        <v>44228</v>
      </c>
      <c r="FM8" s="6">
        <v>44228</v>
      </c>
      <c r="FN8" s="6">
        <v>44228</v>
      </c>
      <c r="FO8" s="6">
        <v>44228</v>
      </c>
      <c r="FP8" s="6">
        <v>44228</v>
      </c>
      <c r="FQ8" s="6">
        <v>44228</v>
      </c>
      <c r="FR8" s="6">
        <v>44228</v>
      </c>
      <c r="FS8" s="6">
        <v>44228</v>
      </c>
      <c r="FT8" s="6">
        <v>44228</v>
      </c>
      <c r="FU8" s="6">
        <v>44228</v>
      </c>
      <c r="FV8" s="6">
        <v>44228</v>
      </c>
      <c r="FW8" s="6">
        <v>44228</v>
      </c>
      <c r="FX8" s="6">
        <v>44228</v>
      </c>
      <c r="FY8" s="6">
        <v>44228</v>
      </c>
      <c r="FZ8" s="6">
        <v>44228</v>
      </c>
      <c r="GA8" s="6">
        <v>44228</v>
      </c>
      <c r="GB8" s="6">
        <v>44228</v>
      </c>
      <c r="GC8" s="6">
        <v>44228</v>
      </c>
      <c r="GD8" s="6">
        <v>44228</v>
      </c>
      <c r="GE8" s="6">
        <v>44228</v>
      </c>
      <c r="GF8" s="6">
        <v>44228</v>
      </c>
      <c r="GG8" s="6">
        <v>44228</v>
      </c>
      <c r="GH8" s="6">
        <v>44228</v>
      </c>
      <c r="GI8" s="6">
        <v>44228</v>
      </c>
      <c r="GJ8" s="6">
        <v>44228</v>
      </c>
      <c r="GK8" s="6">
        <v>44228</v>
      </c>
      <c r="GL8" s="6">
        <v>44228</v>
      </c>
      <c r="GM8" s="6">
        <v>44228</v>
      </c>
      <c r="GN8" s="6">
        <v>44228</v>
      </c>
      <c r="GO8" s="6">
        <v>44228</v>
      </c>
      <c r="GP8" s="6">
        <v>44228</v>
      </c>
      <c r="GQ8" s="6">
        <v>44228</v>
      </c>
      <c r="GR8" s="6">
        <v>44228</v>
      </c>
      <c r="GS8" s="6">
        <v>44228</v>
      </c>
      <c r="GT8" s="6">
        <v>44228</v>
      </c>
      <c r="GU8" s="6">
        <v>44228</v>
      </c>
      <c r="GV8" s="6">
        <v>44228</v>
      </c>
      <c r="GW8" s="6">
        <v>44228</v>
      </c>
      <c r="GX8" s="6">
        <v>44228</v>
      </c>
      <c r="GY8" s="6">
        <v>44228</v>
      </c>
      <c r="GZ8" s="6">
        <v>44228</v>
      </c>
      <c r="HA8" s="6">
        <v>44228</v>
      </c>
      <c r="HB8" s="6">
        <v>44228</v>
      </c>
      <c r="HC8" s="6">
        <v>44228</v>
      </c>
      <c r="HD8" s="6">
        <v>44228</v>
      </c>
      <c r="HE8" s="6">
        <v>44228</v>
      </c>
      <c r="HF8" s="6">
        <v>44228</v>
      </c>
      <c r="HG8" s="6">
        <v>44228</v>
      </c>
      <c r="HH8" s="6">
        <v>44228</v>
      </c>
      <c r="HI8" s="6">
        <v>44228</v>
      </c>
      <c r="HJ8" s="6">
        <v>44228</v>
      </c>
      <c r="HK8" s="6">
        <v>44228</v>
      </c>
      <c r="HL8" s="6">
        <v>44228</v>
      </c>
      <c r="HM8" s="6">
        <v>44228</v>
      </c>
      <c r="HN8" s="6">
        <v>44228</v>
      </c>
      <c r="HO8" s="6">
        <v>44228</v>
      </c>
      <c r="HP8" s="6">
        <v>44228</v>
      </c>
      <c r="HQ8" s="6">
        <v>44228</v>
      </c>
      <c r="HR8" s="6">
        <v>44228</v>
      </c>
      <c r="HS8" s="6">
        <v>44228</v>
      </c>
      <c r="HT8" s="6">
        <v>44228</v>
      </c>
      <c r="HU8" s="6">
        <v>44228</v>
      </c>
      <c r="HV8" s="6">
        <v>44228</v>
      </c>
      <c r="HW8" s="6">
        <v>44228</v>
      </c>
      <c r="HX8" s="6">
        <v>44228</v>
      </c>
      <c r="HY8" s="6">
        <v>44228</v>
      </c>
      <c r="HZ8" s="6">
        <v>44228</v>
      </c>
      <c r="IA8" s="6">
        <v>44228</v>
      </c>
      <c r="IB8" s="6">
        <v>44228</v>
      </c>
      <c r="IC8" s="6">
        <v>44228</v>
      </c>
      <c r="ID8" s="6">
        <v>44228</v>
      </c>
      <c r="IE8" s="6">
        <v>44228</v>
      </c>
      <c r="IF8" s="6">
        <v>44228</v>
      </c>
      <c r="IG8" s="6">
        <v>44228</v>
      </c>
      <c r="IH8" s="6">
        <v>44228</v>
      </c>
      <c r="II8" s="6">
        <v>44228</v>
      </c>
      <c r="IJ8" s="6">
        <v>44228</v>
      </c>
      <c r="IK8" s="6">
        <v>44228</v>
      </c>
      <c r="IL8" s="6">
        <v>44228</v>
      </c>
      <c r="IM8" s="6">
        <v>44228</v>
      </c>
      <c r="IN8" s="6">
        <v>44228</v>
      </c>
      <c r="IO8" s="6">
        <v>44228</v>
      </c>
      <c r="IP8" s="6">
        <v>44228</v>
      </c>
      <c r="IQ8" s="6">
        <v>44228</v>
      </c>
    </row>
    <row r="9" spans="1:251">
      <c r="A9" s="4" t="s">
        <v>257</v>
      </c>
      <c r="B9" s="1">
        <v>7</v>
      </c>
      <c r="C9" s="1">
        <v>7</v>
      </c>
      <c r="D9" s="1">
        <v>7</v>
      </c>
      <c r="E9" s="1">
        <v>7</v>
      </c>
      <c r="F9" s="1">
        <v>7</v>
      </c>
      <c r="G9" s="1">
        <v>7</v>
      </c>
      <c r="H9" s="1">
        <v>7</v>
      </c>
      <c r="I9" s="1">
        <v>7</v>
      </c>
      <c r="J9" s="1">
        <v>7</v>
      </c>
      <c r="K9" s="1">
        <v>7</v>
      </c>
      <c r="L9" s="1">
        <v>7</v>
      </c>
      <c r="M9" s="1">
        <v>7</v>
      </c>
      <c r="N9" s="1">
        <v>7</v>
      </c>
      <c r="O9" s="1">
        <v>7</v>
      </c>
      <c r="P9" s="1">
        <v>7</v>
      </c>
      <c r="Q9" s="1">
        <v>7</v>
      </c>
      <c r="R9" s="1">
        <v>7</v>
      </c>
      <c r="S9" s="1">
        <v>7</v>
      </c>
      <c r="T9" s="1">
        <v>7</v>
      </c>
      <c r="U9" s="1">
        <v>7</v>
      </c>
      <c r="V9" s="1">
        <v>7</v>
      </c>
      <c r="W9" s="1">
        <v>7</v>
      </c>
      <c r="X9" s="1">
        <v>7</v>
      </c>
      <c r="Y9" s="1">
        <v>7</v>
      </c>
      <c r="Z9" s="1">
        <v>7</v>
      </c>
      <c r="AA9" s="1">
        <v>7</v>
      </c>
      <c r="AB9" s="1">
        <v>7</v>
      </c>
      <c r="AC9" s="1">
        <v>7</v>
      </c>
      <c r="AD9" s="1">
        <v>7</v>
      </c>
      <c r="AE9" s="1">
        <v>7</v>
      </c>
      <c r="AF9" s="1">
        <v>7</v>
      </c>
      <c r="AG9" s="1">
        <v>7</v>
      </c>
      <c r="AH9" s="1">
        <v>7</v>
      </c>
      <c r="AI9" s="1">
        <v>7</v>
      </c>
      <c r="AJ9" s="1">
        <v>7</v>
      </c>
      <c r="AK9" s="1">
        <v>7</v>
      </c>
      <c r="AL9" s="1">
        <v>7</v>
      </c>
      <c r="AM9" s="1">
        <v>7</v>
      </c>
      <c r="AN9" s="1">
        <v>7</v>
      </c>
      <c r="AO9" s="1">
        <v>7</v>
      </c>
      <c r="AP9" s="1">
        <v>7</v>
      </c>
      <c r="AQ9" s="1">
        <v>7</v>
      </c>
      <c r="AR9" s="1">
        <v>7</v>
      </c>
      <c r="AS9" s="1">
        <v>7</v>
      </c>
      <c r="AT9" s="1">
        <v>7</v>
      </c>
      <c r="AU9" s="1">
        <v>7</v>
      </c>
      <c r="AV9" s="1">
        <v>7</v>
      </c>
      <c r="AW9" s="1">
        <v>7</v>
      </c>
      <c r="AX9" s="1">
        <v>7</v>
      </c>
      <c r="AY9" s="1">
        <v>7</v>
      </c>
      <c r="AZ9" s="1">
        <v>7</v>
      </c>
      <c r="BA9" s="1">
        <v>7</v>
      </c>
      <c r="BB9" s="1">
        <v>7</v>
      </c>
      <c r="BC9" s="1">
        <v>7</v>
      </c>
      <c r="BD9" s="1">
        <v>7</v>
      </c>
      <c r="BE9" s="1">
        <v>7</v>
      </c>
      <c r="BF9" s="1">
        <v>7</v>
      </c>
      <c r="BG9" s="1">
        <v>7</v>
      </c>
      <c r="BH9" s="1">
        <v>7</v>
      </c>
      <c r="BI9" s="1">
        <v>7</v>
      </c>
      <c r="BJ9" s="1">
        <v>7</v>
      </c>
      <c r="BK9" s="1">
        <v>7</v>
      </c>
      <c r="BL9" s="1">
        <v>7</v>
      </c>
      <c r="BM9" s="1">
        <v>7</v>
      </c>
      <c r="BN9" s="1">
        <v>7</v>
      </c>
      <c r="BO9" s="1">
        <v>7</v>
      </c>
      <c r="BP9" s="1">
        <v>7</v>
      </c>
      <c r="BQ9" s="1">
        <v>7</v>
      </c>
      <c r="BR9" s="1">
        <v>7</v>
      </c>
      <c r="BS9" s="1">
        <v>7</v>
      </c>
      <c r="BT9" s="1">
        <v>7</v>
      </c>
      <c r="BU9" s="1">
        <v>7</v>
      </c>
      <c r="BV9" s="1">
        <v>7</v>
      </c>
      <c r="BW9" s="1">
        <v>7</v>
      </c>
      <c r="BX9" s="1">
        <v>7</v>
      </c>
      <c r="BY9" s="1">
        <v>7</v>
      </c>
      <c r="BZ9" s="1">
        <v>7</v>
      </c>
      <c r="CA9" s="1">
        <v>7</v>
      </c>
      <c r="CB9" s="1">
        <v>7</v>
      </c>
      <c r="CC9" s="1">
        <v>7</v>
      </c>
      <c r="CD9" s="1">
        <v>7</v>
      </c>
      <c r="CE9" s="1">
        <v>7</v>
      </c>
      <c r="CF9" s="1">
        <v>7</v>
      </c>
      <c r="CG9" s="1">
        <v>7</v>
      </c>
      <c r="CH9" s="1">
        <v>7</v>
      </c>
      <c r="CI9" s="1">
        <v>7</v>
      </c>
      <c r="CJ9" s="1">
        <v>7</v>
      </c>
      <c r="CK9" s="1">
        <v>7</v>
      </c>
      <c r="CL9" s="1">
        <v>7</v>
      </c>
      <c r="CM9" s="1">
        <v>7</v>
      </c>
      <c r="CN9" s="1">
        <v>7</v>
      </c>
      <c r="CO9" s="1">
        <v>7</v>
      </c>
      <c r="CP9" s="1">
        <v>7</v>
      </c>
      <c r="CQ9" s="1">
        <v>7</v>
      </c>
      <c r="CR9" s="1">
        <v>7</v>
      </c>
      <c r="CS9" s="1">
        <v>7</v>
      </c>
      <c r="CT9" s="1">
        <v>7</v>
      </c>
      <c r="CU9" s="1">
        <v>7</v>
      </c>
      <c r="CV9" s="1">
        <v>7</v>
      </c>
      <c r="CW9" s="1">
        <v>7</v>
      </c>
      <c r="CX9" s="1">
        <v>7</v>
      </c>
      <c r="CY9" s="1">
        <v>7</v>
      </c>
      <c r="CZ9" s="1">
        <v>7</v>
      </c>
      <c r="DA9" s="1">
        <v>7</v>
      </c>
      <c r="DB9" s="1">
        <v>7</v>
      </c>
      <c r="DC9" s="1">
        <v>7</v>
      </c>
      <c r="DD9" s="1">
        <v>7</v>
      </c>
      <c r="DE9" s="1">
        <v>7</v>
      </c>
      <c r="DF9" s="1">
        <v>7</v>
      </c>
      <c r="DG9" s="1">
        <v>7</v>
      </c>
      <c r="DH9" s="1">
        <v>7</v>
      </c>
      <c r="DI9" s="1">
        <v>7</v>
      </c>
      <c r="DJ9" s="1">
        <v>7</v>
      </c>
      <c r="DK9" s="1">
        <v>7</v>
      </c>
      <c r="DL9" s="1">
        <v>7</v>
      </c>
      <c r="DM9" s="1">
        <v>7</v>
      </c>
      <c r="DN9" s="1">
        <v>7</v>
      </c>
      <c r="DO9" s="1">
        <v>7</v>
      </c>
      <c r="DP9" s="1">
        <v>7</v>
      </c>
      <c r="DQ9" s="1">
        <v>7</v>
      </c>
      <c r="DR9" s="1">
        <v>7</v>
      </c>
      <c r="DS9" s="1">
        <v>7</v>
      </c>
      <c r="DT9" s="1">
        <v>7</v>
      </c>
      <c r="DU9" s="1">
        <v>7</v>
      </c>
      <c r="DV9" s="1">
        <v>7</v>
      </c>
      <c r="DW9" s="1">
        <v>7</v>
      </c>
      <c r="DX9" s="1">
        <v>7</v>
      </c>
      <c r="DY9" s="1">
        <v>7</v>
      </c>
      <c r="DZ9" s="1">
        <v>7</v>
      </c>
      <c r="EA9" s="1">
        <v>7</v>
      </c>
      <c r="EB9" s="1">
        <v>7</v>
      </c>
      <c r="EC9" s="1">
        <v>7</v>
      </c>
      <c r="ED9" s="1">
        <v>7</v>
      </c>
      <c r="EE9" s="1">
        <v>7</v>
      </c>
      <c r="EF9" s="1">
        <v>7</v>
      </c>
      <c r="EG9" s="1">
        <v>7</v>
      </c>
      <c r="EH9" s="1">
        <v>7</v>
      </c>
      <c r="EI9" s="1">
        <v>7</v>
      </c>
      <c r="EJ9" s="1">
        <v>7</v>
      </c>
      <c r="EK9" s="1">
        <v>7</v>
      </c>
      <c r="EL9" s="1">
        <v>7</v>
      </c>
      <c r="EM9" s="1">
        <v>7</v>
      </c>
      <c r="EN9" s="1">
        <v>7</v>
      </c>
      <c r="EO9" s="1">
        <v>7</v>
      </c>
      <c r="EP9" s="1">
        <v>7</v>
      </c>
      <c r="EQ9" s="1">
        <v>7</v>
      </c>
      <c r="ER9" s="1">
        <v>7</v>
      </c>
      <c r="ES9" s="1">
        <v>7</v>
      </c>
      <c r="ET9" s="1">
        <v>7</v>
      </c>
      <c r="EU9" s="1">
        <v>7</v>
      </c>
      <c r="EV9" s="1">
        <v>7</v>
      </c>
      <c r="EW9" s="1">
        <v>7</v>
      </c>
      <c r="EX9" s="1">
        <v>7</v>
      </c>
      <c r="EY9" s="1">
        <v>7</v>
      </c>
      <c r="EZ9" s="1">
        <v>7</v>
      </c>
      <c r="FA9" s="1">
        <v>7</v>
      </c>
      <c r="FB9" s="1">
        <v>7</v>
      </c>
      <c r="FC9" s="1">
        <v>7</v>
      </c>
      <c r="FD9" s="1">
        <v>7</v>
      </c>
      <c r="FE9" s="1">
        <v>7</v>
      </c>
      <c r="FF9" s="1">
        <v>7</v>
      </c>
      <c r="FG9" s="1">
        <v>7</v>
      </c>
      <c r="FH9" s="1">
        <v>7</v>
      </c>
      <c r="FI9" s="1">
        <v>7</v>
      </c>
      <c r="FJ9" s="1">
        <v>7</v>
      </c>
      <c r="FK9" s="1">
        <v>7</v>
      </c>
      <c r="FL9" s="1">
        <v>7</v>
      </c>
      <c r="FM9" s="1">
        <v>7</v>
      </c>
      <c r="FN9" s="1">
        <v>7</v>
      </c>
      <c r="FO9" s="1">
        <v>7</v>
      </c>
      <c r="FP9" s="1">
        <v>7</v>
      </c>
      <c r="FQ9" s="1">
        <v>7</v>
      </c>
      <c r="FR9" s="1">
        <v>7</v>
      </c>
      <c r="FS9" s="1">
        <v>7</v>
      </c>
      <c r="FT9" s="1">
        <v>7</v>
      </c>
      <c r="FU9" s="1">
        <v>7</v>
      </c>
      <c r="FV9" s="1">
        <v>7</v>
      </c>
      <c r="FW9" s="1">
        <v>7</v>
      </c>
      <c r="FX9" s="1">
        <v>7</v>
      </c>
      <c r="FY9" s="1">
        <v>7</v>
      </c>
      <c r="FZ9" s="1">
        <v>7</v>
      </c>
      <c r="GA9" s="1">
        <v>7</v>
      </c>
      <c r="GB9" s="1">
        <v>7</v>
      </c>
      <c r="GC9" s="1">
        <v>7</v>
      </c>
      <c r="GD9" s="1">
        <v>7</v>
      </c>
      <c r="GE9" s="1">
        <v>7</v>
      </c>
      <c r="GF9" s="1">
        <v>7</v>
      </c>
      <c r="GG9" s="1">
        <v>7</v>
      </c>
      <c r="GH9" s="1">
        <v>7</v>
      </c>
      <c r="GI9" s="1">
        <v>7</v>
      </c>
      <c r="GJ9" s="1">
        <v>7</v>
      </c>
      <c r="GK9" s="1">
        <v>7</v>
      </c>
      <c r="GL9" s="1">
        <v>7</v>
      </c>
      <c r="GM9" s="1">
        <v>7</v>
      </c>
      <c r="GN9" s="1">
        <v>7</v>
      </c>
      <c r="GO9" s="1">
        <v>7</v>
      </c>
      <c r="GP9" s="1">
        <v>7</v>
      </c>
      <c r="GQ9" s="1">
        <v>7</v>
      </c>
      <c r="GR9" s="1">
        <v>7</v>
      </c>
      <c r="GS9" s="1">
        <v>7</v>
      </c>
      <c r="GT9" s="1">
        <v>7</v>
      </c>
      <c r="GU9" s="1">
        <v>7</v>
      </c>
      <c r="GV9" s="1">
        <v>7</v>
      </c>
      <c r="GW9" s="1">
        <v>7</v>
      </c>
      <c r="GX9" s="1">
        <v>7</v>
      </c>
      <c r="GY9" s="1">
        <v>7</v>
      </c>
      <c r="GZ9" s="1">
        <v>7</v>
      </c>
      <c r="HA9" s="1">
        <v>7</v>
      </c>
      <c r="HB9" s="1">
        <v>7</v>
      </c>
      <c r="HC9" s="1">
        <v>7</v>
      </c>
      <c r="HD9" s="1">
        <v>7</v>
      </c>
      <c r="HE9" s="1">
        <v>7</v>
      </c>
      <c r="HF9" s="1">
        <v>7</v>
      </c>
      <c r="HG9" s="1">
        <v>7</v>
      </c>
      <c r="HH9" s="1">
        <v>7</v>
      </c>
      <c r="HI9" s="1">
        <v>7</v>
      </c>
      <c r="HJ9" s="1">
        <v>7</v>
      </c>
      <c r="HK9" s="1">
        <v>7</v>
      </c>
      <c r="HL9" s="1">
        <v>7</v>
      </c>
      <c r="HM9" s="1">
        <v>7</v>
      </c>
      <c r="HN9" s="1">
        <v>7</v>
      </c>
      <c r="HO9" s="1">
        <v>7</v>
      </c>
      <c r="HP9" s="1">
        <v>7</v>
      </c>
      <c r="HQ9" s="1">
        <v>7</v>
      </c>
      <c r="HR9" s="1">
        <v>7</v>
      </c>
      <c r="HS9" s="1">
        <v>7</v>
      </c>
      <c r="HT9" s="1">
        <v>7</v>
      </c>
      <c r="HU9" s="1">
        <v>7</v>
      </c>
      <c r="HV9" s="1">
        <v>7</v>
      </c>
      <c r="HW9" s="1">
        <v>7</v>
      </c>
      <c r="HX9" s="1">
        <v>7</v>
      </c>
      <c r="HY9" s="1">
        <v>7</v>
      </c>
      <c r="HZ9" s="1">
        <v>7</v>
      </c>
      <c r="IA9" s="1">
        <v>7</v>
      </c>
      <c r="IB9" s="1">
        <v>7</v>
      </c>
      <c r="IC9" s="1">
        <v>7</v>
      </c>
      <c r="ID9" s="1">
        <v>7</v>
      </c>
      <c r="IE9" s="1">
        <v>7</v>
      </c>
      <c r="IF9" s="1">
        <v>7</v>
      </c>
      <c r="IG9" s="1">
        <v>7</v>
      </c>
      <c r="IH9" s="1">
        <v>7</v>
      </c>
      <c r="II9" s="1">
        <v>7</v>
      </c>
      <c r="IJ9" s="1">
        <v>7</v>
      </c>
      <c r="IK9" s="1">
        <v>7</v>
      </c>
      <c r="IL9" s="1">
        <v>7</v>
      </c>
      <c r="IM9" s="1">
        <v>7</v>
      </c>
      <c r="IN9" s="1">
        <v>7</v>
      </c>
      <c r="IO9" s="1">
        <v>7</v>
      </c>
      <c r="IP9" s="1">
        <v>7</v>
      </c>
      <c r="IQ9" s="1">
        <v>7</v>
      </c>
    </row>
    <row r="10" spans="1:251">
      <c r="A10" s="4" t="s">
        <v>258</v>
      </c>
      <c r="B10" s="8" t="s">
        <v>1262</v>
      </c>
      <c r="C10" s="8" t="s">
        <v>1263</v>
      </c>
      <c r="D10" s="8" t="s">
        <v>1264</v>
      </c>
      <c r="E10" s="8" t="s">
        <v>1265</v>
      </c>
      <c r="F10" s="8" t="s">
        <v>1266</v>
      </c>
      <c r="G10" s="8" t="s">
        <v>1267</v>
      </c>
      <c r="H10" s="8" t="s">
        <v>1268</v>
      </c>
      <c r="I10" s="8" t="s">
        <v>1269</v>
      </c>
      <c r="J10" s="8" t="s">
        <v>1270</v>
      </c>
      <c r="K10" s="8" t="s">
        <v>1271</v>
      </c>
      <c r="L10" s="8" t="s">
        <v>1272</v>
      </c>
      <c r="M10" s="8" t="s">
        <v>1273</v>
      </c>
      <c r="N10" s="8" t="s">
        <v>1274</v>
      </c>
      <c r="O10" s="8" t="s">
        <v>1275</v>
      </c>
      <c r="P10" s="8" t="s">
        <v>1276</v>
      </c>
      <c r="Q10" s="8" t="s">
        <v>1277</v>
      </c>
      <c r="R10" s="8" t="s">
        <v>1278</v>
      </c>
      <c r="S10" s="8" t="s">
        <v>1279</v>
      </c>
      <c r="T10" s="8" t="s">
        <v>1280</v>
      </c>
      <c r="U10" s="8" t="s">
        <v>1281</v>
      </c>
      <c r="V10" s="8" t="s">
        <v>1282</v>
      </c>
      <c r="W10" s="8" t="s">
        <v>1283</v>
      </c>
      <c r="X10" s="8" t="s">
        <v>1284</v>
      </c>
      <c r="Y10" s="8" t="s">
        <v>1285</v>
      </c>
      <c r="Z10" s="8" t="s">
        <v>1286</v>
      </c>
      <c r="AA10" s="8" t="s">
        <v>1287</v>
      </c>
      <c r="AB10" s="8" t="s">
        <v>1288</v>
      </c>
      <c r="AC10" s="8" t="s">
        <v>1289</v>
      </c>
      <c r="AD10" s="8" t="s">
        <v>1290</v>
      </c>
      <c r="AE10" s="8" t="s">
        <v>1291</v>
      </c>
      <c r="AF10" s="8" t="s">
        <v>1292</v>
      </c>
      <c r="AG10" s="8" t="s">
        <v>1293</v>
      </c>
      <c r="AH10" s="8" t="s">
        <v>1294</v>
      </c>
      <c r="AI10" s="8" t="s">
        <v>1295</v>
      </c>
      <c r="AJ10" s="8" t="s">
        <v>1296</v>
      </c>
      <c r="AK10" s="8" t="s">
        <v>1297</v>
      </c>
      <c r="AL10" s="8" t="s">
        <v>1298</v>
      </c>
      <c r="AM10" s="8" t="s">
        <v>1299</v>
      </c>
      <c r="AN10" s="8" t="s">
        <v>1300</v>
      </c>
      <c r="AO10" s="8" t="s">
        <v>1301</v>
      </c>
      <c r="AP10" s="8" t="s">
        <v>1302</v>
      </c>
      <c r="AQ10" s="8" t="s">
        <v>1303</v>
      </c>
      <c r="AR10" s="8" t="s">
        <v>1304</v>
      </c>
      <c r="AS10" s="8" t="s">
        <v>1305</v>
      </c>
      <c r="AT10" s="8" t="s">
        <v>1306</v>
      </c>
      <c r="AU10" s="8" t="s">
        <v>1307</v>
      </c>
      <c r="AV10" s="8" t="s">
        <v>1308</v>
      </c>
      <c r="AW10" s="8" t="s">
        <v>1309</v>
      </c>
      <c r="AX10" s="8" t="s">
        <v>1310</v>
      </c>
      <c r="AY10" s="8" t="s">
        <v>1311</v>
      </c>
      <c r="AZ10" s="8" t="s">
        <v>1312</v>
      </c>
      <c r="BA10" s="8" t="s">
        <v>1313</v>
      </c>
      <c r="BB10" s="8" t="s">
        <v>1314</v>
      </c>
      <c r="BC10" s="8" t="s">
        <v>1315</v>
      </c>
      <c r="BD10" s="8" t="s">
        <v>1316</v>
      </c>
      <c r="BE10" s="8" t="s">
        <v>1317</v>
      </c>
      <c r="BF10" s="8" t="s">
        <v>1318</v>
      </c>
      <c r="BG10" s="8" t="s">
        <v>1319</v>
      </c>
      <c r="BH10" s="8" t="s">
        <v>1320</v>
      </c>
      <c r="BI10" s="8" t="s">
        <v>1321</v>
      </c>
      <c r="BJ10" s="8" t="s">
        <v>1322</v>
      </c>
      <c r="BK10" s="8" t="s">
        <v>1323</v>
      </c>
      <c r="BL10" s="8" t="s">
        <v>1324</v>
      </c>
      <c r="BM10" s="8" t="s">
        <v>1325</v>
      </c>
      <c r="BN10" s="8" t="s">
        <v>1326</v>
      </c>
      <c r="BO10" s="8" t="s">
        <v>1327</v>
      </c>
      <c r="BP10" s="8" t="s">
        <v>1328</v>
      </c>
      <c r="BQ10" s="8" t="s">
        <v>1329</v>
      </c>
      <c r="BR10" s="8" t="s">
        <v>1330</v>
      </c>
      <c r="BS10" s="8" t="s">
        <v>1331</v>
      </c>
      <c r="BT10" s="8" t="s">
        <v>1332</v>
      </c>
      <c r="BU10" s="8" t="s">
        <v>1333</v>
      </c>
      <c r="BV10" s="8" t="s">
        <v>1334</v>
      </c>
      <c r="BW10" s="8" t="s">
        <v>1335</v>
      </c>
      <c r="BX10" s="8" t="s">
        <v>1336</v>
      </c>
      <c r="BY10" s="8" t="s">
        <v>1337</v>
      </c>
      <c r="BZ10" s="8" t="s">
        <v>1338</v>
      </c>
      <c r="CA10" s="8" t="s">
        <v>1339</v>
      </c>
      <c r="CB10" s="8" t="s">
        <v>1340</v>
      </c>
      <c r="CC10" s="8" t="s">
        <v>1341</v>
      </c>
      <c r="CD10" s="8" t="s">
        <v>1342</v>
      </c>
      <c r="CE10" s="8" t="s">
        <v>1343</v>
      </c>
      <c r="CF10" s="8" t="s">
        <v>1344</v>
      </c>
      <c r="CG10" s="8" t="s">
        <v>1345</v>
      </c>
      <c r="CH10" s="8" t="s">
        <v>1346</v>
      </c>
      <c r="CI10" s="8" t="s">
        <v>1347</v>
      </c>
      <c r="CJ10" s="8" t="s">
        <v>1348</v>
      </c>
      <c r="CK10" s="8" t="s">
        <v>1349</v>
      </c>
      <c r="CL10" s="8" t="s">
        <v>1350</v>
      </c>
      <c r="CM10" s="8" t="s">
        <v>1351</v>
      </c>
      <c r="CN10" s="8" t="s">
        <v>1352</v>
      </c>
      <c r="CO10" s="8" t="s">
        <v>1353</v>
      </c>
      <c r="CP10" s="8" t="s">
        <v>1354</v>
      </c>
      <c r="CQ10" s="8" t="s">
        <v>1355</v>
      </c>
      <c r="CR10" s="8" t="s">
        <v>1356</v>
      </c>
      <c r="CS10" s="8" t="s">
        <v>1357</v>
      </c>
      <c r="CT10" s="8" t="s">
        <v>1358</v>
      </c>
      <c r="CU10" s="8" t="s">
        <v>1359</v>
      </c>
      <c r="CV10" s="8" t="s">
        <v>1360</v>
      </c>
      <c r="CW10" s="8" t="s">
        <v>1361</v>
      </c>
      <c r="CX10" s="8" t="s">
        <v>1362</v>
      </c>
      <c r="CY10" s="8" t="s">
        <v>1363</v>
      </c>
      <c r="CZ10" s="8" t="s">
        <v>1364</v>
      </c>
      <c r="DA10" s="8" t="s">
        <v>1365</v>
      </c>
      <c r="DB10" s="8" t="s">
        <v>1366</v>
      </c>
      <c r="DC10" s="8" t="s">
        <v>1367</v>
      </c>
      <c r="DD10" s="8" t="s">
        <v>1368</v>
      </c>
      <c r="DE10" s="8" t="s">
        <v>1369</v>
      </c>
      <c r="DF10" s="8" t="s">
        <v>1370</v>
      </c>
      <c r="DG10" s="8" t="s">
        <v>1371</v>
      </c>
      <c r="DH10" s="8" t="s">
        <v>1372</v>
      </c>
      <c r="DI10" s="8" t="s">
        <v>1373</v>
      </c>
      <c r="DJ10" s="8" t="s">
        <v>1374</v>
      </c>
      <c r="DK10" s="8" t="s">
        <v>1375</v>
      </c>
      <c r="DL10" s="8" t="s">
        <v>1376</v>
      </c>
      <c r="DM10" s="8" t="s">
        <v>1377</v>
      </c>
      <c r="DN10" s="8" t="s">
        <v>1378</v>
      </c>
      <c r="DO10" s="8" t="s">
        <v>1379</v>
      </c>
      <c r="DP10" s="8" t="s">
        <v>1380</v>
      </c>
      <c r="DQ10" s="8" t="s">
        <v>1381</v>
      </c>
      <c r="DR10" s="8" t="s">
        <v>1382</v>
      </c>
      <c r="DS10" s="8" t="s">
        <v>1383</v>
      </c>
      <c r="DT10" s="8" t="s">
        <v>1384</v>
      </c>
      <c r="DU10" s="8" t="s">
        <v>1385</v>
      </c>
      <c r="DV10" s="8" t="s">
        <v>1386</v>
      </c>
      <c r="DW10" s="8" t="s">
        <v>1387</v>
      </c>
      <c r="DX10" s="8" t="s">
        <v>1388</v>
      </c>
      <c r="DY10" s="8" t="s">
        <v>1389</v>
      </c>
      <c r="DZ10" s="8" t="s">
        <v>1390</v>
      </c>
      <c r="EA10" s="8" t="s">
        <v>1391</v>
      </c>
      <c r="EB10" s="8" t="s">
        <v>1392</v>
      </c>
      <c r="EC10" s="8" t="s">
        <v>1393</v>
      </c>
      <c r="ED10" s="8" t="s">
        <v>1394</v>
      </c>
      <c r="EE10" s="8" t="s">
        <v>1395</v>
      </c>
      <c r="EF10" s="8" t="s">
        <v>1396</v>
      </c>
      <c r="EG10" s="8" t="s">
        <v>1397</v>
      </c>
      <c r="EH10" s="8" t="s">
        <v>1398</v>
      </c>
      <c r="EI10" s="8" t="s">
        <v>1399</v>
      </c>
      <c r="EJ10" s="8" t="s">
        <v>1400</v>
      </c>
      <c r="EK10" s="8" t="s">
        <v>1401</v>
      </c>
      <c r="EL10" s="8" t="s">
        <v>1402</v>
      </c>
      <c r="EM10" s="8" t="s">
        <v>1403</v>
      </c>
      <c r="EN10" s="8" t="s">
        <v>1404</v>
      </c>
      <c r="EO10" s="8" t="s">
        <v>1405</v>
      </c>
      <c r="EP10" s="8" t="s">
        <v>1406</v>
      </c>
      <c r="EQ10" s="8" t="s">
        <v>1407</v>
      </c>
      <c r="ER10" s="8" t="s">
        <v>1408</v>
      </c>
      <c r="ES10" s="8" t="s">
        <v>1409</v>
      </c>
      <c r="ET10" s="8" t="s">
        <v>1410</v>
      </c>
      <c r="EU10" s="8" t="s">
        <v>1411</v>
      </c>
      <c r="EV10" s="8" t="s">
        <v>1412</v>
      </c>
      <c r="EW10" s="8" t="s">
        <v>1413</v>
      </c>
      <c r="EX10" s="8" t="s">
        <v>1414</v>
      </c>
      <c r="EY10" s="8" t="s">
        <v>1415</v>
      </c>
      <c r="EZ10" s="8" t="s">
        <v>1416</v>
      </c>
      <c r="FA10" s="8" t="s">
        <v>1417</v>
      </c>
      <c r="FB10" s="8" t="s">
        <v>1418</v>
      </c>
      <c r="FC10" s="8" t="s">
        <v>1419</v>
      </c>
      <c r="FD10" s="8" t="s">
        <v>1420</v>
      </c>
      <c r="FE10" s="8" t="s">
        <v>1421</v>
      </c>
      <c r="FF10" s="8" t="s">
        <v>1422</v>
      </c>
      <c r="FG10" s="8" t="s">
        <v>1423</v>
      </c>
      <c r="FH10" s="8" t="s">
        <v>1424</v>
      </c>
      <c r="FI10" s="8" t="s">
        <v>1425</v>
      </c>
      <c r="FJ10" s="8" t="s">
        <v>1426</v>
      </c>
      <c r="FK10" s="8" t="s">
        <v>1427</v>
      </c>
      <c r="FL10" s="8" t="s">
        <v>1428</v>
      </c>
      <c r="FM10" s="8" t="s">
        <v>1429</v>
      </c>
      <c r="FN10" s="8" t="s">
        <v>1430</v>
      </c>
      <c r="FO10" s="8" t="s">
        <v>1431</v>
      </c>
      <c r="FP10" s="8" t="s">
        <v>1432</v>
      </c>
      <c r="FQ10" s="8" t="s">
        <v>1433</v>
      </c>
      <c r="FR10" s="8" t="s">
        <v>1434</v>
      </c>
      <c r="FS10" s="8" t="s">
        <v>1435</v>
      </c>
      <c r="FT10" s="8" t="s">
        <v>1436</v>
      </c>
      <c r="FU10" s="8" t="s">
        <v>1437</v>
      </c>
      <c r="FV10" s="8" t="s">
        <v>1438</v>
      </c>
      <c r="FW10" s="8" t="s">
        <v>1439</v>
      </c>
      <c r="FX10" s="8" t="s">
        <v>1440</v>
      </c>
      <c r="FY10" s="8" t="s">
        <v>1441</v>
      </c>
      <c r="FZ10" s="8" t="s">
        <v>1442</v>
      </c>
      <c r="GA10" s="8" t="s">
        <v>1443</v>
      </c>
      <c r="GB10" s="8" t="s">
        <v>1444</v>
      </c>
      <c r="GC10" s="8" t="s">
        <v>1445</v>
      </c>
      <c r="GD10" s="8" t="s">
        <v>1446</v>
      </c>
      <c r="GE10" s="8" t="s">
        <v>1447</v>
      </c>
      <c r="GF10" s="8" t="s">
        <v>1448</v>
      </c>
      <c r="GG10" s="8" t="s">
        <v>1449</v>
      </c>
      <c r="GH10" s="8" t="s">
        <v>1450</v>
      </c>
      <c r="GI10" s="8" t="s">
        <v>1451</v>
      </c>
      <c r="GJ10" s="8" t="s">
        <v>1452</v>
      </c>
      <c r="GK10" s="8" t="s">
        <v>1453</v>
      </c>
      <c r="GL10" s="8" t="s">
        <v>1454</v>
      </c>
      <c r="GM10" s="8" t="s">
        <v>1455</v>
      </c>
      <c r="GN10" s="8" t="s">
        <v>1456</v>
      </c>
      <c r="GO10" s="8" t="s">
        <v>1457</v>
      </c>
      <c r="GP10" s="8" t="s">
        <v>1458</v>
      </c>
      <c r="GQ10" s="8" t="s">
        <v>1459</v>
      </c>
      <c r="GR10" s="8" t="s">
        <v>1460</v>
      </c>
      <c r="GS10" s="8" t="s">
        <v>1461</v>
      </c>
      <c r="GT10" s="8" t="s">
        <v>1462</v>
      </c>
      <c r="GU10" s="8" t="s">
        <v>1463</v>
      </c>
      <c r="GV10" s="8" t="s">
        <v>1464</v>
      </c>
      <c r="GW10" s="8" t="s">
        <v>1465</v>
      </c>
      <c r="GX10" s="8" t="s">
        <v>1466</v>
      </c>
      <c r="GY10" s="8" t="s">
        <v>1467</v>
      </c>
      <c r="GZ10" s="8" t="s">
        <v>1468</v>
      </c>
      <c r="HA10" s="8" t="s">
        <v>1469</v>
      </c>
      <c r="HB10" s="8" t="s">
        <v>1470</v>
      </c>
      <c r="HC10" s="8" t="s">
        <v>1471</v>
      </c>
      <c r="HD10" s="8" t="s">
        <v>1472</v>
      </c>
      <c r="HE10" s="8" t="s">
        <v>1473</v>
      </c>
      <c r="HF10" s="8" t="s">
        <v>1474</v>
      </c>
      <c r="HG10" s="8" t="s">
        <v>1475</v>
      </c>
      <c r="HH10" s="8" t="s">
        <v>1476</v>
      </c>
      <c r="HI10" s="8" t="s">
        <v>1477</v>
      </c>
      <c r="HJ10" s="8" t="s">
        <v>1478</v>
      </c>
      <c r="HK10" s="8" t="s">
        <v>1479</v>
      </c>
      <c r="HL10" s="8" t="s">
        <v>1480</v>
      </c>
      <c r="HM10" s="8" t="s">
        <v>1481</v>
      </c>
      <c r="HN10" s="8" t="s">
        <v>1482</v>
      </c>
      <c r="HO10" s="8" t="s">
        <v>1483</v>
      </c>
      <c r="HP10" s="8" t="s">
        <v>1484</v>
      </c>
      <c r="HQ10" s="8" t="s">
        <v>1485</v>
      </c>
      <c r="HR10" s="8" t="s">
        <v>1486</v>
      </c>
      <c r="HS10" s="8" t="s">
        <v>1487</v>
      </c>
      <c r="HT10" s="8" t="s">
        <v>1488</v>
      </c>
      <c r="HU10" s="8" t="s">
        <v>1489</v>
      </c>
      <c r="HV10" s="8" t="s">
        <v>1490</v>
      </c>
      <c r="HW10" s="8" t="s">
        <v>1491</v>
      </c>
      <c r="HX10" s="8" t="s">
        <v>1492</v>
      </c>
      <c r="HY10" s="8" t="s">
        <v>1493</v>
      </c>
      <c r="HZ10" s="8" t="s">
        <v>1494</v>
      </c>
      <c r="IA10" s="8" t="s">
        <v>1495</v>
      </c>
      <c r="IB10" s="8" t="s">
        <v>1496</v>
      </c>
      <c r="IC10" s="8" t="s">
        <v>1497</v>
      </c>
      <c r="ID10" s="8" t="s">
        <v>1498</v>
      </c>
      <c r="IE10" s="8" t="s">
        <v>1499</v>
      </c>
      <c r="IF10" s="8" t="s">
        <v>1500</v>
      </c>
      <c r="IG10" s="8" t="s">
        <v>1501</v>
      </c>
      <c r="IH10" s="8" t="s">
        <v>1502</v>
      </c>
      <c r="II10" s="8" t="s">
        <v>1503</v>
      </c>
      <c r="IJ10" s="8" t="s">
        <v>1504</v>
      </c>
      <c r="IK10" s="8" t="s">
        <v>1505</v>
      </c>
      <c r="IL10" s="8" t="s">
        <v>1506</v>
      </c>
      <c r="IM10" s="8" t="s">
        <v>1507</v>
      </c>
      <c r="IN10" s="8" t="s">
        <v>1508</v>
      </c>
      <c r="IO10" s="8" t="s">
        <v>1509</v>
      </c>
      <c r="IP10" s="8" t="s">
        <v>1510</v>
      </c>
      <c r="IQ10" s="8" t="s">
        <v>1511</v>
      </c>
    </row>
    <row r="11" spans="1:251">
      <c r="A11" s="10">
        <v>42036</v>
      </c>
      <c r="B11" s="9">
        <v>31.716999999999999</v>
      </c>
      <c r="C11" s="9">
        <v>77.986999999999995</v>
      </c>
      <c r="D11" s="9">
        <v>54.945999999999998</v>
      </c>
      <c r="E11" s="9">
        <v>23.041</v>
      </c>
      <c r="F11" s="9">
        <v>15.122</v>
      </c>
      <c r="G11" s="9">
        <v>9.0519999999999996</v>
      </c>
      <c r="H11" s="9">
        <v>6.07</v>
      </c>
      <c r="I11" s="9">
        <v>139.12299999999999</v>
      </c>
      <c r="J11" s="9">
        <v>75.42</v>
      </c>
      <c r="K11" s="9">
        <v>63.703000000000003</v>
      </c>
      <c r="L11" s="9">
        <v>420.90300000000002</v>
      </c>
      <c r="M11" s="9">
        <v>267.89600000000002</v>
      </c>
      <c r="N11" s="9">
        <v>153.00700000000001</v>
      </c>
      <c r="O11" s="9">
        <v>22.49</v>
      </c>
      <c r="P11" s="9">
        <v>13.505000000000001</v>
      </c>
      <c r="Q11" s="9">
        <v>8.9849999999999994</v>
      </c>
      <c r="R11" s="9">
        <v>6.7229999999999999</v>
      </c>
      <c r="S11" s="9">
        <v>4.0369999999999999</v>
      </c>
      <c r="T11" s="9">
        <v>2.6859999999999999</v>
      </c>
      <c r="U11" s="9">
        <v>5.165</v>
      </c>
      <c r="V11" s="9">
        <v>3.9249999999999998</v>
      </c>
      <c r="W11" s="9">
        <v>1.24</v>
      </c>
      <c r="X11" s="9">
        <v>10.603</v>
      </c>
      <c r="Y11" s="9">
        <v>5.5430000000000001</v>
      </c>
      <c r="Z11" s="9">
        <v>5.0590000000000002</v>
      </c>
      <c r="AA11" s="9">
        <v>398.41300000000001</v>
      </c>
      <c r="AB11" s="9">
        <v>254.39099999999999</v>
      </c>
      <c r="AC11" s="9">
        <v>144.02199999999999</v>
      </c>
      <c r="AD11" s="9">
        <v>58.643999999999998</v>
      </c>
      <c r="AE11" s="9">
        <v>34.067999999999998</v>
      </c>
      <c r="AF11" s="9">
        <v>24.576000000000001</v>
      </c>
      <c r="AG11" s="9">
        <v>14.87</v>
      </c>
      <c r="AH11" s="9">
        <v>8.5250000000000004</v>
      </c>
      <c r="AI11" s="9">
        <v>6.3449999999999998</v>
      </c>
      <c r="AJ11" s="9">
        <v>10.349</v>
      </c>
      <c r="AK11" s="9">
        <v>6.6449999999999996</v>
      </c>
      <c r="AL11" s="9">
        <v>3.7029999999999998</v>
      </c>
      <c r="AM11" s="9">
        <v>33.426000000000002</v>
      </c>
      <c r="AN11" s="9">
        <v>18.896999999999998</v>
      </c>
      <c r="AO11" s="9">
        <v>14.528</v>
      </c>
      <c r="AP11" s="9">
        <v>339.76900000000001</v>
      </c>
      <c r="AQ11" s="9">
        <v>220.32300000000001</v>
      </c>
      <c r="AR11" s="9">
        <v>119.446</v>
      </c>
      <c r="AS11" s="9">
        <v>67.052000000000007</v>
      </c>
      <c r="AT11" s="9">
        <v>41.743000000000002</v>
      </c>
      <c r="AU11" s="9">
        <v>25.309000000000001</v>
      </c>
      <c r="AV11" s="9">
        <v>272.71699999999998</v>
      </c>
      <c r="AW11" s="9">
        <v>178.58</v>
      </c>
      <c r="AX11" s="9">
        <v>94.137</v>
      </c>
      <c r="AY11" s="9">
        <v>81.341999999999999</v>
      </c>
      <c r="AZ11" s="9">
        <v>50.158999999999999</v>
      </c>
      <c r="BA11" s="9">
        <v>31.183</v>
      </c>
      <c r="BB11" s="9">
        <v>191.375</v>
      </c>
      <c r="BC11" s="9">
        <v>128.42099999999999</v>
      </c>
      <c r="BD11" s="9">
        <v>62.954000000000001</v>
      </c>
      <c r="BE11" s="9">
        <v>7.016</v>
      </c>
      <c r="BF11" s="9">
        <v>2.5379999999999998</v>
      </c>
      <c r="BG11" s="9">
        <v>4.4790000000000001</v>
      </c>
      <c r="BH11" s="9">
        <v>413.887</v>
      </c>
      <c r="BI11" s="9">
        <v>265.358</v>
      </c>
      <c r="BJ11" s="9">
        <v>148.529</v>
      </c>
      <c r="BK11" s="9">
        <v>3307.1819999999998</v>
      </c>
      <c r="BL11" s="9">
        <v>1591.412</v>
      </c>
      <c r="BM11" s="9">
        <v>1715.769</v>
      </c>
      <c r="BN11" s="9">
        <v>135.84200000000001</v>
      </c>
      <c r="BO11" s="9">
        <v>80.462000000000003</v>
      </c>
      <c r="BP11" s="9">
        <v>55.38</v>
      </c>
      <c r="BQ11" s="9">
        <v>53.753999999999998</v>
      </c>
      <c r="BR11" s="9">
        <v>31.78</v>
      </c>
      <c r="BS11" s="9">
        <v>21.974</v>
      </c>
      <c r="BT11" s="9">
        <v>26.253</v>
      </c>
      <c r="BU11" s="9">
        <v>14.992000000000001</v>
      </c>
      <c r="BV11" s="9">
        <v>11.260999999999999</v>
      </c>
      <c r="BW11" s="9">
        <v>27.501000000000001</v>
      </c>
      <c r="BX11" s="9">
        <v>16.788</v>
      </c>
      <c r="BY11" s="9">
        <v>10.712999999999999</v>
      </c>
      <c r="BZ11" s="9">
        <v>3.62</v>
      </c>
      <c r="CA11" s="9">
        <v>2.7050000000000001</v>
      </c>
      <c r="CB11" s="9">
        <v>0.91500000000000004</v>
      </c>
      <c r="CC11" s="9">
        <v>4.3949999999999996</v>
      </c>
      <c r="CD11" s="9">
        <v>2.5049999999999999</v>
      </c>
      <c r="CE11" s="9">
        <v>1.89</v>
      </c>
      <c r="CF11" s="9">
        <v>77.692999999999998</v>
      </c>
      <c r="CG11" s="9">
        <v>46.177999999999997</v>
      </c>
      <c r="CH11" s="9">
        <v>31.515000000000001</v>
      </c>
      <c r="CI11" s="9">
        <v>55.738</v>
      </c>
      <c r="CJ11" s="9">
        <v>32.511000000000003</v>
      </c>
      <c r="CK11" s="9">
        <v>23.227</v>
      </c>
      <c r="CL11" s="9">
        <v>3.4569999999999999</v>
      </c>
      <c r="CM11" s="9">
        <v>1.573</v>
      </c>
      <c r="CN11" s="9">
        <v>1.8839999999999999</v>
      </c>
      <c r="CO11" s="9">
        <v>0</v>
      </c>
      <c r="CP11" s="9">
        <v>0</v>
      </c>
      <c r="CQ11" s="9">
        <v>0</v>
      </c>
      <c r="CR11" s="9">
        <v>52.280999999999999</v>
      </c>
      <c r="CS11" s="9">
        <v>30.937999999999999</v>
      </c>
      <c r="CT11" s="9">
        <v>21.341999999999999</v>
      </c>
      <c r="CU11" s="9">
        <v>33.366999999999997</v>
      </c>
      <c r="CV11" s="9">
        <v>18.709</v>
      </c>
      <c r="CW11" s="9">
        <v>14.657999999999999</v>
      </c>
      <c r="CX11" s="9">
        <v>9.5190000000000001</v>
      </c>
      <c r="CY11" s="9">
        <v>3.8639999999999999</v>
      </c>
      <c r="CZ11" s="9">
        <v>5.6550000000000002</v>
      </c>
      <c r="DA11" s="9">
        <v>3.5590000000000002</v>
      </c>
      <c r="DB11" s="9">
        <v>0.96499999999999997</v>
      </c>
      <c r="DC11" s="9">
        <v>2.5939999999999999</v>
      </c>
      <c r="DD11" s="9">
        <v>0.85099999999999998</v>
      </c>
      <c r="DE11" s="9">
        <v>0</v>
      </c>
      <c r="DF11" s="9">
        <v>0.85099999999999998</v>
      </c>
      <c r="DG11" s="9">
        <v>29.808</v>
      </c>
      <c r="DH11" s="9">
        <v>17.744</v>
      </c>
      <c r="DI11" s="9">
        <v>12.063000000000001</v>
      </c>
      <c r="DJ11" s="9">
        <v>3645.2159999999999</v>
      </c>
      <c r="DK11" s="9">
        <v>1971.1310000000001</v>
      </c>
      <c r="DL11" s="9">
        <v>1674.085</v>
      </c>
      <c r="DM11" s="9">
        <v>639.71299999999997</v>
      </c>
      <c r="DN11" s="9">
        <v>345.47199999999998</v>
      </c>
      <c r="DO11" s="9">
        <v>294.24099999999999</v>
      </c>
      <c r="DP11" s="9">
        <v>170.60300000000001</v>
      </c>
      <c r="DQ11" s="9">
        <v>96.451999999999998</v>
      </c>
      <c r="DR11" s="9">
        <v>74.150999999999996</v>
      </c>
      <c r="DS11" s="9">
        <v>193.577</v>
      </c>
      <c r="DT11" s="9">
        <v>106.432</v>
      </c>
      <c r="DU11" s="9">
        <v>87.144999999999996</v>
      </c>
      <c r="DV11" s="9">
        <v>275.53199999999998</v>
      </c>
      <c r="DW11" s="9">
        <v>142.58699999999999</v>
      </c>
      <c r="DX11" s="9">
        <v>132.94499999999999</v>
      </c>
      <c r="DY11" s="9">
        <v>3005.5030000000002</v>
      </c>
      <c r="DZ11" s="9">
        <v>1625.6590000000001</v>
      </c>
      <c r="EA11" s="9">
        <v>1379.8440000000001</v>
      </c>
      <c r="EB11" s="9">
        <v>1275.634</v>
      </c>
      <c r="EC11" s="9">
        <v>661.17700000000002</v>
      </c>
      <c r="ED11" s="9">
        <v>614.45799999999997</v>
      </c>
      <c r="EE11" s="9">
        <v>349.42399999999998</v>
      </c>
      <c r="EF11" s="9">
        <v>179.934</v>
      </c>
      <c r="EG11" s="9">
        <v>169.49</v>
      </c>
      <c r="EH11" s="9">
        <v>381.56799999999998</v>
      </c>
      <c r="EI11" s="9">
        <v>191.92</v>
      </c>
      <c r="EJ11" s="9">
        <v>189.648</v>
      </c>
      <c r="EK11" s="9">
        <v>544.64200000000005</v>
      </c>
      <c r="EL11" s="9">
        <v>289.32299999999998</v>
      </c>
      <c r="EM11" s="9">
        <v>255.32</v>
      </c>
      <c r="EN11" s="9">
        <v>1729.8689999999999</v>
      </c>
      <c r="EO11" s="9">
        <v>964.48199999999997</v>
      </c>
      <c r="EP11" s="9">
        <v>765.38699999999994</v>
      </c>
      <c r="EQ11" s="9">
        <v>731.524</v>
      </c>
      <c r="ER11" s="9">
        <v>386.59800000000001</v>
      </c>
      <c r="ES11" s="9">
        <v>344.92700000000002</v>
      </c>
      <c r="ET11" s="9">
        <v>998.34500000000003</v>
      </c>
      <c r="EU11" s="9">
        <v>577.88499999999999</v>
      </c>
      <c r="EV11" s="9">
        <v>420.46</v>
      </c>
      <c r="EW11" s="9">
        <v>595.80200000000002</v>
      </c>
      <c r="EX11" s="9">
        <v>327.14400000000001</v>
      </c>
      <c r="EY11" s="9">
        <v>268.65899999999999</v>
      </c>
      <c r="EZ11" s="9">
        <v>402.54199999999997</v>
      </c>
      <c r="FA11" s="9">
        <v>250.74100000000001</v>
      </c>
      <c r="FB11" s="9">
        <v>151.80099999999999</v>
      </c>
      <c r="FC11" s="9">
        <v>268.89600000000002</v>
      </c>
      <c r="FD11" s="9">
        <v>157.035</v>
      </c>
      <c r="FE11" s="9">
        <v>111.861</v>
      </c>
      <c r="FF11" s="9">
        <v>3376.32</v>
      </c>
      <c r="FG11" s="9">
        <v>1814.096</v>
      </c>
      <c r="FH11" s="9">
        <v>1562.2239999999999</v>
      </c>
      <c r="FI11" s="9">
        <v>6013.5680000000002</v>
      </c>
      <c r="FJ11" s="9">
        <v>2970.7640000000001</v>
      </c>
      <c r="FK11" s="9">
        <v>3042.8040000000001</v>
      </c>
      <c r="FL11" s="9">
        <v>867.27099999999996</v>
      </c>
      <c r="FM11" s="9">
        <v>445.08</v>
      </c>
      <c r="FN11" s="9">
        <v>422.19099999999997</v>
      </c>
      <c r="FO11" s="9">
        <v>608.83100000000002</v>
      </c>
      <c r="FP11" s="9">
        <v>321.73599999999999</v>
      </c>
      <c r="FQ11" s="9">
        <v>287.096</v>
      </c>
      <c r="FR11" s="9">
        <v>408.87599999999998</v>
      </c>
      <c r="FS11" s="9">
        <v>231.29300000000001</v>
      </c>
      <c r="FT11" s="9">
        <v>177.583</v>
      </c>
      <c r="FU11" s="9">
        <v>199.95500000000001</v>
      </c>
      <c r="FV11" s="9">
        <v>90.442999999999998</v>
      </c>
      <c r="FW11" s="9">
        <v>109.512</v>
      </c>
      <c r="FX11" s="9">
        <v>89.337000000000003</v>
      </c>
      <c r="FY11" s="9">
        <v>41.207000000000001</v>
      </c>
      <c r="FZ11" s="9">
        <v>48.131</v>
      </c>
      <c r="GA11" s="9">
        <v>98.043000000000006</v>
      </c>
      <c r="GB11" s="9">
        <v>56.695</v>
      </c>
      <c r="GC11" s="9">
        <v>41.347000000000001</v>
      </c>
      <c r="GD11" s="9">
        <v>160.39699999999999</v>
      </c>
      <c r="GE11" s="9">
        <v>66.649000000000001</v>
      </c>
      <c r="GF11" s="9">
        <v>93.748000000000005</v>
      </c>
      <c r="GG11" s="9">
        <v>331.012</v>
      </c>
      <c r="GH11" s="9">
        <v>161.172</v>
      </c>
      <c r="GI11" s="9">
        <v>169.84</v>
      </c>
      <c r="GJ11" s="9">
        <v>195.34800000000001</v>
      </c>
      <c r="GK11" s="9">
        <v>110.072</v>
      </c>
      <c r="GL11" s="9">
        <v>85.277000000000001</v>
      </c>
      <c r="GM11" s="9">
        <v>19.207000000000001</v>
      </c>
      <c r="GN11" s="9">
        <v>7.34</v>
      </c>
      <c r="GO11" s="9">
        <v>11.867000000000001</v>
      </c>
      <c r="GP11" s="9">
        <v>135.66399999999999</v>
      </c>
      <c r="GQ11" s="9">
        <v>51.1</v>
      </c>
      <c r="GR11" s="9">
        <v>84.563999999999993</v>
      </c>
      <c r="GS11" s="9">
        <v>196.32300000000001</v>
      </c>
      <c r="GT11" s="9">
        <v>119.20699999999999</v>
      </c>
      <c r="GU11" s="9">
        <v>77.116</v>
      </c>
      <c r="GV11" s="9">
        <v>97.12</v>
      </c>
      <c r="GW11" s="9">
        <v>62.798000000000002</v>
      </c>
      <c r="GX11" s="9">
        <v>34.322000000000003</v>
      </c>
      <c r="GY11" s="9">
        <v>73.548000000000002</v>
      </c>
      <c r="GZ11" s="9">
        <v>46.963000000000001</v>
      </c>
      <c r="HA11" s="9">
        <v>26.584</v>
      </c>
      <c r="HB11" s="9">
        <v>16.524000000000001</v>
      </c>
      <c r="HC11" s="9">
        <v>9.0649999999999995</v>
      </c>
      <c r="HD11" s="9">
        <v>7.4589999999999996</v>
      </c>
      <c r="HE11" s="9">
        <v>122.77500000000001</v>
      </c>
      <c r="HF11" s="9">
        <v>72.244</v>
      </c>
      <c r="HG11" s="9">
        <v>50.531999999999996</v>
      </c>
      <c r="HH11" s="9">
        <v>2981.3409999999999</v>
      </c>
      <c r="HI11" s="9">
        <v>1609.9639999999999</v>
      </c>
      <c r="HJ11" s="9">
        <v>1371.377</v>
      </c>
      <c r="HK11" s="9">
        <v>547.59500000000003</v>
      </c>
      <c r="HL11" s="9">
        <v>293.84800000000001</v>
      </c>
      <c r="HM11" s="9">
        <v>253.74700000000001</v>
      </c>
      <c r="HN11" s="9">
        <v>161.82599999999999</v>
      </c>
      <c r="HO11" s="9">
        <v>87.754000000000005</v>
      </c>
      <c r="HP11" s="9">
        <v>74.072000000000003</v>
      </c>
      <c r="HQ11" s="9">
        <v>164.79900000000001</v>
      </c>
      <c r="HR11" s="9">
        <v>90.614000000000004</v>
      </c>
      <c r="HS11" s="9">
        <v>74.185000000000002</v>
      </c>
      <c r="HT11" s="9">
        <v>220.96899999999999</v>
      </c>
      <c r="HU11" s="9">
        <v>115.479</v>
      </c>
      <c r="HV11" s="9">
        <v>105.49</v>
      </c>
      <c r="HW11" s="9">
        <v>2433.7460000000001</v>
      </c>
      <c r="HX11" s="9">
        <v>1316.117</v>
      </c>
      <c r="HY11" s="9">
        <v>1117.6300000000001</v>
      </c>
      <c r="HZ11" s="9">
        <v>1056.3140000000001</v>
      </c>
      <c r="IA11" s="9">
        <v>549.19399999999996</v>
      </c>
      <c r="IB11" s="9">
        <v>507.11900000000003</v>
      </c>
      <c r="IC11" s="9">
        <v>284.55599999999998</v>
      </c>
      <c r="ID11" s="9">
        <v>145.428</v>
      </c>
      <c r="IE11" s="9">
        <v>139.12899999999999</v>
      </c>
      <c r="IF11" s="9">
        <v>301.92899999999997</v>
      </c>
      <c r="IG11" s="9">
        <v>144.20699999999999</v>
      </c>
      <c r="IH11" s="9">
        <v>157.72200000000001</v>
      </c>
      <c r="II11" s="9">
        <v>469.82799999999997</v>
      </c>
      <c r="IJ11" s="9">
        <v>259.55900000000003</v>
      </c>
      <c r="IK11" s="9">
        <v>210.26900000000001</v>
      </c>
      <c r="IL11" s="9">
        <v>1377.433</v>
      </c>
      <c r="IM11" s="9">
        <v>766.92200000000003</v>
      </c>
      <c r="IN11" s="9">
        <v>610.51</v>
      </c>
      <c r="IO11" s="9">
        <v>590.82899999999995</v>
      </c>
      <c r="IP11" s="9">
        <v>304.34100000000001</v>
      </c>
      <c r="IQ11" s="9">
        <v>286.488</v>
      </c>
    </row>
    <row r="12" spans="1:251">
      <c r="A12" s="10">
        <v>42401</v>
      </c>
      <c r="B12" s="9">
        <v>40.563000000000002</v>
      </c>
      <c r="C12" s="9">
        <v>78.295000000000002</v>
      </c>
      <c r="D12" s="9">
        <v>49.719000000000001</v>
      </c>
      <c r="E12" s="9">
        <v>28.576000000000001</v>
      </c>
      <c r="F12" s="9">
        <v>9.859</v>
      </c>
      <c r="G12" s="9">
        <v>5.3890000000000002</v>
      </c>
      <c r="H12" s="9">
        <v>4.47</v>
      </c>
      <c r="I12" s="9">
        <v>142.36600000000001</v>
      </c>
      <c r="J12" s="9">
        <v>81.015000000000001</v>
      </c>
      <c r="K12" s="9">
        <v>61.35</v>
      </c>
      <c r="L12" s="9">
        <v>445.971</v>
      </c>
      <c r="M12" s="9">
        <v>274.375</v>
      </c>
      <c r="N12" s="9">
        <v>171.596</v>
      </c>
      <c r="O12" s="9">
        <v>19.404</v>
      </c>
      <c r="P12" s="9">
        <v>13.122999999999999</v>
      </c>
      <c r="Q12" s="9">
        <v>6.2809999999999997</v>
      </c>
      <c r="R12" s="9">
        <v>4.9729999999999999</v>
      </c>
      <c r="S12" s="9">
        <v>2.657</v>
      </c>
      <c r="T12" s="9">
        <v>2.3159999999999998</v>
      </c>
      <c r="U12" s="9">
        <v>2.8260000000000001</v>
      </c>
      <c r="V12" s="9">
        <v>2.5289999999999999</v>
      </c>
      <c r="W12" s="9">
        <v>0.29799999999999999</v>
      </c>
      <c r="X12" s="9">
        <v>11.603999999999999</v>
      </c>
      <c r="Y12" s="9">
        <v>7.9379999999999997</v>
      </c>
      <c r="Z12" s="9">
        <v>3.6669999999999998</v>
      </c>
      <c r="AA12" s="9">
        <v>426.56799999999998</v>
      </c>
      <c r="AB12" s="9">
        <v>261.25200000000001</v>
      </c>
      <c r="AC12" s="9">
        <v>165.315</v>
      </c>
      <c r="AD12" s="9">
        <v>47.264000000000003</v>
      </c>
      <c r="AE12" s="9">
        <v>30.896000000000001</v>
      </c>
      <c r="AF12" s="9">
        <v>16.367999999999999</v>
      </c>
      <c r="AG12" s="9">
        <v>9.2690000000000001</v>
      </c>
      <c r="AH12" s="9">
        <v>6.1959999999999997</v>
      </c>
      <c r="AI12" s="9">
        <v>3.073</v>
      </c>
      <c r="AJ12" s="9">
        <v>15.026</v>
      </c>
      <c r="AK12" s="9">
        <v>8.5670000000000002</v>
      </c>
      <c r="AL12" s="9">
        <v>6.4580000000000002</v>
      </c>
      <c r="AM12" s="9">
        <v>22.97</v>
      </c>
      <c r="AN12" s="9">
        <v>16.132999999999999</v>
      </c>
      <c r="AO12" s="9">
        <v>6.8369999999999997</v>
      </c>
      <c r="AP12" s="9">
        <v>379.303</v>
      </c>
      <c r="AQ12" s="9">
        <v>230.35599999999999</v>
      </c>
      <c r="AR12" s="9">
        <v>148.947</v>
      </c>
      <c r="AS12" s="9">
        <v>66.572999999999993</v>
      </c>
      <c r="AT12" s="9">
        <v>44.140999999999998</v>
      </c>
      <c r="AU12" s="9">
        <v>22.431999999999999</v>
      </c>
      <c r="AV12" s="9">
        <v>312.73099999999999</v>
      </c>
      <c r="AW12" s="9">
        <v>186.215</v>
      </c>
      <c r="AX12" s="9">
        <v>126.515</v>
      </c>
      <c r="AY12" s="9">
        <v>112.786</v>
      </c>
      <c r="AZ12" s="9">
        <v>63.737000000000002</v>
      </c>
      <c r="BA12" s="9">
        <v>49.05</v>
      </c>
      <c r="BB12" s="9">
        <v>199.94399999999999</v>
      </c>
      <c r="BC12" s="9">
        <v>122.479</v>
      </c>
      <c r="BD12" s="9">
        <v>77.465999999999994</v>
      </c>
      <c r="BE12" s="9">
        <v>6.7030000000000003</v>
      </c>
      <c r="BF12" s="9">
        <v>4.5339999999999998</v>
      </c>
      <c r="BG12" s="9">
        <v>2.169</v>
      </c>
      <c r="BH12" s="9">
        <v>439.26900000000001</v>
      </c>
      <c r="BI12" s="9">
        <v>269.84199999999998</v>
      </c>
      <c r="BJ12" s="9">
        <v>169.42699999999999</v>
      </c>
      <c r="BK12" s="9">
        <v>3415.384</v>
      </c>
      <c r="BL12" s="9">
        <v>1635.8489999999999</v>
      </c>
      <c r="BM12" s="9">
        <v>1779.5350000000001</v>
      </c>
      <c r="BN12" s="9">
        <v>143.72</v>
      </c>
      <c r="BO12" s="9">
        <v>91.155000000000001</v>
      </c>
      <c r="BP12" s="9">
        <v>52.564</v>
      </c>
      <c r="BQ12" s="9">
        <v>45.332000000000001</v>
      </c>
      <c r="BR12" s="9">
        <v>32.302</v>
      </c>
      <c r="BS12" s="9">
        <v>13.029</v>
      </c>
      <c r="BT12" s="9">
        <v>24.555</v>
      </c>
      <c r="BU12" s="9">
        <v>18.047999999999998</v>
      </c>
      <c r="BV12" s="9">
        <v>6.5069999999999997</v>
      </c>
      <c r="BW12" s="9">
        <v>20.776</v>
      </c>
      <c r="BX12" s="9">
        <v>14.254</v>
      </c>
      <c r="BY12" s="9">
        <v>6.5220000000000002</v>
      </c>
      <c r="BZ12" s="9">
        <v>4.5250000000000004</v>
      </c>
      <c r="CA12" s="9">
        <v>2.8370000000000002</v>
      </c>
      <c r="CB12" s="9">
        <v>1.6879999999999999</v>
      </c>
      <c r="CC12" s="9">
        <v>3.9870000000000001</v>
      </c>
      <c r="CD12" s="9">
        <v>2.1989999999999998</v>
      </c>
      <c r="CE12" s="9">
        <v>1.7889999999999999</v>
      </c>
      <c r="CF12" s="9">
        <v>94.400999999999996</v>
      </c>
      <c r="CG12" s="9">
        <v>56.654000000000003</v>
      </c>
      <c r="CH12" s="9">
        <v>37.746000000000002</v>
      </c>
      <c r="CI12" s="9">
        <v>63.127000000000002</v>
      </c>
      <c r="CJ12" s="9">
        <v>35.604999999999997</v>
      </c>
      <c r="CK12" s="9">
        <v>27.521999999999998</v>
      </c>
      <c r="CL12" s="9">
        <v>2.996</v>
      </c>
      <c r="CM12" s="9">
        <v>2.1560000000000001</v>
      </c>
      <c r="CN12" s="9">
        <v>0.84</v>
      </c>
      <c r="CO12" s="9">
        <v>0.504</v>
      </c>
      <c r="CP12" s="9">
        <v>0</v>
      </c>
      <c r="CQ12" s="9">
        <v>0.504</v>
      </c>
      <c r="CR12" s="9">
        <v>60.131999999999998</v>
      </c>
      <c r="CS12" s="9">
        <v>33.448999999999998</v>
      </c>
      <c r="CT12" s="9">
        <v>26.683</v>
      </c>
      <c r="CU12" s="9">
        <v>41.963000000000001</v>
      </c>
      <c r="CV12" s="9">
        <v>27.782</v>
      </c>
      <c r="CW12" s="9">
        <v>14.182</v>
      </c>
      <c r="CX12" s="9">
        <v>13.137</v>
      </c>
      <c r="CY12" s="9">
        <v>6.7229999999999999</v>
      </c>
      <c r="CZ12" s="9">
        <v>6.4139999999999997</v>
      </c>
      <c r="DA12" s="9">
        <v>3.7069999999999999</v>
      </c>
      <c r="DB12" s="9">
        <v>2.3780000000000001</v>
      </c>
      <c r="DC12" s="9">
        <v>1.329</v>
      </c>
      <c r="DD12" s="9">
        <v>0</v>
      </c>
      <c r="DE12" s="9">
        <v>0</v>
      </c>
      <c r="DF12" s="9">
        <v>0</v>
      </c>
      <c r="DG12" s="9">
        <v>38.256</v>
      </c>
      <c r="DH12" s="9">
        <v>25.404</v>
      </c>
      <c r="DI12" s="9">
        <v>12.852</v>
      </c>
      <c r="DJ12" s="9">
        <v>3789.6880000000001</v>
      </c>
      <c r="DK12" s="9">
        <v>2014.954</v>
      </c>
      <c r="DL12" s="9">
        <v>1774.7329999999999</v>
      </c>
      <c r="DM12" s="9">
        <v>698.93299999999999</v>
      </c>
      <c r="DN12" s="9">
        <v>362.87400000000002</v>
      </c>
      <c r="DO12" s="9">
        <v>336.05900000000003</v>
      </c>
      <c r="DP12" s="9">
        <v>185.411</v>
      </c>
      <c r="DQ12" s="9">
        <v>102.828</v>
      </c>
      <c r="DR12" s="9">
        <v>82.582999999999998</v>
      </c>
      <c r="DS12" s="9">
        <v>204.334</v>
      </c>
      <c r="DT12" s="9">
        <v>99.037000000000006</v>
      </c>
      <c r="DU12" s="9">
        <v>105.297</v>
      </c>
      <c r="DV12" s="9">
        <v>309.18799999999999</v>
      </c>
      <c r="DW12" s="9">
        <v>161.00899999999999</v>
      </c>
      <c r="DX12" s="9">
        <v>148.179</v>
      </c>
      <c r="DY12" s="9">
        <v>3090.7550000000001</v>
      </c>
      <c r="DZ12" s="9">
        <v>1652.0809999999999</v>
      </c>
      <c r="EA12" s="9">
        <v>1438.675</v>
      </c>
      <c r="EB12" s="9">
        <v>1250.5940000000001</v>
      </c>
      <c r="EC12" s="9">
        <v>655.03899999999999</v>
      </c>
      <c r="ED12" s="9">
        <v>595.55499999999995</v>
      </c>
      <c r="EE12" s="9">
        <v>355.36</v>
      </c>
      <c r="EF12" s="9">
        <v>180.43299999999999</v>
      </c>
      <c r="EG12" s="9">
        <v>174.92699999999999</v>
      </c>
      <c r="EH12" s="9">
        <v>371.238</v>
      </c>
      <c r="EI12" s="9">
        <v>193.024</v>
      </c>
      <c r="EJ12" s="9">
        <v>178.214</v>
      </c>
      <c r="EK12" s="9">
        <v>523.99599999999998</v>
      </c>
      <c r="EL12" s="9">
        <v>281.58199999999999</v>
      </c>
      <c r="EM12" s="9">
        <v>242.41399999999999</v>
      </c>
      <c r="EN12" s="9">
        <v>1840.1610000000001</v>
      </c>
      <c r="EO12" s="9">
        <v>997.04200000000003</v>
      </c>
      <c r="EP12" s="9">
        <v>843.11900000000003</v>
      </c>
      <c r="EQ12" s="9">
        <v>772.38</v>
      </c>
      <c r="ER12" s="9">
        <v>404.91899999999998</v>
      </c>
      <c r="ES12" s="9">
        <v>367.46</v>
      </c>
      <c r="ET12" s="9">
        <v>1067.7809999999999</v>
      </c>
      <c r="EU12" s="9">
        <v>592.12300000000005</v>
      </c>
      <c r="EV12" s="9">
        <v>475.65899999999999</v>
      </c>
      <c r="EW12" s="9">
        <v>643.68100000000004</v>
      </c>
      <c r="EX12" s="9">
        <v>331.995</v>
      </c>
      <c r="EY12" s="9">
        <v>311.68599999999998</v>
      </c>
      <c r="EZ12" s="9">
        <v>424.1</v>
      </c>
      <c r="FA12" s="9">
        <v>260.12700000000001</v>
      </c>
      <c r="FB12" s="9">
        <v>163.97300000000001</v>
      </c>
      <c r="FC12" s="9">
        <v>308.63299999999998</v>
      </c>
      <c r="FD12" s="9">
        <v>158.673</v>
      </c>
      <c r="FE12" s="9">
        <v>149.96</v>
      </c>
      <c r="FF12" s="9">
        <v>3481.0549999999998</v>
      </c>
      <c r="FG12" s="9">
        <v>1856.2819999999999</v>
      </c>
      <c r="FH12" s="9">
        <v>1624.7729999999999</v>
      </c>
      <c r="FI12" s="9">
        <v>6139.8450000000003</v>
      </c>
      <c r="FJ12" s="9">
        <v>3025.7849999999999</v>
      </c>
      <c r="FK12" s="9">
        <v>3114.0610000000001</v>
      </c>
      <c r="FL12" s="9">
        <v>932.851</v>
      </c>
      <c r="FM12" s="9">
        <v>461.40300000000002</v>
      </c>
      <c r="FN12" s="9">
        <v>471.44799999999998</v>
      </c>
      <c r="FO12" s="9">
        <v>651.57299999999998</v>
      </c>
      <c r="FP12" s="9">
        <v>326.14400000000001</v>
      </c>
      <c r="FQ12" s="9">
        <v>325.43</v>
      </c>
      <c r="FR12" s="9">
        <v>432.46300000000002</v>
      </c>
      <c r="FS12" s="9">
        <v>216.23699999999999</v>
      </c>
      <c r="FT12" s="9">
        <v>216.226</v>
      </c>
      <c r="FU12" s="9">
        <v>219.11</v>
      </c>
      <c r="FV12" s="9">
        <v>109.90600000000001</v>
      </c>
      <c r="FW12" s="9">
        <v>109.203</v>
      </c>
      <c r="FX12" s="9">
        <v>81.656000000000006</v>
      </c>
      <c r="FY12" s="9">
        <v>34.671999999999997</v>
      </c>
      <c r="FZ12" s="9">
        <v>46.984999999999999</v>
      </c>
      <c r="GA12" s="9">
        <v>89.853999999999999</v>
      </c>
      <c r="GB12" s="9">
        <v>45.649000000000001</v>
      </c>
      <c r="GC12" s="9">
        <v>44.204000000000001</v>
      </c>
      <c r="GD12" s="9">
        <v>191.423</v>
      </c>
      <c r="GE12" s="9">
        <v>89.61</v>
      </c>
      <c r="GF12" s="9">
        <v>101.81399999999999</v>
      </c>
      <c r="GG12" s="9">
        <v>377.23200000000003</v>
      </c>
      <c r="GH12" s="9">
        <v>170.79400000000001</v>
      </c>
      <c r="GI12" s="9">
        <v>206.43799999999999</v>
      </c>
      <c r="GJ12" s="9">
        <v>217.47300000000001</v>
      </c>
      <c r="GK12" s="9">
        <v>106.64700000000001</v>
      </c>
      <c r="GL12" s="9">
        <v>110.82599999999999</v>
      </c>
      <c r="GM12" s="9">
        <v>23.007000000000001</v>
      </c>
      <c r="GN12" s="9">
        <v>7.6509999999999998</v>
      </c>
      <c r="GO12" s="9">
        <v>15.356</v>
      </c>
      <c r="GP12" s="9">
        <v>159.75899999999999</v>
      </c>
      <c r="GQ12" s="9">
        <v>64.147000000000006</v>
      </c>
      <c r="GR12" s="9">
        <v>95.611999999999995</v>
      </c>
      <c r="GS12" s="9">
        <v>212.678</v>
      </c>
      <c r="GT12" s="9">
        <v>123.13800000000001</v>
      </c>
      <c r="GU12" s="9">
        <v>89.54</v>
      </c>
      <c r="GV12" s="9">
        <v>99.322000000000003</v>
      </c>
      <c r="GW12" s="9">
        <v>58.363</v>
      </c>
      <c r="GX12" s="9">
        <v>40.959000000000003</v>
      </c>
      <c r="GY12" s="9">
        <v>91.159000000000006</v>
      </c>
      <c r="GZ12" s="9">
        <v>52.024999999999999</v>
      </c>
      <c r="HA12" s="9">
        <v>39.134</v>
      </c>
      <c r="HB12" s="9">
        <v>13.678000000000001</v>
      </c>
      <c r="HC12" s="9">
        <v>7.9969999999999999</v>
      </c>
      <c r="HD12" s="9">
        <v>5.681</v>
      </c>
      <c r="HE12" s="9">
        <v>121.518</v>
      </c>
      <c r="HF12" s="9">
        <v>71.113</v>
      </c>
      <c r="HG12" s="9">
        <v>50.405999999999999</v>
      </c>
      <c r="HH12" s="9">
        <v>3052.6120000000001</v>
      </c>
      <c r="HI12" s="9">
        <v>1657.0340000000001</v>
      </c>
      <c r="HJ12" s="9">
        <v>1395.579</v>
      </c>
      <c r="HK12" s="9">
        <v>571.61800000000005</v>
      </c>
      <c r="HL12" s="9">
        <v>309.12200000000001</v>
      </c>
      <c r="HM12" s="9">
        <v>262.49599999999998</v>
      </c>
      <c r="HN12" s="9">
        <v>178.19800000000001</v>
      </c>
      <c r="HO12" s="9">
        <v>94.831000000000003</v>
      </c>
      <c r="HP12" s="9">
        <v>83.367999999999995</v>
      </c>
      <c r="HQ12" s="9">
        <v>162.94200000000001</v>
      </c>
      <c r="HR12" s="9">
        <v>93.516999999999996</v>
      </c>
      <c r="HS12" s="9">
        <v>69.424999999999997</v>
      </c>
      <c r="HT12" s="9">
        <v>230.47800000000001</v>
      </c>
      <c r="HU12" s="9">
        <v>120.77500000000001</v>
      </c>
      <c r="HV12" s="9">
        <v>109.703</v>
      </c>
      <c r="HW12" s="9">
        <v>2480.9940000000001</v>
      </c>
      <c r="HX12" s="9">
        <v>1347.912</v>
      </c>
      <c r="HY12" s="9">
        <v>1133.0820000000001</v>
      </c>
      <c r="HZ12" s="9">
        <v>1053.0550000000001</v>
      </c>
      <c r="IA12" s="9">
        <v>554.57899999999995</v>
      </c>
      <c r="IB12" s="9">
        <v>498.47500000000002</v>
      </c>
      <c r="IC12" s="9">
        <v>325.73099999999999</v>
      </c>
      <c r="ID12" s="9">
        <v>174.33500000000001</v>
      </c>
      <c r="IE12" s="9">
        <v>151.39599999999999</v>
      </c>
      <c r="IF12" s="9">
        <v>302.26600000000002</v>
      </c>
      <c r="IG12" s="9">
        <v>155.12100000000001</v>
      </c>
      <c r="IH12" s="9">
        <v>147.14500000000001</v>
      </c>
      <c r="II12" s="9">
        <v>425.05799999999999</v>
      </c>
      <c r="IJ12" s="9">
        <v>225.124</v>
      </c>
      <c r="IK12" s="9">
        <v>199.934</v>
      </c>
      <c r="IL12" s="9">
        <v>1427.9390000000001</v>
      </c>
      <c r="IM12" s="9">
        <v>793.33199999999999</v>
      </c>
      <c r="IN12" s="9">
        <v>634.60699999999997</v>
      </c>
      <c r="IO12" s="9">
        <v>621.06600000000003</v>
      </c>
      <c r="IP12" s="9">
        <v>328.08100000000002</v>
      </c>
      <c r="IQ12" s="9">
        <v>292.98599999999999</v>
      </c>
    </row>
    <row r="13" spans="1:251">
      <c r="A13" s="10">
        <v>42767</v>
      </c>
      <c r="B13" s="9">
        <v>38.481000000000002</v>
      </c>
      <c r="C13" s="9">
        <v>71.001000000000005</v>
      </c>
      <c r="D13" s="9">
        <v>42.308</v>
      </c>
      <c r="E13" s="9">
        <v>28.693000000000001</v>
      </c>
      <c r="F13" s="9">
        <v>11.311999999999999</v>
      </c>
      <c r="G13" s="9">
        <v>6.0949999999999998</v>
      </c>
      <c r="H13" s="9">
        <v>5.2169999999999996</v>
      </c>
      <c r="I13" s="9">
        <v>155.453</v>
      </c>
      <c r="J13" s="9">
        <v>78.504999999999995</v>
      </c>
      <c r="K13" s="9">
        <v>76.947999999999993</v>
      </c>
      <c r="L13" s="9">
        <v>461.92099999999999</v>
      </c>
      <c r="M13" s="9">
        <v>277.57499999999999</v>
      </c>
      <c r="N13" s="9">
        <v>184.345</v>
      </c>
      <c r="O13" s="9">
        <v>24.195</v>
      </c>
      <c r="P13" s="9">
        <v>15.845000000000001</v>
      </c>
      <c r="Q13" s="9">
        <v>8.3490000000000002</v>
      </c>
      <c r="R13" s="9">
        <v>6.7149999999999999</v>
      </c>
      <c r="S13" s="9">
        <v>4.2140000000000004</v>
      </c>
      <c r="T13" s="9">
        <v>2.5009999999999999</v>
      </c>
      <c r="U13" s="9">
        <v>4.1870000000000003</v>
      </c>
      <c r="V13" s="9">
        <v>3.2839999999999998</v>
      </c>
      <c r="W13" s="9">
        <v>0.90300000000000002</v>
      </c>
      <c r="X13" s="9">
        <v>13.292999999999999</v>
      </c>
      <c r="Y13" s="9">
        <v>8.3480000000000008</v>
      </c>
      <c r="Z13" s="9">
        <v>4.9450000000000003</v>
      </c>
      <c r="AA13" s="9">
        <v>437.726</v>
      </c>
      <c r="AB13" s="9">
        <v>261.73</v>
      </c>
      <c r="AC13" s="9">
        <v>175.99600000000001</v>
      </c>
      <c r="AD13" s="9">
        <v>58.216999999999999</v>
      </c>
      <c r="AE13" s="9">
        <v>35.26</v>
      </c>
      <c r="AF13" s="9">
        <v>22.956</v>
      </c>
      <c r="AG13" s="9">
        <v>11.641</v>
      </c>
      <c r="AH13" s="9">
        <v>7.9530000000000003</v>
      </c>
      <c r="AI13" s="9">
        <v>3.6880000000000002</v>
      </c>
      <c r="AJ13" s="9">
        <v>14.682</v>
      </c>
      <c r="AK13" s="9">
        <v>7.11</v>
      </c>
      <c r="AL13" s="9">
        <v>7.5720000000000001</v>
      </c>
      <c r="AM13" s="9">
        <v>31.893999999999998</v>
      </c>
      <c r="AN13" s="9">
        <v>20.196999999999999</v>
      </c>
      <c r="AO13" s="9">
        <v>11.696</v>
      </c>
      <c r="AP13" s="9">
        <v>379.51</v>
      </c>
      <c r="AQ13" s="9">
        <v>226.47</v>
      </c>
      <c r="AR13" s="9">
        <v>153.04</v>
      </c>
      <c r="AS13" s="9">
        <v>71.188999999999993</v>
      </c>
      <c r="AT13" s="9">
        <v>37.481999999999999</v>
      </c>
      <c r="AU13" s="9">
        <v>33.707000000000001</v>
      </c>
      <c r="AV13" s="9">
        <v>308.32</v>
      </c>
      <c r="AW13" s="9">
        <v>188.98699999999999</v>
      </c>
      <c r="AX13" s="9">
        <v>119.333</v>
      </c>
      <c r="AY13" s="9">
        <v>95.677999999999997</v>
      </c>
      <c r="AZ13" s="9">
        <v>54.655999999999999</v>
      </c>
      <c r="BA13" s="9">
        <v>41.021000000000001</v>
      </c>
      <c r="BB13" s="9">
        <v>212.642</v>
      </c>
      <c r="BC13" s="9">
        <v>134.33099999999999</v>
      </c>
      <c r="BD13" s="9">
        <v>78.311000000000007</v>
      </c>
      <c r="BE13" s="9">
        <v>6.1139999999999999</v>
      </c>
      <c r="BF13" s="9">
        <v>4.1589999999999998</v>
      </c>
      <c r="BG13" s="9">
        <v>1.954</v>
      </c>
      <c r="BH13" s="9">
        <v>455.80700000000002</v>
      </c>
      <c r="BI13" s="9">
        <v>273.416</v>
      </c>
      <c r="BJ13" s="9">
        <v>182.39099999999999</v>
      </c>
      <c r="BK13" s="9">
        <v>3598.9520000000002</v>
      </c>
      <c r="BL13" s="9">
        <v>1717.826</v>
      </c>
      <c r="BM13" s="9">
        <v>1881.126</v>
      </c>
      <c r="BN13" s="9">
        <v>146.648</v>
      </c>
      <c r="BO13" s="9">
        <v>90.456999999999994</v>
      </c>
      <c r="BP13" s="9">
        <v>56.192</v>
      </c>
      <c r="BQ13" s="9">
        <v>40.122999999999998</v>
      </c>
      <c r="BR13" s="9">
        <v>24.664999999999999</v>
      </c>
      <c r="BS13" s="9">
        <v>15.458</v>
      </c>
      <c r="BT13" s="9">
        <v>20.574000000000002</v>
      </c>
      <c r="BU13" s="9">
        <v>11.711</v>
      </c>
      <c r="BV13" s="9">
        <v>8.8629999999999995</v>
      </c>
      <c r="BW13" s="9">
        <v>19.548999999999999</v>
      </c>
      <c r="BX13" s="9">
        <v>12.954000000000001</v>
      </c>
      <c r="BY13" s="9">
        <v>6.5949999999999998</v>
      </c>
      <c r="BZ13" s="9">
        <v>2.694</v>
      </c>
      <c r="CA13" s="9">
        <v>0.76900000000000002</v>
      </c>
      <c r="CB13" s="9">
        <v>1.9259999999999999</v>
      </c>
      <c r="CC13" s="9">
        <v>5.3310000000000004</v>
      </c>
      <c r="CD13" s="9">
        <v>2.8919999999999999</v>
      </c>
      <c r="CE13" s="9">
        <v>2.4390000000000001</v>
      </c>
      <c r="CF13" s="9">
        <v>101.19499999999999</v>
      </c>
      <c r="CG13" s="9">
        <v>62.9</v>
      </c>
      <c r="CH13" s="9">
        <v>38.293999999999997</v>
      </c>
      <c r="CI13" s="9">
        <v>63.122</v>
      </c>
      <c r="CJ13" s="9">
        <v>35.914000000000001</v>
      </c>
      <c r="CK13" s="9">
        <v>27.207999999999998</v>
      </c>
      <c r="CL13" s="9">
        <v>4.8730000000000002</v>
      </c>
      <c r="CM13" s="9">
        <v>3.4580000000000002</v>
      </c>
      <c r="CN13" s="9">
        <v>1.415</v>
      </c>
      <c r="CO13" s="9">
        <v>0.56799999999999995</v>
      </c>
      <c r="CP13" s="9">
        <v>0</v>
      </c>
      <c r="CQ13" s="9">
        <v>0.56799999999999995</v>
      </c>
      <c r="CR13" s="9">
        <v>58.249000000000002</v>
      </c>
      <c r="CS13" s="9">
        <v>32.456000000000003</v>
      </c>
      <c r="CT13" s="9">
        <v>25.792999999999999</v>
      </c>
      <c r="CU13" s="9">
        <v>49.517000000000003</v>
      </c>
      <c r="CV13" s="9">
        <v>34.037999999999997</v>
      </c>
      <c r="CW13" s="9">
        <v>15.48</v>
      </c>
      <c r="CX13" s="9">
        <v>11.356999999999999</v>
      </c>
      <c r="CY13" s="9">
        <v>7.2069999999999999</v>
      </c>
      <c r="CZ13" s="9">
        <v>4.1500000000000004</v>
      </c>
      <c r="DA13" s="9">
        <v>1.2410000000000001</v>
      </c>
      <c r="DB13" s="9">
        <v>0.70099999999999996</v>
      </c>
      <c r="DC13" s="9">
        <v>0.54</v>
      </c>
      <c r="DD13" s="9">
        <v>0</v>
      </c>
      <c r="DE13" s="9">
        <v>0</v>
      </c>
      <c r="DF13" s="9">
        <v>0</v>
      </c>
      <c r="DG13" s="9">
        <v>48.276000000000003</v>
      </c>
      <c r="DH13" s="9">
        <v>33.335999999999999</v>
      </c>
      <c r="DI13" s="9">
        <v>14.94</v>
      </c>
      <c r="DJ13" s="9">
        <v>3802.41</v>
      </c>
      <c r="DK13" s="9">
        <v>2042.8340000000001</v>
      </c>
      <c r="DL13" s="9">
        <v>1759.576</v>
      </c>
      <c r="DM13" s="9">
        <v>679.70699999999999</v>
      </c>
      <c r="DN13" s="9">
        <v>351.43200000000002</v>
      </c>
      <c r="DO13" s="9">
        <v>328.27600000000001</v>
      </c>
      <c r="DP13" s="9">
        <v>177.96199999999999</v>
      </c>
      <c r="DQ13" s="9">
        <v>98.963999999999999</v>
      </c>
      <c r="DR13" s="9">
        <v>78.997</v>
      </c>
      <c r="DS13" s="9">
        <v>202.91900000000001</v>
      </c>
      <c r="DT13" s="9">
        <v>100.459</v>
      </c>
      <c r="DU13" s="9">
        <v>102.46</v>
      </c>
      <c r="DV13" s="9">
        <v>298.827</v>
      </c>
      <c r="DW13" s="9">
        <v>152.00800000000001</v>
      </c>
      <c r="DX13" s="9">
        <v>146.81800000000001</v>
      </c>
      <c r="DY13" s="9">
        <v>3122.7020000000002</v>
      </c>
      <c r="DZ13" s="9">
        <v>1691.402</v>
      </c>
      <c r="EA13" s="9">
        <v>1431.3</v>
      </c>
      <c r="EB13" s="9">
        <v>1337.0419999999999</v>
      </c>
      <c r="EC13" s="9">
        <v>713.57600000000002</v>
      </c>
      <c r="ED13" s="9">
        <v>623.46600000000001</v>
      </c>
      <c r="EE13" s="9">
        <v>439.31900000000002</v>
      </c>
      <c r="EF13" s="9">
        <v>230.34800000000001</v>
      </c>
      <c r="EG13" s="9">
        <v>208.971</v>
      </c>
      <c r="EH13" s="9">
        <v>396.04</v>
      </c>
      <c r="EI13" s="9">
        <v>217.00800000000001</v>
      </c>
      <c r="EJ13" s="9">
        <v>179.03200000000001</v>
      </c>
      <c r="EK13" s="9">
        <v>501.68200000000002</v>
      </c>
      <c r="EL13" s="9">
        <v>266.22000000000003</v>
      </c>
      <c r="EM13" s="9">
        <v>235.46199999999999</v>
      </c>
      <c r="EN13" s="9">
        <v>1785.6610000000001</v>
      </c>
      <c r="EO13" s="9">
        <v>977.82600000000002</v>
      </c>
      <c r="EP13" s="9">
        <v>807.83500000000004</v>
      </c>
      <c r="EQ13" s="9">
        <v>703.33500000000004</v>
      </c>
      <c r="ER13" s="9">
        <v>377.16500000000002</v>
      </c>
      <c r="ES13" s="9">
        <v>326.17</v>
      </c>
      <c r="ET13" s="9">
        <v>1082.326</v>
      </c>
      <c r="EU13" s="9">
        <v>600.66099999999994</v>
      </c>
      <c r="EV13" s="9">
        <v>481.66500000000002</v>
      </c>
      <c r="EW13" s="9">
        <v>664.23800000000006</v>
      </c>
      <c r="EX13" s="9">
        <v>356.39100000000002</v>
      </c>
      <c r="EY13" s="9">
        <v>307.84699999999998</v>
      </c>
      <c r="EZ13" s="9">
        <v>418.08800000000002</v>
      </c>
      <c r="FA13" s="9">
        <v>244.27</v>
      </c>
      <c r="FB13" s="9">
        <v>173.81800000000001</v>
      </c>
      <c r="FC13" s="9">
        <v>294.39999999999998</v>
      </c>
      <c r="FD13" s="9">
        <v>158.58000000000001</v>
      </c>
      <c r="FE13" s="9">
        <v>135.82</v>
      </c>
      <c r="FF13" s="9">
        <v>3508.01</v>
      </c>
      <c r="FG13" s="9">
        <v>1884.2539999999999</v>
      </c>
      <c r="FH13" s="9">
        <v>1623.7560000000001</v>
      </c>
      <c r="FI13" s="9">
        <v>6263.7889999999998</v>
      </c>
      <c r="FJ13" s="9">
        <v>3084.6260000000002</v>
      </c>
      <c r="FK13" s="9">
        <v>3179.163</v>
      </c>
      <c r="FL13" s="9">
        <v>908.08399999999995</v>
      </c>
      <c r="FM13" s="9">
        <v>456.78199999999998</v>
      </c>
      <c r="FN13" s="9">
        <v>451.30200000000002</v>
      </c>
      <c r="FO13" s="9">
        <v>600.83299999999997</v>
      </c>
      <c r="FP13" s="9">
        <v>309.95499999999998</v>
      </c>
      <c r="FQ13" s="9">
        <v>290.87799999999999</v>
      </c>
      <c r="FR13" s="9">
        <v>409.33</v>
      </c>
      <c r="FS13" s="9">
        <v>218.15700000000001</v>
      </c>
      <c r="FT13" s="9">
        <v>191.173</v>
      </c>
      <c r="FU13" s="9">
        <v>191.50299999999999</v>
      </c>
      <c r="FV13" s="9">
        <v>91.799000000000007</v>
      </c>
      <c r="FW13" s="9">
        <v>99.704999999999998</v>
      </c>
      <c r="FX13" s="9">
        <v>62.594999999999999</v>
      </c>
      <c r="FY13" s="9">
        <v>24.419</v>
      </c>
      <c r="FZ13" s="9">
        <v>38.176000000000002</v>
      </c>
      <c r="GA13" s="9">
        <v>89.418000000000006</v>
      </c>
      <c r="GB13" s="9">
        <v>52.709000000000003</v>
      </c>
      <c r="GC13" s="9">
        <v>36.707999999999998</v>
      </c>
      <c r="GD13" s="9">
        <v>217.833</v>
      </c>
      <c r="GE13" s="9">
        <v>94.117999999999995</v>
      </c>
      <c r="GF13" s="9">
        <v>123.71599999999999</v>
      </c>
      <c r="GG13" s="9">
        <v>394.40899999999999</v>
      </c>
      <c r="GH13" s="9">
        <v>191.297</v>
      </c>
      <c r="GI13" s="9">
        <v>203.11199999999999</v>
      </c>
      <c r="GJ13" s="9">
        <v>216.26</v>
      </c>
      <c r="GK13" s="9">
        <v>116.179</v>
      </c>
      <c r="GL13" s="9">
        <v>100.08199999999999</v>
      </c>
      <c r="GM13" s="9">
        <v>19.440999999999999</v>
      </c>
      <c r="GN13" s="9">
        <v>8.548</v>
      </c>
      <c r="GO13" s="9">
        <v>10.893000000000001</v>
      </c>
      <c r="GP13" s="9">
        <v>178.149</v>
      </c>
      <c r="GQ13" s="9">
        <v>75.117999999999995</v>
      </c>
      <c r="GR13" s="9">
        <v>103.03</v>
      </c>
      <c r="GS13" s="9">
        <v>207.24199999999999</v>
      </c>
      <c r="GT13" s="9">
        <v>114.11</v>
      </c>
      <c r="GU13" s="9">
        <v>93.132000000000005</v>
      </c>
      <c r="GV13" s="9">
        <v>76.742999999999995</v>
      </c>
      <c r="GW13" s="9">
        <v>46.161999999999999</v>
      </c>
      <c r="GX13" s="9">
        <v>30.58</v>
      </c>
      <c r="GY13" s="9">
        <v>78.14</v>
      </c>
      <c r="GZ13" s="9">
        <v>42.401000000000003</v>
      </c>
      <c r="HA13" s="9">
        <v>35.738</v>
      </c>
      <c r="HB13" s="9">
        <v>13.356999999999999</v>
      </c>
      <c r="HC13" s="9">
        <v>4.7149999999999999</v>
      </c>
      <c r="HD13" s="9">
        <v>8.6419999999999995</v>
      </c>
      <c r="HE13" s="9">
        <v>129.102</v>
      </c>
      <c r="HF13" s="9">
        <v>71.709000000000003</v>
      </c>
      <c r="HG13" s="9">
        <v>57.393999999999998</v>
      </c>
      <c r="HH13" s="9">
        <v>3165.6849999999999</v>
      </c>
      <c r="HI13" s="9">
        <v>1699.623</v>
      </c>
      <c r="HJ13" s="9">
        <v>1466.0619999999999</v>
      </c>
      <c r="HK13" s="9">
        <v>580.15499999999997</v>
      </c>
      <c r="HL13" s="9">
        <v>311.13200000000001</v>
      </c>
      <c r="HM13" s="9">
        <v>269.02199999999999</v>
      </c>
      <c r="HN13" s="9">
        <v>154.29300000000001</v>
      </c>
      <c r="HO13" s="9">
        <v>88.605999999999995</v>
      </c>
      <c r="HP13" s="9">
        <v>65.686999999999998</v>
      </c>
      <c r="HQ13" s="9">
        <v>171.648</v>
      </c>
      <c r="HR13" s="9">
        <v>85.712000000000003</v>
      </c>
      <c r="HS13" s="9">
        <v>85.935000000000002</v>
      </c>
      <c r="HT13" s="9">
        <v>254.214</v>
      </c>
      <c r="HU13" s="9">
        <v>136.81399999999999</v>
      </c>
      <c r="HV13" s="9">
        <v>117.4</v>
      </c>
      <c r="HW13" s="9">
        <v>2585.5300000000002</v>
      </c>
      <c r="HX13" s="9">
        <v>1388.491</v>
      </c>
      <c r="HY13" s="9">
        <v>1197.039</v>
      </c>
      <c r="HZ13" s="9">
        <v>1146.29</v>
      </c>
      <c r="IA13" s="9">
        <v>586.16099999999994</v>
      </c>
      <c r="IB13" s="9">
        <v>560.12900000000002</v>
      </c>
      <c r="IC13" s="9">
        <v>352.79500000000002</v>
      </c>
      <c r="ID13" s="9">
        <v>177.39</v>
      </c>
      <c r="IE13" s="9">
        <v>175.405</v>
      </c>
      <c r="IF13" s="9">
        <v>310.97800000000001</v>
      </c>
      <c r="IG13" s="9">
        <v>158.61199999999999</v>
      </c>
      <c r="IH13" s="9">
        <v>152.36699999999999</v>
      </c>
      <c r="II13" s="9">
        <v>482.51600000000002</v>
      </c>
      <c r="IJ13" s="9">
        <v>250.15899999999999</v>
      </c>
      <c r="IK13" s="9">
        <v>232.357</v>
      </c>
      <c r="IL13" s="9">
        <v>1439.241</v>
      </c>
      <c r="IM13" s="9">
        <v>802.33</v>
      </c>
      <c r="IN13" s="9">
        <v>636.91099999999994</v>
      </c>
      <c r="IO13" s="9">
        <v>600.35900000000004</v>
      </c>
      <c r="IP13" s="9">
        <v>325.05</v>
      </c>
      <c r="IQ13" s="9">
        <v>275.30900000000003</v>
      </c>
    </row>
    <row r="14" spans="1:251">
      <c r="A14" s="10">
        <v>43132</v>
      </c>
      <c r="B14" s="9">
        <v>35.287999999999997</v>
      </c>
      <c r="C14" s="9">
        <v>67.802999999999997</v>
      </c>
      <c r="D14" s="9">
        <v>44.948999999999998</v>
      </c>
      <c r="E14" s="9">
        <v>22.853999999999999</v>
      </c>
      <c r="F14" s="9">
        <v>11.032999999999999</v>
      </c>
      <c r="G14" s="9">
        <v>5.875</v>
      </c>
      <c r="H14" s="9">
        <v>5.1580000000000004</v>
      </c>
      <c r="I14" s="9">
        <v>127.854</v>
      </c>
      <c r="J14" s="9">
        <v>64.881</v>
      </c>
      <c r="K14" s="9">
        <v>62.972000000000001</v>
      </c>
      <c r="L14" s="9">
        <v>524.74199999999996</v>
      </c>
      <c r="M14" s="9">
        <v>317.58199999999999</v>
      </c>
      <c r="N14" s="9">
        <v>207.16</v>
      </c>
      <c r="O14" s="9">
        <v>19.117000000000001</v>
      </c>
      <c r="P14" s="9">
        <v>12.259</v>
      </c>
      <c r="Q14" s="9">
        <v>6.8579999999999997</v>
      </c>
      <c r="R14" s="9">
        <v>6.16</v>
      </c>
      <c r="S14" s="9">
        <v>3.5720000000000001</v>
      </c>
      <c r="T14" s="9">
        <v>2.589</v>
      </c>
      <c r="U14" s="9">
        <v>5.242</v>
      </c>
      <c r="V14" s="9">
        <v>3.1030000000000002</v>
      </c>
      <c r="W14" s="9">
        <v>2.1389999999999998</v>
      </c>
      <c r="X14" s="9">
        <v>7.7149999999999999</v>
      </c>
      <c r="Y14" s="9">
        <v>5.585</v>
      </c>
      <c r="Z14" s="9">
        <v>2.13</v>
      </c>
      <c r="AA14" s="9">
        <v>505.62599999999998</v>
      </c>
      <c r="AB14" s="9">
        <v>305.32299999999998</v>
      </c>
      <c r="AC14" s="9">
        <v>200.30199999999999</v>
      </c>
      <c r="AD14" s="9">
        <v>68.84</v>
      </c>
      <c r="AE14" s="9">
        <v>38.140999999999998</v>
      </c>
      <c r="AF14" s="9">
        <v>30.699000000000002</v>
      </c>
      <c r="AG14" s="9">
        <v>15.821</v>
      </c>
      <c r="AH14" s="9">
        <v>8.202</v>
      </c>
      <c r="AI14" s="9">
        <v>7.6189999999999998</v>
      </c>
      <c r="AJ14" s="9">
        <v>19.262</v>
      </c>
      <c r="AK14" s="9">
        <v>10.005000000000001</v>
      </c>
      <c r="AL14" s="9">
        <v>9.2569999999999997</v>
      </c>
      <c r="AM14" s="9">
        <v>33.756999999999998</v>
      </c>
      <c r="AN14" s="9">
        <v>19.934000000000001</v>
      </c>
      <c r="AO14" s="9">
        <v>13.823</v>
      </c>
      <c r="AP14" s="9">
        <v>436.786</v>
      </c>
      <c r="AQ14" s="9">
        <v>267.18200000000002</v>
      </c>
      <c r="AR14" s="9">
        <v>169.60400000000001</v>
      </c>
      <c r="AS14" s="9">
        <v>77.927000000000007</v>
      </c>
      <c r="AT14" s="9">
        <v>46.107999999999997</v>
      </c>
      <c r="AU14" s="9">
        <v>31.818999999999999</v>
      </c>
      <c r="AV14" s="9">
        <v>358.85899999999998</v>
      </c>
      <c r="AW14" s="9">
        <v>221.07400000000001</v>
      </c>
      <c r="AX14" s="9">
        <v>137.78399999999999</v>
      </c>
      <c r="AY14" s="9">
        <v>127.376</v>
      </c>
      <c r="AZ14" s="9">
        <v>77.584999999999994</v>
      </c>
      <c r="BA14" s="9">
        <v>49.790999999999997</v>
      </c>
      <c r="BB14" s="9">
        <v>231.483</v>
      </c>
      <c r="BC14" s="9">
        <v>143.489</v>
      </c>
      <c r="BD14" s="9">
        <v>87.994</v>
      </c>
      <c r="BE14" s="9">
        <v>5.58</v>
      </c>
      <c r="BF14" s="9">
        <v>3.2919999999999998</v>
      </c>
      <c r="BG14" s="9">
        <v>2.2879999999999998</v>
      </c>
      <c r="BH14" s="9">
        <v>519.16200000000003</v>
      </c>
      <c r="BI14" s="9">
        <v>314.291</v>
      </c>
      <c r="BJ14" s="9">
        <v>204.87200000000001</v>
      </c>
      <c r="BK14" s="9">
        <v>3742.5450000000001</v>
      </c>
      <c r="BL14" s="9">
        <v>1780.0609999999999</v>
      </c>
      <c r="BM14" s="9">
        <v>1962.4849999999999</v>
      </c>
      <c r="BN14" s="9">
        <v>132.411</v>
      </c>
      <c r="BO14" s="9">
        <v>80.414000000000001</v>
      </c>
      <c r="BP14" s="9">
        <v>51.997</v>
      </c>
      <c r="BQ14" s="9">
        <v>47.256999999999998</v>
      </c>
      <c r="BR14" s="9">
        <v>31.710999999999999</v>
      </c>
      <c r="BS14" s="9">
        <v>15.545999999999999</v>
      </c>
      <c r="BT14" s="9">
        <v>24.359000000000002</v>
      </c>
      <c r="BU14" s="9">
        <v>16.41</v>
      </c>
      <c r="BV14" s="9">
        <v>7.9489999999999998</v>
      </c>
      <c r="BW14" s="9">
        <v>22.898</v>
      </c>
      <c r="BX14" s="9">
        <v>15.301</v>
      </c>
      <c r="BY14" s="9">
        <v>7.5970000000000004</v>
      </c>
      <c r="BZ14" s="9">
        <v>6.0380000000000003</v>
      </c>
      <c r="CA14" s="9">
        <v>3.4319999999999999</v>
      </c>
      <c r="CB14" s="9">
        <v>2.6059999999999999</v>
      </c>
      <c r="CC14" s="9">
        <v>1.9</v>
      </c>
      <c r="CD14" s="9">
        <v>0.93500000000000005</v>
      </c>
      <c r="CE14" s="9">
        <v>0.96499999999999997</v>
      </c>
      <c r="CF14" s="9">
        <v>83.253</v>
      </c>
      <c r="CG14" s="9">
        <v>47.768000000000001</v>
      </c>
      <c r="CH14" s="9">
        <v>35.484999999999999</v>
      </c>
      <c r="CI14" s="9">
        <v>58.667999999999999</v>
      </c>
      <c r="CJ14" s="9">
        <v>34.414999999999999</v>
      </c>
      <c r="CK14" s="9">
        <v>24.253</v>
      </c>
      <c r="CL14" s="9">
        <v>4.3499999999999996</v>
      </c>
      <c r="CM14" s="9">
        <v>2.5990000000000002</v>
      </c>
      <c r="CN14" s="9">
        <v>1.7509999999999999</v>
      </c>
      <c r="CO14" s="9">
        <v>1.29</v>
      </c>
      <c r="CP14" s="9">
        <v>1.29</v>
      </c>
      <c r="CQ14" s="9">
        <v>0</v>
      </c>
      <c r="CR14" s="9">
        <v>54.317999999999998</v>
      </c>
      <c r="CS14" s="9">
        <v>31.817</v>
      </c>
      <c r="CT14" s="9">
        <v>22.501999999999999</v>
      </c>
      <c r="CU14" s="9">
        <v>32.066000000000003</v>
      </c>
      <c r="CV14" s="9">
        <v>17.579000000000001</v>
      </c>
      <c r="CW14" s="9">
        <v>14.486000000000001</v>
      </c>
      <c r="CX14" s="9">
        <v>5.298</v>
      </c>
      <c r="CY14" s="9">
        <v>2.536</v>
      </c>
      <c r="CZ14" s="9">
        <v>2.762</v>
      </c>
      <c r="DA14" s="9">
        <v>1.23</v>
      </c>
      <c r="DB14" s="9">
        <v>0.69299999999999995</v>
      </c>
      <c r="DC14" s="9">
        <v>0.53700000000000003</v>
      </c>
      <c r="DD14" s="9">
        <v>0.16200000000000001</v>
      </c>
      <c r="DE14" s="9">
        <v>0</v>
      </c>
      <c r="DF14" s="9">
        <v>0.16200000000000001</v>
      </c>
      <c r="DG14" s="9">
        <v>30.835999999999999</v>
      </c>
      <c r="DH14" s="9">
        <v>16.885999999999999</v>
      </c>
      <c r="DI14" s="9">
        <v>13.949</v>
      </c>
      <c r="DJ14" s="9">
        <v>3967.5619999999999</v>
      </c>
      <c r="DK14" s="9">
        <v>2113.0219999999999</v>
      </c>
      <c r="DL14" s="9">
        <v>1854.539</v>
      </c>
      <c r="DM14" s="9">
        <v>768.78300000000002</v>
      </c>
      <c r="DN14" s="9">
        <v>406.70100000000002</v>
      </c>
      <c r="DO14" s="9">
        <v>362.08199999999999</v>
      </c>
      <c r="DP14" s="9">
        <v>193.19300000000001</v>
      </c>
      <c r="DQ14" s="9">
        <v>103.06100000000001</v>
      </c>
      <c r="DR14" s="9">
        <v>90.132000000000005</v>
      </c>
      <c r="DS14" s="9">
        <v>221.68</v>
      </c>
      <c r="DT14" s="9">
        <v>114.53400000000001</v>
      </c>
      <c r="DU14" s="9">
        <v>107.146</v>
      </c>
      <c r="DV14" s="9">
        <v>353.90899999999999</v>
      </c>
      <c r="DW14" s="9">
        <v>189.10599999999999</v>
      </c>
      <c r="DX14" s="9">
        <v>164.804</v>
      </c>
      <c r="DY14" s="9">
        <v>3198.779</v>
      </c>
      <c r="DZ14" s="9">
        <v>1706.3219999999999</v>
      </c>
      <c r="EA14" s="9">
        <v>1492.4570000000001</v>
      </c>
      <c r="EB14" s="9">
        <v>1445.385</v>
      </c>
      <c r="EC14" s="9">
        <v>753.07399999999996</v>
      </c>
      <c r="ED14" s="9">
        <v>692.31100000000004</v>
      </c>
      <c r="EE14" s="9">
        <v>408.815</v>
      </c>
      <c r="EF14" s="9">
        <v>217.01499999999999</v>
      </c>
      <c r="EG14" s="9">
        <v>191.8</v>
      </c>
      <c r="EH14" s="9">
        <v>452.17200000000003</v>
      </c>
      <c r="EI14" s="9">
        <v>227.93799999999999</v>
      </c>
      <c r="EJ14" s="9">
        <v>224.233</v>
      </c>
      <c r="EK14" s="9">
        <v>584.39800000000002</v>
      </c>
      <c r="EL14" s="9">
        <v>308.12</v>
      </c>
      <c r="EM14" s="9">
        <v>276.27800000000002</v>
      </c>
      <c r="EN14" s="9">
        <v>1753.394</v>
      </c>
      <c r="EO14" s="9">
        <v>953.24800000000005</v>
      </c>
      <c r="EP14" s="9">
        <v>800.14599999999996</v>
      </c>
      <c r="EQ14" s="9">
        <v>689.69899999999996</v>
      </c>
      <c r="ER14" s="9">
        <v>372.85700000000003</v>
      </c>
      <c r="ES14" s="9">
        <v>316.84199999999998</v>
      </c>
      <c r="ET14" s="9">
        <v>1063.6949999999999</v>
      </c>
      <c r="EU14" s="9">
        <v>580.39099999999996</v>
      </c>
      <c r="EV14" s="9">
        <v>483.30399999999997</v>
      </c>
      <c r="EW14" s="9">
        <v>655.58100000000002</v>
      </c>
      <c r="EX14" s="9">
        <v>335.75200000000001</v>
      </c>
      <c r="EY14" s="9">
        <v>319.83</v>
      </c>
      <c r="EZ14" s="9">
        <v>408.11399999999998</v>
      </c>
      <c r="FA14" s="9">
        <v>244.63900000000001</v>
      </c>
      <c r="FB14" s="9">
        <v>163.47499999999999</v>
      </c>
      <c r="FC14" s="9">
        <v>314.15899999999999</v>
      </c>
      <c r="FD14" s="9">
        <v>173.77500000000001</v>
      </c>
      <c r="FE14" s="9">
        <v>140.38399999999999</v>
      </c>
      <c r="FF14" s="9">
        <v>3653.4029999999998</v>
      </c>
      <c r="FG14" s="9">
        <v>1939.248</v>
      </c>
      <c r="FH14" s="9">
        <v>1714.155</v>
      </c>
      <c r="FI14" s="9">
        <v>6381.1409999999996</v>
      </c>
      <c r="FJ14" s="9">
        <v>3140.491</v>
      </c>
      <c r="FK14" s="9">
        <v>3240.65</v>
      </c>
      <c r="FL14" s="9">
        <v>910.048</v>
      </c>
      <c r="FM14" s="9">
        <v>449.53100000000001</v>
      </c>
      <c r="FN14" s="9">
        <v>460.517</v>
      </c>
      <c r="FO14" s="9">
        <v>657.68700000000001</v>
      </c>
      <c r="FP14" s="9">
        <v>335.11399999999998</v>
      </c>
      <c r="FQ14" s="9">
        <v>322.57299999999998</v>
      </c>
      <c r="FR14" s="9">
        <v>437.54300000000001</v>
      </c>
      <c r="FS14" s="9">
        <v>229.732</v>
      </c>
      <c r="FT14" s="9">
        <v>207.81200000000001</v>
      </c>
      <c r="FU14" s="9">
        <v>220.143</v>
      </c>
      <c r="FV14" s="9">
        <v>105.38200000000001</v>
      </c>
      <c r="FW14" s="9">
        <v>114.761</v>
      </c>
      <c r="FX14" s="9">
        <v>79.16</v>
      </c>
      <c r="FY14" s="9">
        <v>28.677</v>
      </c>
      <c r="FZ14" s="9">
        <v>50.484000000000002</v>
      </c>
      <c r="GA14" s="9">
        <v>78.403000000000006</v>
      </c>
      <c r="GB14" s="9">
        <v>40.683</v>
      </c>
      <c r="GC14" s="9">
        <v>37.72</v>
      </c>
      <c r="GD14" s="9">
        <v>173.959</v>
      </c>
      <c r="GE14" s="9">
        <v>73.734999999999999</v>
      </c>
      <c r="GF14" s="9">
        <v>100.223</v>
      </c>
      <c r="GG14" s="9">
        <v>385.35300000000001</v>
      </c>
      <c r="GH14" s="9">
        <v>183.75899999999999</v>
      </c>
      <c r="GI14" s="9">
        <v>201.59399999999999</v>
      </c>
      <c r="GJ14" s="9">
        <v>245.66</v>
      </c>
      <c r="GK14" s="9">
        <v>130.851</v>
      </c>
      <c r="GL14" s="9">
        <v>114.809</v>
      </c>
      <c r="GM14" s="9">
        <v>25.457999999999998</v>
      </c>
      <c r="GN14" s="9">
        <v>10.286</v>
      </c>
      <c r="GO14" s="9">
        <v>15.172000000000001</v>
      </c>
      <c r="GP14" s="9">
        <v>139.69300000000001</v>
      </c>
      <c r="GQ14" s="9">
        <v>52.908000000000001</v>
      </c>
      <c r="GR14" s="9">
        <v>86.784999999999997</v>
      </c>
      <c r="GS14" s="9">
        <v>181.167</v>
      </c>
      <c r="GT14" s="9">
        <v>104.43300000000001</v>
      </c>
      <c r="GU14" s="9">
        <v>76.733999999999995</v>
      </c>
      <c r="GV14" s="9">
        <v>71.763000000000005</v>
      </c>
      <c r="GW14" s="9">
        <v>38.537999999999997</v>
      </c>
      <c r="GX14" s="9">
        <v>33.225000000000001</v>
      </c>
      <c r="GY14" s="9">
        <v>68.498999999999995</v>
      </c>
      <c r="GZ14" s="9">
        <v>42.923000000000002</v>
      </c>
      <c r="HA14" s="9">
        <v>25.576000000000001</v>
      </c>
      <c r="HB14" s="9">
        <v>6.7610000000000001</v>
      </c>
      <c r="HC14" s="9">
        <v>3.7120000000000002</v>
      </c>
      <c r="HD14" s="9">
        <v>3.0489999999999999</v>
      </c>
      <c r="HE14" s="9">
        <v>112.66800000000001</v>
      </c>
      <c r="HF14" s="9">
        <v>61.51</v>
      </c>
      <c r="HG14" s="9">
        <v>51.158999999999999</v>
      </c>
      <c r="HH14" s="9">
        <v>3233.6619999999998</v>
      </c>
      <c r="HI14" s="9">
        <v>1729.184</v>
      </c>
      <c r="HJ14" s="9">
        <v>1504.479</v>
      </c>
      <c r="HK14" s="9">
        <v>633.83900000000006</v>
      </c>
      <c r="HL14" s="9">
        <v>311.72800000000001</v>
      </c>
      <c r="HM14" s="9">
        <v>322.11099999999999</v>
      </c>
      <c r="HN14" s="9">
        <v>193.029</v>
      </c>
      <c r="HO14" s="9">
        <v>94.093999999999994</v>
      </c>
      <c r="HP14" s="9">
        <v>98.933999999999997</v>
      </c>
      <c r="HQ14" s="9">
        <v>169.81899999999999</v>
      </c>
      <c r="HR14" s="9">
        <v>86.551000000000002</v>
      </c>
      <c r="HS14" s="9">
        <v>83.268000000000001</v>
      </c>
      <c r="HT14" s="9">
        <v>270.99099999999999</v>
      </c>
      <c r="HU14" s="9">
        <v>131.08199999999999</v>
      </c>
      <c r="HV14" s="9">
        <v>139.90799999999999</v>
      </c>
      <c r="HW14" s="9">
        <v>2599.8229999999999</v>
      </c>
      <c r="HX14" s="9">
        <v>1417.4559999999999</v>
      </c>
      <c r="HY14" s="9">
        <v>1182.3679999999999</v>
      </c>
      <c r="HZ14" s="9">
        <v>1163.7809999999999</v>
      </c>
      <c r="IA14" s="9">
        <v>622.51800000000003</v>
      </c>
      <c r="IB14" s="9">
        <v>541.26300000000003</v>
      </c>
      <c r="IC14" s="9">
        <v>335.60500000000002</v>
      </c>
      <c r="ID14" s="9">
        <v>184.119</v>
      </c>
      <c r="IE14" s="9">
        <v>151.48500000000001</v>
      </c>
      <c r="IF14" s="9">
        <v>346.762</v>
      </c>
      <c r="IG14" s="9">
        <v>171.95400000000001</v>
      </c>
      <c r="IH14" s="9">
        <v>174.80799999999999</v>
      </c>
      <c r="II14" s="9">
        <v>481.41399999999999</v>
      </c>
      <c r="IJ14" s="9">
        <v>266.44400000000002</v>
      </c>
      <c r="IK14" s="9">
        <v>214.97</v>
      </c>
      <c r="IL14" s="9">
        <v>1436.0429999999999</v>
      </c>
      <c r="IM14" s="9">
        <v>794.93799999999999</v>
      </c>
      <c r="IN14" s="9">
        <v>641.10400000000004</v>
      </c>
      <c r="IO14" s="9">
        <v>564.14499999999998</v>
      </c>
      <c r="IP14" s="9">
        <v>297.25700000000001</v>
      </c>
      <c r="IQ14" s="9">
        <v>266.88799999999998</v>
      </c>
    </row>
    <row r="15" spans="1:251">
      <c r="A15" s="10">
        <v>43497</v>
      </c>
      <c r="B15" s="9">
        <v>30.184999999999999</v>
      </c>
      <c r="C15" s="9">
        <v>63.290999999999997</v>
      </c>
      <c r="D15" s="9">
        <v>40.957000000000001</v>
      </c>
      <c r="E15" s="9">
        <v>22.335000000000001</v>
      </c>
      <c r="F15" s="9">
        <v>9.4949999999999992</v>
      </c>
      <c r="G15" s="9">
        <v>7.0919999999999996</v>
      </c>
      <c r="H15" s="9">
        <v>2.403</v>
      </c>
      <c r="I15" s="9">
        <v>116.619</v>
      </c>
      <c r="J15" s="9">
        <v>64.430000000000007</v>
      </c>
      <c r="K15" s="9">
        <v>52.188000000000002</v>
      </c>
      <c r="L15" s="9">
        <v>567.54999999999995</v>
      </c>
      <c r="M15" s="9">
        <v>349.45400000000001</v>
      </c>
      <c r="N15" s="9">
        <v>218.096</v>
      </c>
      <c r="O15" s="9">
        <v>25.751999999999999</v>
      </c>
      <c r="P15" s="9">
        <v>18.266999999999999</v>
      </c>
      <c r="Q15" s="9">
        <v>7.4850000000000003</v>
      </c>
      <c r="R15" s="9">
        <v>8.4499999999999993</v>
      </c>
      <c r="S15" s="9">
        <v>5.1420000000000003</v>
      </c>
      <c r="T15" s="9">
        <v>3.3079999999999998</v>
      </c>
      <c r="U15" s="9">
        <v>8.0459999999999994</v>
      </c>
      <c r="V15" s="9">
        <v>5.8220000000000001</v>
      </c>
      <c r="W15" s="9">
        <v>2.2229999999999999</v>
      </c>
      <c r="X15" s="9">
        <v>9.2560000000000002</v>
      </c>
      <c r="Y15" s="9">
        <v>7.3029999999999999</v>
      </c>
      <c r="Z15" s="9">
        <v>1.954</v>
      </c>
      <c r="AA15" s="9">
        <v>541.798</v>
      </c>
      <c r="AB15" s="9">
        <v>331.18799999999999</v>
      </c>
      <c r="AC15" s="9">
        <v>210.61</v>
      </c>
      <c r="AD15" s="9">
        <v>73.114999999999995</v>
      </c>
      <c r="AE15" s="9">
        <v>42.043999999999997</v>
      </c>
      <c r="AF15" s="9">
        <v>31.071999999999999</v>
      </c>
      <c r="AG15" s="9">
        <v>17.547000000000001</v>
      </c>
      <c r="AH15" s="9">
        <v>9.7040000000000006</v>
      </c>
      <c r="AI15" s="9">
        <v>7.843</v>
      </c>
      <c r="AJ15" s="9">
        <v>20.302</v>
      </c>
      <c r="AK15" s="9">
        <v>12.801</v>
      </c>
      <c r="AL15" s="9">
        <v>7.5010000000000003</v>
      </c>
      <c r="AM15" s="9">
        <v>35.267000000000003</v>
      </c>
      <c r="AN15" s="9">
        <v>19.539000000000001</v>
      </c>
      <c r="AO15" s="9">
        <v>15.727</v>
      </c>
      <c r="AP15" s="9">
        <v>468.68299999999999</v>
      </c>
      <c r="AQ15" s="9">
        <v>289.14400000000001</v>
      </c>
      <c r="AR15" s="9">
        <v>179.53899999999999</v>
      </c>
      <c r="AS15" s="9">
        <v>70.590999999999994</v>
      </c>
      <c r="AT15" s="9">
        <v>41.664999999999999</v>
      </c>
      <c r="AU15" s="9">
        <v>28.925000000000001</v>
      </c>
      <c r="AV15" s="9">
        <v>398.09199999999998</v>
      </c>
      <c r="AW15" s="9">
        <v>247.47800000000001</v>
      </c>
      <c r="AX15" s="9">
        <v>150.614</v>
      </c>
      <c r="AY15" s="9">
        <v>130.76900000000001</v>
      </c>
      <c r="AZ15" s="9">
        <v>74.36</v>
      </c>
      <c r="BA15" s="9">
        <v>56.408999999999999</v>
      </c>
      <c r="BB15" s="9">
        <v>267.32299999999998</v>
      </c>
      <c r="BC15" s="9">
        <v>173.119</v>
      </c>
      <c r="BD15" s="9">
        <v>94.203999999999994</v>
      </c>
      <c r="BE15" s="9">
        <v>6.84</v>
      </c>
      <c r="BF15" s="9">
        <v>5.069</v>
      </c>
      <c r="BG15" s="9">
        <v>1.772</v>
      </c>
      <c r="BH15" s="9">
        <v>560.70899999999995</v>
      </c>
      <c r="BI15" s="9">
        <v>344.38499999999999</v>
      </c>
      <c r="BJ15" s="9">
        <v>216.32400000000001</v>
      </c>
      <c r="BK15" s="9">
        <v>3804.5520000000001</v>
      </c>
      <c r="BL15" s="9">
        <v>1801.684</v>
      </c>
      <c r="BM15" s="9">
        <v>2002.8679999999999</v>
      </c>
      <c r="BN15" s="9">
        <v>160.72999999999999</v>
      </c>
      <c r="BO15" s="9">
        <v>90.858000000000004</v>
      </c>
      <c r="BP15" s="9">
        <v>69.872</v>
      </c>
      <c r="BQ15" s="9">
        <v>54.603000000000002</v>
      </c>
      <c r="BR15" s="9">
        <v>34.570999999999998</v>
      </c>
      <c r="BS15" s="9">
        <v>20.030999999999999</v>
      </c>
      <c r="BT15" s="9">
        <v>33.241</v>
      </c>
      <c r="BU15" s="9">
        <v>21.954999999999998</v>
      </c>
      <c r="BV15" s="9">
        <v>11.285</v>
      </c>
      <c r="BW15" s="9">
        <v>21.361999999999998</v>
      </c>
      <c r="BX15" s="9">
        <v>12.616</v>
      </c>
      <c r="BY15" s="9">
        <v>8.7460000000000004</v>
      </c>
      <c r="BZ15" s="9">
        <v>8.0030000000000001</v>
      </c>
      <c r="CA15" s="9">
        <v>5.1559999999999997</v>
      </c>
      <c r="CB15" s="9">
        <v>2.847</v>
      </c>
      <c r="CC15" s="9">
        <v>7.2549999999999999</v>
      </c>
      <c r="CD15" s="9">
        <v>4.2569999999999997</v>
      </c>
      <c r="CE15" s="9">
        <v>2.9980000000000002</v>
      </c>
      <c r="CF15" s="9">
        <v>98.872</v>
      </c>
      <c r="CG15" s="9">
        <v>52.029000000000003</v>
      </c>
      <c r="CH15" s="9">
        <v>46.841999999999999</v>
      </c>
      <c r="CI15" s="9">
        <v>67.373999999999995</v>
      </c>
      <c r="CJ15" s="9">
        <v>35.427999999999997</v>
      </c>
      <c r="CK15" s="9">
        <v>31.946000000000002</v>
      </c>
      <c r="CL15" s="9">
        <v>3.5310000000000001</v>
      </c>
      <c r="CM15" s="9">
        <v>2.9780000000000002</v>
      </c>
      <c r="CN15" s="9">
        <v>0.55300000000000005</v>
      </c>
      <c r="CO15" s="9">
        <v>0</v>
      </c>
      <c r="CP15" s="9">
        <v>0</v>
      </c>
      <c r="CQ15" s="9">
        <v>0</v>
      </c>
      <c r="CR15" s="9">
        <v>63.843000000000004</v>
      </c>
      <c r="CS15" s="9">
        <v>32.450000000000003</v>
      </c>
      <c r="CT15" s="9">
        <v>31.393000000000001</v>
      </c>
      <c r="CU15" s="9">
        <v>45.593000000000004</v>
      </c>
      <c r="CV15" s="9">
        <v>25.927</v>
      </c>
      <c r="CW15" s="9">
        <v>19.667000000000002</v>
      </c>
      <c r="CX15" s="9">
        <v>10.526999999999999</v>
      </c>
      <c r="CY15" s="9">
        <v>6.1820000000000004</v>
      </c>
      <c r="CZ15" s="9">
        <v>4.3449999999999998</v>
      </c>
      <c r="DA15" s="9">
        <v>3.3090000000000002</v>
      </c>
      <c r="DB15" s="9">
        <v>2.09</v>
      </c>
      <c r="DC15" s="9">
        <v>1.2190000000000001</v>
      </c>
      <c r="DD15" s="9">
        <v>0.65400000000000003</v>
      </c>
      <c r="DE15" s="9">
        <v>0.185</v>
      </c>
      <c r="DF15" s="9">
        <v>0.46899999999999997</v>
      </c>
      <c r="DG15" s="9">
        <v>42.283999999999999</v>
      </c>
      <c r="DH15" s="9">
        <v>23.835999999999999</v>
      </c>
      <c r="DI15" s="9">
        <v>18.448</v>
      </c>
      <c r="DJ15" s="9">
        <v>4090.89</v>
      </c>
      <c r="DK15" s="9">
        <v>2166.2150000000001</v>
      </c>
      <c r="DL15" s="9">
        <v>1924.675</v>
      </c>
      <c r="DM15" s="9">
        <v>755.20699999999999</v>
      </c>
      <c r="DN15" s="9">
        <v>379.14</v>
      </c>
      <c r="DO15" s="9">
        <v>376.06700000000001</v>
      </c>
      <c r="DP15" s="9">
        <v>207.01900000000001</v>
      </c>
      <c r="DQ15" s="9">
        <v>91.06</v>
      </c>
      <c r="DR15" s="9">
        <v>115.959</v>
      </c>
      <c r="DS15" s="9">
        <v>223.51599999999999</v>
      </c>
      <c r="DT15" s="9">
        <v>124.005</v>
      </c>
      <c r="DU15" s="9">
        <v>99.510999999999996</v>
      </c>
      <c r="DV15" s="9">
        <v>324.67200000000003</v>
      </c>
      <c r="DW15" s="9">
        <v>164.07499999999999</v>
      </c>
      <c r="DX15" s="9">
        <v>160.59700000000001</v>
      </c>
      <c r="DY15" s="9">
        <v>3335.683</v>
      </c>
      <c r="DZ15" s="9">
        <v>1787.075</v>
      </c>
      <c r="EA15" s="9">
        <v>1548.607</v>
      </c>
      <c r="EB15" s="9">
        <v>1507.0930000000001</v>
      </c>
      <c r="EC15" s="9">
        <v>784.49699999999996</v>
      </c>
      <c r="ED15" s="9">
        <v>722.59699999999998</v>
      </c>
      <c r="EE15" s="9">
        <v>440.81900000000002</v>
      </c>
      <c r="EF15" s="9">
        <v>224.41</v>
      </c>
      <c r="EG15" s="9">
        <v>216.40899999999999</v>
      </c>
      <c r="EH15" s="9">
        <v>453.31799999999998</v>
      </c>
      <c r="EI15" s="9">
        <v>238.82</v>
      </c>
      <c r="EJ15" s="9">
        <v>214.49799999999999</v>
      </c>
      <c r="EK15" s="9">
        <v>612.95600000000002</v>
      </c>
      <c r="EL15" s="9">
        <v>321.267</v>
      </c>
      <c r="EM15" s="9">
        <v>291.68900000000002</v>
      </c>
      <c r="EN15" s="9">
        <v>1828.5889999999999</v>
      </c>
      <c r="EO15" s="9">
        <v>1002.578</v>
      </c>
      <c r="EP15" s="9">
        <v>826.01099999999997</v>
      </c>
      <c r="EQ15" s="9">
        <v>704.58299999999997</v>
      </c>
      <c r="ER15" s="9">
        <v>375.64100000000002</v>
      </c>
      <c r="ES15" s="9">
        <v>328.94200000000001</v>
      </c>
      <c r="ET15" s="9">
        <v>1124.0070000000001</v>
      </c>
      <c r="EU15" s="9">
        <v>626.93799999999999</v>
      </c>
      <c r="EV15" s="9">
        <v>497.06900000000002</v>
      </c>
      <c r="EW15" s="9">
        <v>695.00900000000001</v>
      </c>
      <c r="EX15" s="9">
        <v>371.24900000000002</v>
      </c>
      <c r="EY15" s="9">
        <v>323.76</v>
      </c>
      <c r="EZ15" s="9">
        <v>428.99700000000001</v>
      </c>
      <c r="FA15" s="9">
        <v>255.68799999999999</v>
      </c>
      <c r="FB15" s="9">
        <v>173.309</v>
      </c>
      <c r="FC15" s="9">
        <v>340.536</v>
      </c>
      <c r="FD15" s="9">
        <v>169.55500000000001</v>
      </c>
      <c r="FE15" s="9">
        <v>170.98099999999999</v>
      </c>
      <c r="FF15" s="9">
        <v>3750.3539999999998</v>
      </c>
      <c r="FG15" s="9">
        <v>1996.6610000000001</v>
      </c>
      <c r="FH15" s="9">
        <v>1753.694</v>
      </c>
      <c r="FI15" s="9">
        <v>6474.16</v>
      </c>
      <c r="FJ15" s="9">
        <v>3178.6120000000001</v>
      </c>
      <c r="FK15" s="9">
        <v>3295.5479999999998</v>
      </c>
      <c r="FL15" s="9">
        <v>987.75099999999998</v>
      </c>
      <c r="FM15" s="9">
        <v>482.27499999999998</v>
      </c>
      <c r="FN15" s="9">
        <v>505.47699999999998</v>
      </c>
      <c r="FO15" s="9">
        <v>717.04300000000001</v>
      </c>
      <c r="FP15" s="9">
        <v>350.82400000000001</v>
      </c>
      <c r="FQ15" s="9">
        <v>366.21899999999999</v>
      </c>
      <c r="FR15" s="9">
        <v>469.416</v>
      </c>
      <c r="FS15" s="9">
        <v>239.52199999999999</v>
      </c>
      <c r="FT15" s="9">
        <v>229.89400000000001</v>
      </c>
      <c r="FU15" s="9">
        <v>247.62700000000001</v>
      </c>
      <c r="FV15" s="9">
        <v>111.301</v>
      </c>
      <c r="FW15" s="9">
        <v>136.32599999999999</v>
      </c>
      <c r="FX15" s="9">
        <v>94.878</v>
      </c>
      <c r="FY15" s="9">
        <v>36.228999999999999</v>
      </c>
      <c r="FZ15" s="9">
        <v>58.649000000000001</v>
      </c>
      <c r="GA15" s="9">
        <v>81.100999999999999</v>
      </c>
      <c r="GB15" s="9">
        <v>48.878</v>
      </c>
      <c r="GC15" s="9">
        <v>32.222999999999999</v>
      </c>
      <c r="GD15" s="9">
        <v>189.608</v>
      </c>
      <c r="GE15" s="9">
        <v>82.572999999999993</v>
      </c>
      <c r="GF15" s="9">
        <v>107.035</v>
      </c>
      <c r="GG15" s="9">
        <v>438.80399999999997</v>
      </c>
      <c r="GH15" s="9">
        <v>197.96799999999999</v>
      </c>
      <c r="GI15" s="9">
        <v>240.83699999999999</v>
      </c>
      <c r="GJ15" s="9">
        <v>265.37700000000001</v>
      </c>
      <c r="GK15" s="9">
        <v>125.89100000000001</v>
      </c>
      <c r="GL15" s="9">
        <v>139.48599999999999</v>
      </c>
      <c r="GM15" s="9">
        <v>25.7</v>
      </c>
      <c r="GN15" s="9">
        <v>5.6909999999999998</v>
      </c>
      <c r="GO15" s="9">
        <v>20.009</v>
      </c>
      <c r="GP15" s="9">
        <v>173.428</v>
      </c>
      <c r="GQ15" s="9">
        <v>72.076999999999998</v>
      </c>
      <c r="GR15" s="9">
        <v>101.351</v>
      </c>
      <c r="GS15" s="9">
        <v>172.44</v>
      </c>
      <c r="GT15" s="9">
        <v>103.038</v>
      </c>
      <c r="GU15" s="9">
        <v>69.402000000000001</v>
      </c>
      <c r="GV15" s="9">
        <v>81.302000000000007</v>
      </c>
      <c r="GW15" s="9">
        <v>53.401000000000003</v>
      </c>
      <c r="GX15" s="9">
        <v>27.902000000000001</v>
      </c>
      <c r="GY15" s="9">
        <v>75.159000000000006</v>
      </c>
      <c r="GZ15" s="9">
        <v>43.664000000000001</v>
      </c>
      <c r="HA15" s="9">
        <v>31.495000000000001</v>
      </c>
      <c r="HB15" s="9">
        <v>15.212</v>
      </c>
      <c r="HC15" s="9">
        <v>6.4619999999999997</v>
      </c>
      <c r="HD15" s="9">
        <v>8.75</v>
      </c>
      <c r="HE15" s="9">
        <v>97.281000000000006</v>
      </c>
      <c r="HF15" s="9">
        <v>59.374000000000002</v>
      </c>
      <c r="HG15" s="9">
        <v>37.905999999999999</v>
      </c>
      <c r="HH15" s="9">
        <v>3367.4189999999999</v>
      </c>
      <c r="HI15" s="9">
        <v>1796.9390000000001</v>
      </c>
      <c r="HJ15" s="9">
        <v>1570.48</v>
      </c>
      <c r="HK15" s="9">
        <v>677.48500000000001</v>
      </c>
      <c r="HL15" s="9">
        <v>346.596</v>
      </c>
      <c r="HM15" s="9">
        <v>330.88900000000001</v>
      </c>
      <c r="HN15" s="9">
        <v>177.55500000000001</v>
      </c>
      <c r="HO15" s="9">
        <v>94.807000000000002</v>
      </c>
      <c r="HP15" s="9">
        <v>82.748000000000005</v>
      </c>
      <c r="HQ15" s="9">
        <v>180.072</v>
      </c>
      <c r="HR15" s="9">
        <v>87.805000000000007</v>
      </c>
      <c r="HS15" s="9">
        <v>92.266999999999996</v>
      </c>
      <c r="HT15" s="9">
        <v>319.858</v>
      </c>
      <c r="HU15" s="9">
        <v>163.98400000000001</v>
      </c>
      <c r="HV15" s="9">
        <v>155.874</v>
      </c>
      <c r="HW15" s="9">
        <v>2689.9349999999999</v>
      </c>
      <c r="HX15" s="9">
        <v>1450.3430000000001</v>
      </c>
      <c r="HY15" s="9">
        <v>1239.5909999999999</v>
      </c>
      <c r="HZ15" s="9">
        <v>1246.9590000000001</v>
      </c>
      <c r="IA15" s="9">
        <v>647.60699999999997</v>
      </c>
      <c r="IB15" s="9">
        <v>599.35199999999998</v>
      </c>
      <c r="IC15" s="9">
        <v>367.89299999999997</v>
      </c>
      <c r="ID15" s="9">
        <v>181.00899999999999</v>
      </c>
      <c r="IE15" s="9">
        <v>186.88499999999999</v>
      </c>
      <c r="IF15" s="9">
        <v>374.65699999999998</v>
      </c>
      <c r="IG15" s="9">
        <v>203.38900000000001</v>
      </c>
      <c r="IH15" s="9">
        <v>171.268</v>
      </c>
      <c r="II15" s="9">
        <v>504.40899999999999</v>
      </c>
      <c r="IJ15" s="9">
        <v>263.209</v>
      </c>
      <c r="IK15" s="9">
        <v>241.2</v>
      </c>
      <c r="IL15" s="9">
        <v>1442.9749999999999</v>
      </c>
      <c r="IM15" s="9">
        <v>802.73699999999997</v>
      </c>
      <c r="IN15" s="9">
        <v>640.23900000000003</v>
      </c>
      <c r="IO15" s="9">
        <v>589.02200000000005</v>
      </c>
      <c r="IP15" s="9">
        <v>326.911</v>
      </c>
      <c r="IQ15" s="9">
        <v>262.11099999999999</v>
      </c>
    </row>
    <row r="16" spans="1:251">
      <c r="A16" s="10">
        <v>43862</v>
      </c>
      <c r="B16" s="9">
        <v>31.007000000000001</v>
      </c>
      <c r="C16" s="9">
        <v>73.197000000000003</v>
      </c>
      <c r="D16" s="9">
        <v>43.783000000000001</v>
      </c>
      <c r="E16" s="9">
        <v>29.414000000000001</v>
      </c>
      <c r="F16" s="9">
        <v>11.840999999999999</v>
      </c>
      <c r="G16" s="9">
        <v>5.7720000000000002</v>
      </c>
      <c r="H16" s="9">
        <v>6.069</v>
      </c>
      <c r="I16" s="9">
        <v>126.852</v>
      </c>
      <c r="J16" s="9">
        <v>69.316999999999993</v>
      </c>
      <c r="K16" s="9">
        <v>57.534999999999997</v>
      </c>
      <c r="L16" s="9">
        <v>594.62400000000002</v>
      </c>
      <c r="M16" s="9">
        <v>351.81200000000001</v>
      </c>
      <c r="N16" s="9">
        <v>242.81200000000001</v>
      </c>
      <c r="O16" s="9">
        <v>23.204999999999998</v>
      </c>
      <c r="P16" s="9">
        <v>12.942</v>
      </c>
      <c r="Q16" s="9">
        <v>10.263999999999999</v>
      </c>
      <c r="R16" s="9">
        <v>7.08</v>
      </c>
      <c r="S16" s="9">
        <v>4.5359999999999996</v>
      </c>
      <c r="T16" s="9">
        <v>2.5449999999999999</v>
      </c>
      <c r="U16" s="9">
        <v>6.827</v>
      </c>
      <c r="V16" s="9">
        <v>3.2829999999999999</v>
      </c>
      <c r="W16" s="9">
        <v>3.544</v>
      </c>
      <c r="X16" s="9">
        <v>9.298</v>
      </c>
      <c r="Y16" s="9">
        <v>5.1230000000000002</v>
      </c>
      <c r="Z16" s="9">
        <v>4.1749999999999998</v>
      </c>
      <c r="AA16" s="9">
        <v>571.41899999999998</v>
      </c>
      <c r="AB16" s="9">
        <v>338.87</v>
      </c>
      <c r="AC16" s="9">
        <v>232.54900000000001</v>
      </c>
      <c r="AD16" s="9">
        <v>83.677000000000007</v>
      </c>
      <c r="AE16" s="9">
        <v>55.075000000000003</v>
      </c>
      <c r="AF16" s="9">
        <v>28.602</v>
      </c>
      <c r="AG16" s="9">
        <v>16.065999999999999</v>
      </c>
      <c r="AH16" s="9">
        <v>10.196999999999999</v>
      </c>
      <c r="AI16" s="9">
        <v>5.8689999999999998</v>
      </c>
      <c r="AJ16" s="9">
        <v>18.667000000000002</v>
      </c>
      <c r="AK16" s="9">
        <v>12.108000000000001</v>
      </c>
      <c r="AL16" s="9">
        <v>6.5590000000000002</v>
      </c>
      <c r="AM16" s="9">
        <v>48.945</v>
      </c>
      <c r="AN16" s="9">
        <v>32.771000000000001</v>
      </c>
      <c r="AO16" s="9">
        <v>16.173999999999999</v>
      </c>
      <c r="AP16" s="9">
        <v>487.74099999999999</v>
      </c>
      <c r="AQ16" s="9">
        <v>283.79500000000002</v>
      </c>
      <c r="AR16" s="9">
        <v>203.946</v>
      </c>
      <c r="AS16" s="9">
        <v>90.394000000000005</v>
      </c>
      <c r="AT16" s="9">
        <v>56.06</v>
      </c>
      <c r="AU16" s="9">
        <v>34.334000000000003</v>
      </c>
      <c r="AV16" s="9">
        <v>397.34800000000001</v>
      </c>
      <c r="AW16" s="9">
        <v>227.73500000000001</v>
      </c>
      <c r="AX16" s="9">
        <v>169.613</v>
      </c>
      <c r="AY16" s="9">
        <v>124.91800000000001</v>
      </c>
      <c r="AZ16" s="9">
        <v>65.224999999999994</v>
      </c>
      <c r="BA16" s="9">
        <v>59.692999999999998</v>
      </c>
      <c r="BB16" s="9">
        <v>272.43</v>
      </c>
      <c r="BC16" s="9">
        <v>162.51</v>
      </c>
      <c r="BD16" s="9">
        <v>109.92</v>
      </c>
      <c r="BE16" s="9">
        <v>5.4340000000000002</v>
      </c>
      <c r="BF16" s="9">
        <v>2.8519999999999999</v>
      </c>
      <c r="BG16" s="9">
        <v>2.5819999999999999</v>
      </c>
      <c r="BH16" s="9">
        <v>589.19000000000005</v>
      </c>
      <c r="BI16" s="9">
        <v>348.96</v>
      </c>
      <c r="BJ16" s="9">
        <v>240.23099999999999</v>
      </c>
      <c r="BK16" s="9">
        <v>3983.8870000000002</v>
      </c>
      <c r="BL16" s="9">
        <v>1902.2470000000001</v>
      </c>
      <c r="BM16" s="9">
        <v>2081.64</v>
      </c>
      <c r="BN16" s="9">
        <v>164.363</v>
      </c>
      <c r="BO16" s="9">
        <v>93.503</v>
      </c>
      <c r="BP16" s="9">
        <v>70.86</v>
      </c>
      <c r="BQ16" s="9">
        <v>56.344999999999999</v>
      </c>
      <c r="BR16" s="9">
        <v>35.5</v>
      </c>
      <c r="BS16" s="9">
        <v>20.844999999999999</v>
      </c>
      <c r="BT16" s="9">
        <v>29.356000000000002</v>
      </c>
      <c r="BU16" s="9">
        <v>17.471</v>
      </c>
      <c r="BV16" s="9">
        <v>11.885999999999999</v>
      </c>
      <c r="BW16" s="9">
        <v>26.989000000000001</v>
      </c>
      <c r="BX16" s="9">
        <v>18.029</v>
      </c>
      <c r="BY16" s="9">
        <v>8.9589999999999996</v>
      </c>
      <c r="BZ16" s="9">
        <v>4.4089999999999998</v>
      </c>
      <c r="CA16" s="9">
        <v>1.381</v>
      </c>
      <c r="CB16" s="9">
        <v>3.028</v>
      </c>
      <c r="CC16" s="9">
        <v>5.8579999999999997</v>
      </c>
      <c r="CD16" s="9">
        <v>3.121</v>
      </c>
      <c r="CE16" s="9">
        <v>2.7370000000000001</v>
      </c>
      <c r="CF16" s="9">
        <v>102.16</v>
      </c>
      <c r="CG16" s="9">
        <v>54.881999999999998</v>
      </c>
      <c r="CH16" s="9">
        <v>47.279000000000003</v>
      </c>
      <c r="CI16" s="9">
        <v>61.517000000000003</v>
      </c>
      <c r="CJ16" s="9">
        <v>31.341999999999999</v>
      </c>
      <c r="CK16" s="9">
        <v>30.175000000000001</v>
      </c>
      <c r="CL16" s="9">
        <v>4.524</v>
      </c>
      <c r="CM16" s="9">
        <v>1.9430000000000001</v>
      </c>
      <c r="CN16" s="9">
        <v>2.5819999999999999</v>
      </c>
      <c r="CO16" s="9">
        <v>0.69699999999999995</v>
      </c>
      <c r="CP16" s="9">
        <v>0</v>
      </c>
      <c r="CQ16" s="9">
        <v>0.69699999999999995</v>
      </c>
      <c r="CR16" s="9">
        <v>56.993000000000002</v>
      </c>
      <c r="CS16" s="9">
        <v>29.4</v>
      </c>
      <c r="CT16" s="9">
        <v>27.593</v>
      </c>
      <c r="CU16" s="9">
        <v>51.935000000000002</v>
      </c>
      <c r="CV16" s="9">
        <v>29.512</v>
      </c>
      <c r="CW16" s="9">
        <v>22.422000000000001</v>
      </c>
      <c r="CX16" s="9">
        <v>8.7579999999999991</v>
      </c>
      <c r="CY16" s="9">
        <v>5.1029999999999998</v>
      </c>
      <c r="CZ16" s="9">
        <v>3.6549999999999998</v>
      </c>
      <c r="DA16" s="9">
        <v>0.90900000000000003</v>
      </c>
      <c r="DB16" s="9">
        <v>0.90900000000000003</v>
      </c>
      <c r="DC16" s="9">
        <v>0</v>
      </c>
      <c r="DD16" s="9">
        <v>0</v>
      </c>
      <c r="DE16" s="9">
        <v>0</v>
      </c>
      <c r="DF16" s="9">
        <v>0</v>
      </c>
      <c r="DG16" s="9">
        <v>51.026000000000003</v>
      </c>
      <c r="DH16" s="9">
        <v>28.603000000000002</v>
      </c>
      <c r="DI16" s="9">
        <v>22.422000000000001</v>
      </c>
      <c r="DJ16" s="9">
        <v>4128.1440000000002</v>
      </c>
      <c r="DK16" s="9">
        <v>2190.2950000000001</v>
      </c>
      <c r="DL16" s="9">
        <v>1937.85</v>
      </c>
      <c r="DM16" s="9">
        <v>737.47900000000004</v>
      </c>
      <c r="DN16" s="9">
        <v>363.17399999999998</v>
      </c>
      <c r="DO16" s="9">
        <v>374.30500000000001</v>
      </c>
      <c r="DP16" s="9">
        <v>175.947</v>
      </c>
      <c r="DQ16" s="9">
        <v>83.85</v>
      </c>
      <c r="DR16" s="9">
        <v>92.096999999999994</v>
      </c>
      <c r="DS16" s="9">
        <v>226.37200000000001</v>
      </c>
      <c r="DT16" s="9">
        <v>109.258</v>
      </c>
      <c r="DU16" s="9">
        <v>117.114</v>
      </c>
      <c r="DV16" s="9">
        <v>335.161</v>
      </c>
      <c r="DW16" s="9">
        <v>170.066</v>
      </c>
      <c r="DX16" s="9">
        <v>165.095</v>
      </c>
      <c r="DY16" s="9">
        <v>3390.665</v>
      </c>
      <c r="DZ16" s="9">
        <v>1827.1210000000001</v>
      </c>
      <c r="EA16" s="9">
        <v>1563.5440000000001</v>
      </c>
      <c r="EB16" s="9">
        <v>1580.367</v>
      </c>
      <c r="EC16" s="9">
        <v>822.73299999999995</v>
      </c>
      <c r="ED16" s="9">
        <v>757.63400000000001</v>
      </c>
      <c r="EE16" s="9">
        <v>434.36</v>
      </c>
      <c r="EF16" s="9">
        <v>214.93199999999999</v>
      </c>
      <c r="EG16" s="9">
        <v>219.428</v>
      </c>
      <c r="EH16" s="9">
        <v>512.18899999999996</v>
      </c>
      <c r="EI16" s="9">
        <v>271.98500000000001</v>
      </c>
      <c r="EJ16" s="9">
        <v>240.20400000000001</v>
      </c>
      <c r="EK16" s="9">
        <v>633.81799999999998</v>
      </c>
      <c r="EL16" s="9">
        <v>335.81599999999997</v>
      </c>
      <c r="EM16" s="9">
        <v>298.00200000000001</v>
      </c>
      <c r="EN16" s="9">
        <v>1810.298</v>
      </c>
      <c r="EO16" s="9">
        <v>1004.388</v>
      </c>
      <c r="EP16" s="9">
        <v>805.91</v>
      </c>
      <c r="EQ16" s="9">
        <v>683.06600000000003</v>
      </c>
      <c r="ER16" s="9">
        <v>368.91899999999998</v>
      </c>
      <c r="ES16" s="9">
        <v>314.14600000000002</v>
      </c>
      <c r="ET16" s="9">
        <v>1127.2329999999999</v>
      </c>
      <c r="EU16" s="9">
        <v>635.46900000000005</v>
      </c>
      <c r="EV16" s="9">
        <v>491.76400000000001</v>
      </c>
      <c r="EW16" s="9">
        <v>684.63199999999995</v>
      </c>
      <c r="EX16" s="9">
        <v>372.93599999999998</v>
      </c>
      <c r="EY16" s="9">
        <v>311.69600000000003</v>
      </c>
      <c r="EZ16" s="9">
        <v>442.601</v>
      </c>
      <c r="FA16" s="9">
        <v>262.53300000000002</v>
      </c>
      <c r="FB16" s="9">
        <v>180.06800000000001</v>
      </c>
      <c r="FC16" s="9">
        <v>323.40699999999998</v>
      </c>
      <c r="FD16" s="9">
        <v>167.001</v>
      </c>
      <c r="FE16" s="9">
        <v>156.40600000000001</v>
      </c>
      <c r="FF16" s="9">
        <v>3804.7370000000001</v>
      </c>
      <c r="FG16" s="9">
        <v>2023.2940000000001</v>
      </c>
      <c r="FH16" s="9">
        <v>1781.443</v>
      </c>
      <c r="FI16" s="9">
        <v>6559.48</v>
      </c>
      <c r="FJ16" s="9">
        <v>3236.97</v>
      </c>
      <c r="FK16" s="9">
        <v>3322.51</v>
      </c>
      <c r="FL16" s="9">
        <v>982.73299999999995</v>
      </c>
      <c r="FM16" s="9">
        <v>500.35</v>
      </c>
      <c r="FN16" s="9">
        <v>482.38299999999998</v>
      </c>
      <c r="FO16" s="9">
        <v>702.82100000000003</v>
      </c>
      <c r="FP16" s="9">
        <v>365.14299999999997</v>
      </c>
      <c r="FQ16" s="9">
        <v>337.678</v>
      </c>
      <c r="FR16" s="9">
        <v>471.46699999999998</v>
      </c>
      <c r="FS16" s="9">
        <v>259.31</v>
      </c>
      <c r="FT16" s="9">
        <v>212.15799999999999</v>
      </c>
      <c r="FU16" s="9">
        <v>231.35400000000001</v>
      </c>
      <c r="FV16" s="9">
        <v>105.834</v>
      </c>
      <c r="FW16" s="9">
        <v>125.52</v>
      </c>
      <c r="FX16" s="9">
        <v>96.706000000000003</v>
      </c>
      <c r="FY16" s="9">
        <v>38.164000000000001</v>
      </c>
      <c r="FZ16" s="9">
        <v>58.542000000000002</v>
      </c>
      <c r="GA16" s="9">
        <v>86.983999999999995</v>
      </c>
      <c r="GB16" s="9">
        <v>49.393999999999998</v>
      </c>
      <c r="GC16" s="9">
        <v>37.588999999999999</v>
      </c>
      <c r="GD16" s="9">
        <v>192.928</v>
      </c>
      <c r="GE16" s="9">
        <v>85.811999999999998</v>
      </c>
      <c r="GF16" s="9">
        <v>107.116</v>
      </c>
      <c r="GG16" s="9">
        <v>399.45299999999997</v>
      </c>
      <c r="GH16" s="9">
        <v>192.25700000000001</v>
      </c>
      <c r="GI16" s="9">
        <v>207.196</v>
      </c>
      <c r="GJ16" s="9">
        <v>244.31899999999999</v>
      </c>
      <c r="GK16" s="9">
        <v>126.664</v>
      </c>
      <c r="GL16" s="9">
        <v>117.654</v>
      </c>
      <c r="GM16" s="9">
        <v>26.9</v>
      </c>
      <c r="GN16" s="9">
        <v>9.3490000000000002</v>
      </c>
      <c r="GO16" s="9">
        <v>17.550999999999998</v>
      </c>
      <c r="GP16" s="9">
        <v>155.13499999999999</v>
      </c>
      <c r="GQ16" s="9">
        <v>65.593000000000004</v>
      </c>
      <c r="GR16" s="9">
        <v>89.542000000000002</v>
      </c>
      <c r="GS16" s="9">
        <v>203.86600000000001</v>
      </c>
      <c r="GT16" s="9">
        <v>109.95099999999999</v>
      </c>
      <c r="GU16" s="9">
        <v>93.915000000000006</v>
      </c>
      <c r="GV16" s="9">
        <v>82.700999999999993</v>
      </c>
      <c r="GW16" s="9">
        <v>52.110999999999997</v>
      </c>
      <c r="GX16" s="9">
        <v>30.588999999999999</v>
      </c>
      <c r="GY16" s="9">
        <v>79.088999999999999</v>
      </c>
      <c r="GZ16" s="9">
        <v>40.335999999999999</v>
      </c>
      <c r="HA16" s="9">
        <v>38.752000000000002</v>
      </c>
      <c r="HB16" s="9">
        <v>16.795999999999999</v>
      </c>
      <c r="HC16" s="9">
        <v>5.43</v>
      </c>
      <c r="HD16" s="9">
        <v>11.366</v>
      </c>
      <c r="HE16" s="9">
        <v>124.777</v>
      </c>
      <c r="HF16" s="9">
        <v>69.614000000000004</v>
      </c>
      <c r="HG16" s="9">
        <v>55.162999999999997</v>
      </c>
      <c r="HH16" s="9">
        <v>3427.8910000000001</v>
      </c>
      <c r="HI16" s="9">
        <v>1809.2809999999999</v>
      </c>
      <c r="HJ16" s="9">
        <v>1618.61</v>
      </c>
      <c r="HK16" s="9">
        <v>670.71699999999998</v>
      </c>
      <c r="HL16" s="9">
        <v>347.79199999999997</v>
      </c>
      <c r="HM16" s="9">
        <v>322.92399999999998</v>
      </c>
      <c r="HN16" s="9">
        <v>178.68799999999999</v>
      </c>
      <c r="HO16" s="9">
        <v>90.43</v>
      </c>
      <c r="HP16" s="9">
        <v>88.257999999999996</v>
      </c>
      <c r="HQ16" s="9">
        <v>189.71100000000001</v>
      </c>
      <c r="HR16" s="9">
        <v>101.387</v>
      </c>
      <c r="HS16" s="9">
        <v>88.323999999999998</v>
      </c>
      <c r="HT16" s="9">
        <v>302.31799999999998</v>
      </c>
      <c r="HU16" s="9">
        <v>155.976</v>
      </c>
      <c r="HV16" s="9">
        <v>146.34299999999999</v>
      </c>
      <c r="HW16" s="9">
        <v>2757.1750000000002</v>
      </c>
      <c r="HX16" s="9">
        <v>1461.489</v>
      </c>
      <c r="HY16" s="9">
        <v>1295.6859999999999</v>
      </c>
      <c r="HZ16" s="9">
        <v>1289.037</v>
      </c>
      <c r="IA16" s="9">
        <v>660.53200000000004</v>
      </c>
      <c r="IB16" s="9">
        <v>628.505</v>
      </c>
      <c r="IC16" s="9">
        <v>349.791</v>
      </c>
      <c r="ID16" s="9">
        <v>170.626</v>
      </c>
      <c r="IE16" s="9">
        <v>179.16499999999999</v>
      </c>
      <c r="IF16" s="9">
        <v>421.12400000000002</v>
      </c>
      <c r="IG16" s="9">
        <v>225.042</v>
      </c>
      <c r="IH16" s="9">
        <v>196.08199999999999</v>
      </c>
      <c r="II16" s="9">
        <v>518.12199999999996</v>
      </c>
      <c r="IJ16" s="9">
        <v>264.86399999999998</v>
      </c>
      <c r="IK16" s="9">
        <v>253.25700000000001</v>
      </c>
      <c r="IL16" s="9">
        <v>1468.1369999999999</v>
      </c>
      <c r="IM16" s="9">
        <v>800.95699999999999</v>
      </c>
      <c r="IN16" s="9">
        <v>667.18100000000004</v>
      </c>
      <c r="IO16" s="9">
        <v>580.06899999999996</v>
      </c>
      <c r="IP16" s="9">
        <v>311.09800000000001</v>
      </c>
      <c r="IQ16" s="9">
        <v>268.971</v>
      </c>
    </row>
    <row r="17" spans="1:251">
      <c r="A17" s="10">
        <v>44228</v>
      </c>
      <c r="B17" s="9">
        <v>56.838999999999999</v>
      </c>
      <c r="C17" s="9">
        <v>82.744</v>
      </c>
      <c r="D17" s="9">
        <v>43.040999999999997</v>
      </c>
      <c r="E17" s="9">
        <v>39.703000000000003</v>
      </c>
      <c r="F17" s="9">
        <v>11.917999999999999</v>
      </c>
      <c r="G17" s="9">
        <v>5.35</v>
      </c>
      <c r="H17" s="9">
        <v>6.569</v>
      </c>
      <c r="I17" s="9">
        <v>131.74799999999999</v>
      </c>
      <c r="J17" s="9">
        <v>65.903000000000006</v>
      </c>
      <c r="K17" s="9">
        <v>65.843999999999994</v>
      </c>
      <c r="L17" s="9">
        <v>650.09100000000001</v>
      </c>
      <c r="M17" s="9">
        <v>395.30200000000002</v>
      </c>
      <c r="N17" s="9">
        <v>254.79</v>
      </c>
      <c r="O17" s="9">
        <v>21.582000000000001</v>
      </c>
      <c r="P17" s="9">
        <v>13.618</v>
      </c>
      <c r="Q17" s="9">
        <v>7.9640000000000004</v>
      </c>
      <c r="R17" s="9">
        <v>4.6379999999999999</v>
      </c>
      <c r="S17" s="9">
        <v>3.5329999999999999</v>
      </c>
      <c r="T17" s="9">
        <v>1.105</v>
      </c>
      <c r="U17" s="9">
        <v>7.6150000000000002</v>
      </c>
      <c r="V17" s="9">
        <v>5.2389999999999999</v>
      </c>
      <c r="W17" s="9">
        <v>2.3759999999999999</v>
      </c>
      <c r="X17" s="9">
        <v>9.3290000000000006</v>
      </c>
      <c r="Y17" s="9">
        <v>4.8460000000000001</v>
      </c>
      <c r="Z17" s="9">
        <v>4.4829999999999997</v>
      </c>
      <c r="AA17" s="9">
        <v>628.51</v>
      </c>
      <c r="AB17" s="9">
        <v>381.68400000000003</v>
      </c>
      <c r="AC17" s="9">
        <v>246.82599999999999</v>
      </c>
      <c r="AD17" s="9">
        <v>78.856999999999999</v>
      </c>
      <c r="AE17" s="9">
        <v>49.918999999999997</v>
      </c>
      <c r="AF17" s="9">
        <v>28.937999999999999</v>
      </c>
      <c r="AG17" s="9">
        <v>13.689</v>
      </c>
      <c r="AH17" s="9">
        <v>9.3219999999999992</v>
      </c>
      <c r="AI17" s="9">
        <v>4.3680000000000003</v>
      </c>
      <c r="AJ17" s="9">
        <v>29.622</v>
      </c>
      <c r="AK17" s="9">
        <v>19.64</v>
      </c>
      <c r="AL17" s="9">
        <v>9.9819999999999993</v>
      </c>
      <c r="AM17" s="9">
        <v>35.545999999999999</v>
      </c>
      <c r="AN17" s="9">
        <v>20.957000000000001</v>
      </c>
      <c r="AO17" s="9">
        <v>14.589</v>
      </c>
      <c r="AP17" s="9">
        <v>549.65200000000004</v>
      </c>
      <c r="AQ17" s="9">
        <v>331.76400000000001</v>
      </c>
      <c r="AR17" s="9">
        <v>217.88800000000001</v>
      </c>
      <c r="AS17" s="9">
        <v>93.85</v>
      </c>
      <c r="AT17" s="9">
        <v>57.244999999999997</v>
      </c>
      <c r="AU17" s="9">
        <v>36.604999999999997</v>
      </c>
      <c r="AV17" s="9">
        <v>455.80200000000002</v>
      </c>
      <c r="AW17" s="9">
        <v>274.51900000000001</v>
      </c>
      <c r="AX17" s="9">
        <v>181.28299999999999</v>
      </c>
      <c r="AY17" s="9">
        <v>140.95699999999999</v>
      </c>
      <c r="AZ17" s="9">
        <v>82.771000000000001</v>
      </c>
      <c r="BA17" s="9">
        <v>58.186</v>
      </c>
      <c r="BB17" s="9">
        <v>314.84500000000003</v>
      </c>
      <c r="BC17" s="9">
        <v>191.74799999999999</v>
      </c>
      <c r="BD17" s="9">
        <v>123.09699999999999</v>
      </c>
      <c r="BE17" s="9">
        <v>5.6020000000000003</v>
      </c>
      <c r="BF17" s="9">
        <v>3.7530000000000001</v>
      </c>
      <c r="BG17" s="9">
        <v>1.85</v>
      </c>
      <c r="BH17" s="9">
        <v>644.48900000000003</v>
      </c>
      <c r="BI17" s="9">
        <v>391.54899999999998</v>
      </c>
      <c r="BJ17" s="9">
        <v>252.94</v>
      </c>
      <c r="BK17" s="9">
        <v>4215.0940000000001</v>
      </c>
      <c r="BL17" s="9">
        <v>1992.127</v>
      </c>
      <c r="BM17" s="9">
        <v>2222.9659999999999</v>
      </c>
      <c r="BN17" s="9">
        <v>155.172</v>
      </c>
      <c r="BO17" s="9">
        <v>94.284000000000006</v>
      </c>
      <c r="BP17" s="9">
        <v>60.887999999999998</v>
      </c>
      <c r="BQ17" s="9">
        <v>65.108000000000004</v>
      </c>
      <c r="BR17" s="9">
        <v>41.738999999999997</v>
      </c>
      <c r="BS17" s="9">
        <v>23.367999999999999</v>
      </c>
      <c r="BT17" s="9">
        <v>30.952999999999999</v>
      </c>
      <c r="BU17" s="9">
        <v>19.045999999999999</v>
      </c>
      <c r="BV17" s="9">
        <v>11.907</v>
      </c>
      <c r="BW17" s="9">
        <v>34.155000000000001</v>
      </c>
      <c r="BX17" s="9">
        <v>22.693000000000001</v>
      </c>
      <c r="BY17" s="9">
        <v>11.461</v>
      </c>
      <c r="BZ17" s="9">
        <v>8.3870000000000005</v>
      </c>
      <c r="CA17" s="9">
        <v>4.9450000000000003</v>
      </c>
      <c r="CB17" s="9">
        <v>3.4409999999999998</v>
      </c>
      <c r="CC17" s="9">
        <v>7.3970000000000002</v>
      </c>
      <c r="CD17" s="9">
        <v>3.8279999999999998</v>
      </c>
      <c r="CE17" s="9">
        <v>3.569</v>
      </c>
      <c r="CF17" s="9">
        <v>82.668000000000006</v>
      </c>
      <c r="CG17" s="9">
        <v>48.716999999999999</v>
      </c>
      <c r="CH17" s="9">
        <v>33.951000000000001</v>
      </c>
      <c r="CI17" s="9">
        <v>59.429000000000002</v>
      </c>
      <c r="CJ17" s="9">
        <v>35.026000000000003</v>
      </c>
      <c r="CK17" s="9">
        <v>24.402999999999999</v>
      </c>
      <c r="CL17" s="9">
        <v>2.7349999999999999</v>
      </c>
      <c r="CM17" s="9">
        <v>2.09</v>
      </c>
      <c r="CN17" s="9">
        <v>0.64500000000000002</v>
      </c>
      <c r="CO17" s="9">
        <v>0</v>
      </c>
      <c r="CP17" s="9">
        <v>0</v>
      </c>
      <c r="CQ17" s="9">
        <v>0</v>
      </c>
      <c r="CR17" s="9">
        <v>56.694000000000003</v>
      </c>
      <c r="CS17" s="9">
        <v>32.936</v>
      </c>
      <c r="CT17" s="9">
        <v>23.757000000000001</v>
      </c>
      <c r="CU17" s="9">
        <v>36.238</v>
      </c>
      <c r="CV17" s="9">
        <v>21.271999999999998</v>
      </c>
      <c r="CW17" s="9">
        <v>14.965999999999999</v>
      </c>
      <c r="CX17" s="9">
        <v>11.263</v>
      </c>
      <c r="CY17" s="9">
        <v>6.7889999999999997</v>
      </c>
      <c r="CZ17" s="9">
        <v>4.4740000000000002</v>
      </c>
      <c r="DA17" s="9">
        <v>2.867</v>
      </c>
      <c r="DB17" s="9">
        <v>1.663</v>
      </c>
      <c r="DC17" s="9">
        <v>1.204</v>
      </c>
      <c r="DD17" s="9">
        <v>0</v>
      </c>
      <c r="DE17" s="9">
        <v>0</v>
      </c>
      <c r="DF17" s="9">
        <v>0</v>
      </c>
      <c r="DG17" s="9">
        <v>33.371000000000002</v>
      </c>
      <c r="DH17" s="9">
        <v>19.609000000000002</v>
      </c>
      <c r="DI17" s="9">
        <v>13.762</v>
      </c>
      <c r="DJ17" s="9">
        <v>4116.92</v>
      </c>
      <c r="DK17" s="9">
        <v>2164.788</v>
      </c>
      <c r="DL17" s="9">
        <v>1952.133</v>
      </c>
      <c r="DM17" s="9">
        <v>709.28200000000004</v>
      </c>
      <c r="DN17" s="9">
        <v>364.76400000000001</v>
      </c>
      <c r="DO17" s="9">
        <v>344.51799999999997</v>
      </c>
      <c r="DP17" s="9">
        <v>206.643</v>
      </c>
      <c r="DQ17" s="9">
        <v>99.963999999999999</v>
      </c>
      <c r="DR17" s="9">
        <v>106.679</v>
      </c>
      <c r="DS17" s="9">
        <v>239.184</v>
      </c>
      <c r="DT17" s="9">
        <v>119.456</v>
      </c>
      <c r="DU17" s="9">
        <v>119.729</v>
      </c>
      <c r="DV17" s="9">
        <v>263.45400000000001</v>
      </c>
      <c r="DW17" s="9">
        <v>145.34399999999999</v>
      </c>
      <c r="DX17" s="9">
        <v>118.111</v>
      </c>
      <c r="DY17" s="9">
        <v>3407.6390000000001</v>
      </c>
      <c r="DZ17" s="9">
        <v>1800.0239999999999</v>
      </c>
      <c r="EA17" s="9">
        <v>1607.615</v>
      </c>
      <c r="EB17" s="9">
        <v>1494.3520000000001</v>
      </c>
      <c r="EC17" s="9">
        <v>764.70299999999997</v>
      </c>
      <c r="ED17" s="9">
        <v>729.649</v>
      </c>
      <c r="EE17" s="9">
        <v>398.46</v>
      </c>
      <c r="EF17" s="9">
        <v>208.71700000000001</v>
      </c>
      <c r="EG17" s="9">
        <v>189.74199999999999</v>
      </c>
      <c r="EH17" s="9">
        <v>457.14699999999999</v>
      </c>
      <c r="EI17" s="9">
        <v>222.124</v>
      </c>
      <c r="EJ17" s="9">
        <v>235.023</v>
      </c>
      <c r="EK17" s="9">
        <v>638.745</v>
      </c>
      <c r="EL17" s="9">
        <v>333.86200000000002</v>
      </c>
      <c r="EM17" s="9">
        <v>304.88299999999998</v>
      </c>
      <c r="EN17" s="9">
        <v>1913.287</v>
      </c>
      <c r="EO17" s="9">
        <v>1035.3209999999999</v>
      </c>
      <c r="EP17" s="9">
        <v>877.96600000000001</v>
      </c>
      <c r="EQ17" s="9">
        <v>737.37599999999998</v>
      </c>
      <c r="ER17" s="9">
        <v>387.56799999999998</v>
      </c>
      <c r="ES17" s="9">
        <v>349.80799999999999</v>
      </c>
      <c r="ET17" s="9">
        <v>1175.9110000000001</v>
      </c>
      <c r="EU17" s="9">
        <v>647.75300000000004</v>
      </c>
      <c r="EV17" s="9">
        <v>528.15800000000002</v>
      </c>
      <c r="EW17" s="9">
        <v>698.20500000000004</v>
      </c>
      <c r="EX17" s="9">
        <v>359.46699999999998</v>
      </c>
      <c r="EY17" s="9">
        <v>338.738</v>
      </c>
      <c r="EZ17" s="9">
        <v>477.70600000000002</v>
      </c>
      <c r="FA17" s="9">
        <v>288.286</v>
      </c>
      <c r="FB17" s="9">
        <v>189.42</v>
      </c>
      <c r="FC17" s="9">
        <v>284.613</v>
      </c>
      <c r="FD17" s="9">
        <v>154.69</v>
      </c>
      <c r="FE17" s="9">
        <v>129.923</v>
      </c>
      <c r="FF17" s="9">
        <v>3832.308</v>
      </c>
      <c r="FG17" s="9">
        <v>2010.098</v>
      </c>
      <c r="FH17" s="9">
        <v>1822.2090000000001</v>
      </c>
      <c r="FI17" s="9">
        <v>6570.549</v>
      </c>
      <c r="FJ17" s="9">
        <v>3224.895</v>
      </c>
      <c r="FK17" s="9">
        <v>3345.654</v>
      </c>
      <c r="FL17" s="9">
        <v>939.14700000000005</v>
      </c>
      <c r="FM17" s="9">
        <v>455.80599999999998</v>
      </c>
      <c r="FN17" s="9">
        <v>483.34100000000001</v>
      </c>
      <c r="FO17" s="9">
        <v>690.55799999999999</v>
      </c>
      <c r="FP17" s="9">
        <v>347.5</v>
      </c>
      <c r="FQ17" s="9">
        <v>343.05900000000003</v>
      </c>
      <c r="FR17" s="9">
        <v>436.65899999999999</v>
      </c>
      <c r="FS17" s="9">
        <v>234.369</v>
      </c>
      <c r="FT17" s="9">
        <v>202.29</v>
      </c>
      <c r="FU17" s="9">
        <v>253.899</v>
      </c>
      <c r="FV17" s="9">
        <v>113.131</v>
      </c>
      <c r="FW17" s="9">
        <v>140.768</v>
      </c>
      <c r="FX17" s="9">
        <v>76.733000000000004</v>
      </c>
      <c r="FY17" s="9">
        <v>37.488999999999997</v>
      </c>
      <c r="FZ17" s="9">
        <v>39.244</v>
      </c>
      <c r="GA17" s="9">
        <v>81.043999999999997</v>
      </c>
      <c r="GB17" s="9">
        <v>46.536999999999999</v>
      </c>
      <c r="GC17" s="9">
        <v>34.506999999999998</v>
      </c>
      <c r="GD17" s="9">
        <v>167.54499999999999</v>
      </c>
      <c r="GE17" s="9">
        <v>61.768999999999998</v>
      </c>
      <c r="GF17" s="9">
        <v>105.776</v>
      </c>
      <c r="GG17" s="9">
        <v>325.32100000000003</v>
      </c>
      <c r="GH17" s="9">
        <v>150.25700000000001</v>
      </c>
      <c r="GI17" s="9">
        <v>175.06299999999999</v>
      </c>
      <c r="GJ17" s="9">
        <v>192.733</v>
      </c>
      <c r="GK17" s="9">
        <v>101.44199999999999</v>
      </c>
      <c r="GL17" s="9">
        <v>91.29</v>
      </c>
      <c r="GM17" s="9">
        <v>17.565000000000001</v>
      </c>
      <c r="GN17" s="9">
        <v>10.172000000000001</v>
      </c>
      <c r="GO17" s="9">
        <v>7.3929999999999998</v>
      </c>
      <c r="GP17" s="9">
        <v>132.58799999999999</v>
      </c>
      <c r="GQ17" s="9">
        <v>48.814999999999998</v>
      </c>
      <c r="GR17" s="9">
        <v>83.772999999999996</v>
      </c>
      <c r="GS17" s="9">
        <v>207.881</v>
      </c>
      <c r="GT17" s="9">
        <v>112.738</v>
      </c>
      <c r="GU17" s="9">
        <v>95.143000000000001</v>
      </c>
      <c r="GV17" s="9">
        <v>109.08</v>
      </c>
      <c r="GW17" s="9">
        <v>62.01</v>
      </c>
      <c r="GX17" s="9">
        <v>47.07</v>
      </c>
      <c r="GY17" s="9">
        <v>91.88</v>
      </c>
      <c r="GZ17" s="9">
        <v>53.247</v>
      </c>
      <c r="HA17" s="9">
        <v>38.633000000000003</v>
      </c>
      <c r="HB17" s="9">
        <v>20.893000000000001</v>
      </c>
      <c r="HC17" s="9">
        <v>10.9</v>
      </c>
      <c r="HD17" s="9">
        <v>9.9930000000000003</v>
      </c>
      <c r="HE17" s="9">
        <v>116.001</v>
      </c>
      <c r="HF17" s="9">
        <v>59.491</v>
      </c>
      <c r="HG17" s="9">
        <v>56.51</v>
      </c>
      <c r="HH17" s="9">
        <v>3410.0639999999999</v>
      </c>
      <c r="HI17" s="9">
        <v>1801.558</v>
      </c>
      <c r="HJ17" s="9">
        <v>1608.5060000000001</v>
      </c>
      <c r="HK17" s="9">
        <v>567.89400000000001</v>
      </c>
      <c r="HL17" s="9">
        <v>278.24099999999999</v>
      </c>
      <c r="HM17" s="9">
        <v>289.65300000000002</v>
      </c>
      <c r="HN17" s="9">
        <v>172.52699999999999</v>
      </c>
      <c r="HO17" s="9">
        <v>78.875</v>
      </c>
      <c r="HP17" s="9">
        <v>93.652000000000001</v>
      </c>
      <c r="HQ17" s="9">
        <v>187.89400000000001</v>
      </c>
      <c r="HR17" s="9">
        <v>82.117999999999995</v>
      </c>
      <c r="HS17" s="9">
        <v>105.777</v>
      </c>
      <c r="HT17" s="9">
        <v>207.47300000000001</v>
      </c>
      <c r="HU17" s="9">
        <v>117.248</v>
      </c>
      <c r="HV17" s="9">
        <v>90.224999999999994</v>
      </c>
      <c r="HW17" s="9">
        <v>2842.1709999999998</v>
      </c>
      <c r="HX17" s="9">
        <v>1523.318</v>
      </c>
      <c r="HY17" s="9">
        <v>1318.8530000000001</v>
      </c>
      <c r="HZ17" s="9">
        <v>1295.5730000000001</v>
      </c>
      <c r="IA17" s="9">
        <v>675.34199999999998</v>
      </c>
      <c r="IB17" s="9">
        <v>620.23099999999999</v>
      </c>
      <c r="IC17" s="9">
        <v>315.78199999999998</v>
      </c>
      <c r="ID17" s="9">
        <v>142.804</v>
      </c>
      <c r="IE17" s="9">
        <v>172.977</v>
      </c>
      <c r="IF17" s="9">
        <v>405.654</v>
      </c>
      <c r="IG17" s="9">
        <v>225.964</v>
      </c>
      <c r="IH17" s="9">
        <v>179.69</v>
      </c>
      <c r="II17" s="9">
        <v>574.13800000000003</v>
      </c>
      <c r="IJ17" s="9">
        <v>306.57400000000001</v>
      </c>
      <c r="IK17" s="9">
        <v>267.56400000000002</v>
      </c>
      <c r="IL17" s="9">
        <v>1546.597</v>
      </c>
      <c r="IM17" s="9">
        <v>847.976</v>
      </c>
      <c r="IN17" s="9">
        <v>698.62199999999996</v>
      </c>
      <c r="IO17" s="9">
        <v>651.59900000000005</v>
      </c>
      <c r="IP17" s="9">
        <v>357.00200000000001</v>
      </c>
      <c r="IQ17" s="9">
        <v>294.596</v>
      </c>
    </row>
  </sheetData>
  <pageMargins left="0.7" right="0.7" top="0.75" bottom="0.75" header="0.3" footer="0.3"/>
  <legacy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Q17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251" s="2" customFormat="1" ht="99.95" customHeight="1">
      <c r="B1" s="3" t="s">
        <v>1512</v>
      </c>
      <c r="C1" s="3" t="s">
        <v>1513</v>
      </c>
      <c r="D1" s="3" t="s">
        <v>1514</v>
      </c>
      <c r="E1" s="3" t="s">
        <v>1515</v>
      </c>
      <c r="F1" s="3" t="s">
        <v>1516</v>
      </c>
      <c r="G1" s="3" t="s">
        <v>1517</v>
      </c>
      <c r="H1" s="3" t="s">
        <v>1518</v>
      </c>
      <c r="I1" s="3" t="s">
        <v>1519</v>
      </c>
      <c r="J1" s="3" t="s">
        <v>1520</v>
      </c>
      <c r="K1" s="3" t="s">
        <v>1521</v>
      </c>
      <c r="L1" s="3" t="s">
        <v>1522</v>
      </c>
      <c r="M1" s="3" t="s">
        <v>1523</v>
      </c>
      <c r="N1" s="3" t="s">
        <v>1524</v>
      </c>
      <c r="O1" s="3" t="s">
        <v>1525</v>
      </c>
      <c r="P1" s="3" t="s">
        <v>1526</v>
      </c>
      <c r="Q1" s="3" t="s">
        <v>1527</v>
      </c>
      <c r="R1" s="3" t="s">
        <v>1528</v>
      </c>
      <c r="S1" s="3" t="s">
        <v>1529</v>
      </c>
      <c r="T1" s="3" t="s">
        <v>1530</v>
      </c>
      <c r="U1" s="3" t="s">
        <v>1531</v>
      </c>
      <c r="V1" s="3" t="s">
        <v>1532</v>
      </c>
      <c r="W1" s="3" t="s">
        <v>1533</v>
      </c>
      <c r="X1" s="3" t="s">
        <v>1534</v>
      </c>
      <c r="Y1" s="3" t="s">
        <v>1535</v>
      </c>
      <c r="Z1" s="3" t="s">
        <v>1536</v>
      </c>
      <c r="AA1" s="3" t="s">
        <v>1537</v>
      </c>
      <c r="AB1" s="3" t="s">
        <v>1538</v>
      </c>
      <c r="AC1" s="3" t="s">
        <v>1539</v>
      </c>
      <c r="AD1" s="3" t="s">
        <v>1540</v>
      </c>
      <c r="AE1" s="3" t="s">
        <v>1541</v>
      </c>
      <c r="AF1" s="3" t="s">
        <v>1542</v>
      </c>
      <c r="AG1" s="3" t="s">
        <v>1543</v>
      </c>
      <c r="AH1" s="3" t="s">
        <v>1544</v>
      </c>
      <c r="AI1" s="3" t="s">
        <v>1545</v>
      </c>
      <c r="AJ1" s="3" t="s">
        <v>1546</v>
      </c>
      <c r="AK1" s="3" t="s">
        <v>1547</v>
      </c>
      <c r="AL1" s="3" t="s">
        <v>1548</v>
      </c>
      <c r="AM1" s="3" t="s">
        <v>1549</v>
      </c>
      <c r="AN1" s="3" t="s">
        <v>1550</v>
      </c>
      <c r="AO1" s="3" t="s">
        <v>1551</v>
      </c>
      <c r="AP1" s="3" t="s">
        <v>1552</v>
      </c>
      <c r="AQ1" s="3" t="s">
        <v>1553</v>
      </c>
      <c r="AR1" s="3" t="s">
        <v>1554</v>
      </c>
      <c r="AS1" s="3" t="s">
        <v>1555</v>
      </c>
      <c r="AT1" s="3" t="s">
        <v>1556</v>
      </c>
      <c r="AU1" s="3" t="s">
        <v>1557</v>
      </c>
      <c r="AV1" s="3" t="s">
        <v>1558</v>
      </c>
      <c r="AW1" s="3" t="s">
        <v>1559</v>
      </c>
      <c r="AX1" s="3" t="s">
        <v>1560</v>
      </c>
      <c r="AY1" s="3" t="s">
        <v>1561</v>
      </c>
      <c r="AZ1" s="3" t="s">
        <v>1562</v>
      </c>
      <c r="BA1" s="3" t="s">
        <v>1563</v>
      </c>
      <c r="BB1" s="3" t="s">
        <v>1564</v>
      </c>
      <c r="BC1" s="3" t="s">
        <v>1565</v>
      </c>
      <c r="BD1" s="3" t="s">
        <v>1566</v>
      </c>
      <c r="BE1" s="3" t="s">
        <v>1567</v>
      </c>
      <c r="BF1" s="3" t="s">
        <v>1568</v>
      </c>
      <c r="BG1" s="3" t="s">
        <v>1569</v>
      </c>
      <c r="BH1" s="3" t="s">
        <v>1570</v>
      </c>
      <c r="BI1" s="3" t="s">
        <v>1571</v>
      </c>
      <c r="BJ1" s="3" t="s">
        <v>1572</v>
      </c>
      <c r="BK1" s="3" t="s">
        <v>1573</v>
      </c>
      <c r="BL1" s="3" t="s">
        <v>1574</v>
      </c>
      <c r="BM1" s="3" t="s">
        <v>1575</v>
      </c>
      <c r="BN1" s="3" t="s">
        <v>1576</v>
      </c>
      <c r="BO1" s="3" t="s">
        <v>1577</v>
      </c>
      <c r="BP1" s="3" t="s">
        <v>1578</v>
      </c>
      <c r="BQ1" s="3" t="s">
        <v>1579</v>
      </c>
      <c r="BR1" s="3" t="s">
        <v>1580</v>
      </c>
      <c r="BS1" s="3" t="s">
        <v>1581</v>
      </c>
      <c r="BT1" s="3" t="s">
        <v>1582</v>
      </c>
      <c r="BU1" s="3" t="s">
        <v>1583</v>
      </c>
      <c r="BV1" s="3" t="s">
        <v>1584</v>
      </c>
      <c r="BW1" s="3" t="s">
        <v>1585</v>
      </c>
      <c r="BX1" s="3" t="s">
        <v>1586</v>
      </c>
      <c r="BY1" s="3" t="s">
        <v>1587</v>
      </c>
      <c r="BZ1" s="3" t="s">
        <v>1588</v>
      </c>
      <c r="CA1" s="3" t="s">
        <v>1589</v>
      </c>
      <c r="CB1" s="3" t="s">
        <v>1590</v>
      </c>
      <c r="CC1" s="3" t="s">
        <v>1591</v>
      </c>
      <c r="CD1" s="3" t="s">
        <v>1592</v>
      </c>
      <c r="CE1" s="3" t="s">
        <v>1593</v>
      </c>
      <c r="CF1" s="3" t="s">
        <v>1594</v>
      </c>
      <c r="CG1" s="3" t="s">
        <v>1595</v>
      </c>
      <c r="CH1" s="3" t="s">
        <v>1596</v>
      </c>
      <c r="CI1" s="3" t="s">
        <v>1597</v>
      </c>
      <c r="CJ1" s="3" t="s">
        <v>1598</v>
      </c>
      <c r="CK1" s="3" t="s">
        <v>1599</v>
      </c>
      <c r="CL1" s="3" t="s">
        <v>1600</v>
      </c>
      <c r="CM1" s="3" t="s">
        <v>1601</v>
      </c>
      <c r="CN1" s="3" t="s">
        <v>1602</v>
      </c>
      <c r="CO1" s="3" t="s">
        <v>1603</v>
      </c>
      <c r="CP1" s="3" t="s">
        <v>1604</v>
      </c>
      <c r="CQ1" s="3" t="s">
        <v>1605</v>
      </c>
      <c r="CR1" s="3" t="s">
        <v>1606</v>
      </c>
      <c r="CS1" s="3" t="s">
        <v>1607</v>
      </c>
      <c r="CT1" s="3" t="s">
        <v>1608</v>
      </c>
      <c r="CU1" s="3" t="s">
        <v>1609</v>
      </c>
      <c r="CV1" s="3" t="s">
        <v>1610</v>
      </c>
      <c r="CW1" s="3" t="s">
        <v>1611</v>
      </c>
      <c r="CX1" s="3" t="s">
        <v>1612</v>
      </c>
      <c r="CY1" s="3" t="s">
        <v>1613</v>
      </c>
      <c r="CZ1" s="3" t="s">
        <v>1614</v>
      </c>
      <c r="DA1" s="3" t="s">
        <v>1615</v>
      </c>
      <c r="DB1" s="3" t="s">
        <v>1616</v>
      </c>
      <c r="DC1" s="3" t="s">
        <v>1617</v>
      </c>
      <c r="DD1" s="3" t="s">
        <v>1618</v>
      </c>
      <c r="DE1" s="3" t="s">
        <v>1619</v>
      </c>
      <c r="DF1" s="3" t="s">
        <v>1620</v>
      </c>
      <c r="DG1" s="3" t="s">
        <v>1621</v>
      </c>
      <c r="DH1" s="3" t="s">
        <v>1622</v>
      </c>
      <c r="DI1" s="3" t="s">
        <v>1623</v>
      </c>
      <c r="DJ1" s="3" t="s">
        <v>1624</v>
      </c>
      <c r="DK1" s="3" t="s">
        <v>1625</v>
      </c>
      <c r="DL1" s="3" t="s">
        <v>1626</v>
      </c>
      <c r="DM1" s="3" t="s">
        <v>1627</v>
      </c>
      <c r="DN1" s="3" t="s">
        <v>1628</v>
      </c>
      <c r="DO1" s="3" t="s">
        <v>1629</v>
      </c>
      <c r="DP1" s="3" t="s">
        <v>1630</v>
      </c>
      <c r="DQ1" s="3" t="s">
        <v>1631</v>
      </c>
      <c r="DR1" s="3" t="s">
        <v>1632</v>
      </c>
      <c r="DS1" s="3" t="s">
        <v>1633</v>
      </c>
      <c r="DT1" s="3" t="s">
        <v>1634</v>
      </c>
      <c r="DU1" s="3" t="s">
        <v>1635</v>
      </c>
      <c r="DV1" s="3" t="s">
        <v>1636</v>
      </c>
      <c r="DW1" s="3" t="s">
        <v>1637</v>
      </c>
      <c r="DX1" s="3" t="s">
        <v>1638</v>
      </c>
      <c r="DY1" s="3" t="s">
        <v>1639</v>
      </c>
      <c r="DZ1" s="3" t="s">
        <v>1640</v>
      </c>
      <c r="EA1" s="3" t="s">
        <v>1641</v>
      </c>
      <c r="EB1" s="3" t="s">
        <v>1642</v>
      </c>
      <c r="EC1" s="3" t="s">
        <v>1643</v>
      </c>
      <c r="ED1" s="3" t="s">
        <v>1644</v>
      </c>
      <c r="EE1" s="3" t="s">
        <v>1645</v>
      </c>
      <c r="EF1" s="3" t="s">
        <v>1646</v>
      </c>
      <c r="EG1" s="3" t="s">
        <v>1647</v>
      </c>
      <c r="EH1" s="3" t="s">
        <v>1648</v>
      </c>
      <c r="EI1" s="3" t="s">
        <v>1649</v>
      </c>
      <c r="EJ1" s="3" t="s">
        <v>1650</v>
      </c>
      <c r="EK1" s="3" t="s">
        <v>1651</v>
      </c>
      <c r="EL1" s="3" t="s">
        <v>1652</v>
      </c>
      <c r="EM1" s="3" t="s">
        <v>1653</v>
      </c>
      <c r="EN1" s="3" t="s">
        <v>1654</v>
      </c>
      <c r="EO1" s="3" t="s">
        <v>1655</v>
      </c>
      <c r="EP1" s="3" t="s">
        <v>1656</v>
      </c>
      <c r="EQ1" s="3" t="s">
        <v>1657</v>
      </c>
      <c r="ER1" s="3" t="s">
        <v>1658</v>
      </c>
      <c r="ES1" s="3" t="s">
        <v>1659</v>
      </c>
      <c r="ET1" s="3" t="s">
        <v>1660</v>
      </c>
      <c r="EU1" s="3" t="s">
        <v>1661</v>
      </c>
      <c r="EV1" s="3" t="s">
        <v>1662</v>
      </c>
      <c r="EW1" s="3" t="s">
        <v>1663</v>
      </c>
      <c r="EX1" s="3" t="s">
        <v>1664</v>
      </c>
      <c r="EY1" s="3" t="s">
        <v>1665</v>
      </c>
      <c r="EZ1" s="3" t="s">
        <v>1666</v>
      </c>
      <c r="FA1" s="3" t="s">
        <v>1667</v>
      </c>
      <c r="FB1" s="3" t="s">
        <v>1668</v>
      </c>
      <c r="FC1" s="3" t="s">
        <v>1669</v>
      </c>
      <c r="FD1" s="3" t="s">
        <v>1670</v>
      </c>
      <c r="FE1" s="3" t="s">
        <v>1671</v>
      </c>
      <c r="FF1" s="3" t="s">
        <v>1672</v>
      </c>
      <c r="FG1" s="3" t="s">
        <v>1673</v>
      </c>
      <c r="FH1" s="3" t="s">
        <v>1674</v>
      </c>
      <c r="FI1" s="3" t="s">
        <v>1675</v>
      </c>
      <c r="FJ1" s="3" t="s">
        <v>1676</v>
      </c>
      <c r="FK1" s="3" t="s">
        <v>1677</v>
      </c>
      <c r="FL1" s="3" t="s">
        <v>1678</v>
      </c>
      <c r="FM1" s="3" t="s">
        <v>1679</v>
      </c>
      <c r="FN1" s="3" t="s">
        <v>1680</v>
      </c>
      <c r="FO1" s="3" t="s">
        <v>1681</v>
      </c>
      <c r="FP1" s="3" t="s">
        <v>1682</v>
      </c>
      <c r="FQ1" s="3" t="s">
        <v>1683</v>
      </c>
      <c r="FR1" s="3" t="s">
        <v>1684</v>
      </c>
      <c r="FS1" s="3" t="s">
        <v>1685</v>
      </c>
      <c r="FT1" s="3" t="s">
        <v>1686</v>
      </c>
      <c r="FU1" s="3" t="s">
        <v>1687</v>
      </c>
      <c r="FV1" s="3" t="s">
        <v>1688</v>
      </c>
      <c r="FW1" s="3" t="s">
        <v>1689</v>
      </c>
      <c r="FX1" s="3" t="s">
        <v>1690</v>
      </c>
      <c r="FY1" s="3" t="s">
        <v>1691</v>
      </c>
      <c r="FZ1" s="3" t="s">
        <v>1692</v>
      </c>
      <c r="GA1" s="3" t="s">
        <v>1693</v>
      </c>
      <c r="GB1" s="3" t="s">
        <v>1694</v>
      </c>
      <c r="GC1" s="3" t="s">
        <v>1695</v>
      </c>
      <c r="GD1" s="3" t="s">
        <v>1696</v>
      </c>
      <c r="GE1" s="3" t="s">
        <v>1697</v>
      </c>
      <c r="GF1" s="3" t="s">
        <v>1698</v>
      </c>
      <c r="GG1" s="3" t="s">
        <v>1699</v>
      </c>
      <c r="GH1" s="3" t="s">
        <v>1700</v>
      </c>
      <c r="GI1" s="3" t="s">
        <v>1701</v>
      </c>
      <c r="GJ1" s="3" t="s">
        <v>1702</v>
      </c>
      <c r="GK1" s="3" t="s">
        <v>1703</v>
      </c>
      <c r="GL1" s="3" t="s">
        <v>1704</v>
      </c>
      <c r="GM1" s="3" t="s">
        <v>1705</v>
      </c>
      <c r="GN1" s="3" t="s">
        <v>1706</v>
      </c>
      <c r="GO1" s="3" t="s">
        <v>1707</v>
      </c>
      <c r="GP1" s="3" t="s">
        <v>1708</v>
      </c>
      <c r="GQ1" s="3" t="s">
        <v>1709</v>
      </c>
      <c r="GR1" s="3" t="s">
        <v>1710</v>
      </c>
      <c r="GS1" s="3" t="s">
        <v>1711</v>
      </c>
      <c r="GT1" s="3" t="s">
        <v>1712</v>
      </c>
      <c r="GU1" s="3" t="s">
        <v>1713</v>
      </c>
      <c r="GV1" s="3" t="s">
        <v>1714</v>
      </c>
      <c r="GW1" s="3" t="s">
        <v>1715</v>
      </c>
      <c r="GX1" s="3" t="s">
        <v>1716</v>
      </c>
      <c r="GY1" s="3" t="s">
        <v>1717</v>
      </c>
      <c r="GZ1" s="3" t="s">
        <v>1718</v>
      </c>
      <c r="HA1" s="3" t="s">
        <v>1719</v>
      </c>
      <c r="HB1" s="3" t="s">
        <v>1720</v>
      </c>
      <c r="HC1" s="3" t="s">
        <v>1721</v>
      </c>
      <c r="HD1" s="3" t="s">
        <v>1722</v>
      </c>
      <c r="HE1" s="3" t="s">
        <v>1723</v>
      </c>
      <c r="HF1" s="3" t="s">
        <v>1724</v>
      </c>
      <c r="HG1" s="3" t="s">
        <v>1725</v>
      </c>
      <c r="HH1" s="3" t="s">
        <v>1726</v>
      </c>
      <c r="HI1" s="3" t="s">
        <v>1727</v>
      </c>
      <c r="HJ1" s="3" t="s">
        <v>1728</v>
      </c>
      <c r="HK1" s="3" t="s">
        <v>1729</v>
      </c>
      <c r="HL1" s="3" t="s">
        <v>1730</v>
      </c>
      <c r="HM1" s="3" t="s">
        <v>1731</v>
      </c>
      <c r="HN1" s="3" t="s">
        <v>1732</v>
      </c>
      <c r="HO1" s="3" t="s">
        <v>1733</v>
      </c>
      <c r="HP1" s="3" t="s">
        <v>1734</v>
      </c>
      <c r="HQ1" s="3" t="s">
        <v>1735</v>
      </c>
      <c r="HR1" s="3" t="s">
        <v>1736</v>
      </c>
      <c r="HS1" s="3" t="s">
        <v>1737</v>
      </c>
      <c r="HT1" s="3" t="s">
        <v>1738</v>
      </c>
      <c r="HU1" s="3" t="s">
        <v>1739</v>
      </c>
      <c r="HV1" s="3" t="s">
        <v>1740</v>
      </c>
      <c r="HW1" s="3" t="s">
        <v>1741</v>
      </c>
      <c r="HX1" s="3" t="s">
        <v>1742</v>
      </c>
      <c r="HY1" s="3" t="s">
        <v>1743</v>
      </c>
      <c r="HZ1" s="3" t="s">
        <v>1744</v>
      </c>
      <c r="IA1" s="3" t="s">
        <v>1745</v>
      </c>
      <c r="IB1" s="3" t="s">
        <v>1746</v>
      </c>
      <c r="IC1" s="3" t="s">
        <v>1747</v>
      </c>
      <c r="ID1" s="3" t="s">
        <v>1748</v>
      </c>
      <c r="IE1" s="3" t="s">
        <v>1749</v>
      </c>
      <c r="IF1" s="3" t="s">
        <v>1750</v>
      </c>
      <c r="IG1" s="3" t="s">
        <v>1751</v>
      </c>
      <c r="IH1" s="3" t="s">
        <v>1752</v>
      </c>
      <c r="II1" s="3" t="s">
        <v>1753</v>
      </c>
      <c r="IJ1" s="3" t="s">
        <v>1754</v>
      </c>
      <c r="IK1" s="3" t="s">
        <v>1755</v>
      </c>
      <c r="IL1" s="3" t="s">
        <v>1756</v>
      </c>
      <c r="IM1" s="3" t="s">
        <v>1757</v>
      </c>
      <c r="IN1" s="3" t="s">
        <v>1758</v>
      </c>
      <c r="IO1" s="3" t="s">
        <v>1759</v>
      </c>
      <c r="IP1" s="3" t="s">
        <v>1760</v>
      </c>
      <c r="IQ1" s="3" t="s">
        <v>1761</v>
      </c>
    </row>
    <row r="2" spans="1:251">
      <c r="A2" s="4" t="s">
        <v>250</v>
      </c>
      <c r="B2" s="7" t="s">
        <v>259</v>
      </c>
      <c r="C2" s="7" t="s">
        <v>259</v>
      </c>
      <c r="D2" s="7" t="s">
        <v>259</v>
      </c>
      <c r="E2" s="7" t="s">
        <v>259</v>
      </c>
      <c r="F2" s="7" t="s">
        <v>259</v>
      </c>
      <c r="G2" s="7" t="s">
        <v>259</v>
      </c>
      <c r="H2" s="7" t="s">
        <v>259</v>
      </c>
      <c r="I2" s="7" t="s">
        <v>259</v>
      </c>
      <c r="J2" s="7" t="s">
        <v>259</v>
      </c>
      <c r="K2" s="7" t="s">
        <v>259</v>
      </c>
      <c r="L2" s="7" t="s">
        <v>259</v>
      </c>
      <c r="M2" s="7" t="s">
        <v>259</v>
      </c>
      <c r="N2" s="7" t="s">
        <v>259</v>
      </c>
      <c r="O2" s="7" t="s">
        <v>259</v>
      </c>
      <c r="P2" s="7" t="s">
        <v>259</v>
      </c>
      <c r="Q2" s="7" t="s">
        <v>259</v>
      </c>
      <c r="R2" s="7" t="s">
        <v>259</v>
      </c>
      <c r="S2" s="7" t="s">
        <v>259</v>
      </c>
      <c r="T2" s="7" t="s">
        <v>259</v>
      </c>
      <c r="U2" s="7" t="s">
        <v>259</v>
      </c>
      <c r="V2" s="7" t="s">
        <v>259</v>
      </c>
      <c r="W2" s="7" t="s">
        <v>259</v>
      </c>
      <c r="X2" s="7" t="s">
        <v>259</v>
      </c>
      <c r="Y2" s="7" t="s">
        <v>259</v>
      </c>
      <c r="Z2" s="7" t="s">
        <v>259</v>
      </c>
      <c r="AA2" s="7" t="s">
        <v>259</v>
      </c>
      <c r="AB2" s="7" t="s">
        <v>259</v>
      </c>
      <c r="AC2" s="7" t="s">
        <v>259</v>
      </c>
      <c r="AD2" s="7" t="s">
        <v>259</v>
      </c>
      <c r="AE2" s="7" t="s">
        <v>259</v>
      </c>
      <c r="AF2" s="7" t="s">
        <v>259</v>
      </c>
      <c r="AG2" s="7" t="s">
        <v>259</v>
      </c>
      <c r="AH2" s="7" t="s">
        <v>259</v>
      </c>
      <c r="AI2" s="7" t="s">
        <v>259</v>
      </c>
      <c r="AJ2" s="7" t="s">
        <v>259</v>
      </c>
      <c r="AK2" s="7" t="s">
        <v>259</v>
      </c>
      <c r="AL2" s="7" t="s">
        <v>259</v>
      </c>
      <c r="AM2" s="7" t="s">
        <v>259</v>
      </c>
      <c r="AN2" s="7" t="s">
        <v>259</v>
      </c>
      <c r="AO2" s="7" t="s">
        <v>259</v>
      </c>
      <c r="AP2" s="7" t="s">
        <v>259</v>
      </c>
      <c r="AQ2" s="7" t="s">
        <v>259</v>
      </c>
      <c r="AR2" s="7" t="s">
        <v>259</v>
      </c>
      <c r="AS2" s="7" t="s">
        <v>259</v>
      </c>
      <c r="AT2" s="7" t="s">
        <v>259</v>
      </c>
      <c r="AU2" s="7" t="s">
        <v>259</v>
      </c>
      <c r="AV2" s="7" t="s">
        <v>259</v>
      </c>
      <c r="AW2" s="7" t="s">
        <v>259</v>
      </c>
      <c r="AX2" s="7" t="s">
        <v>259</v>
      </c>
      <c r="AY2" s="7" t="s">
        <v>259</v>
      </c>
      <c r="AZ2" s="7" t="s">
        <v>259</v>
      </c>
      <c r="BA2" s="7" t="s">
        <v>259</v>
      </c>
      <c r="BB2" s="7" t="s">
        <v>259</v>
      </c>
      <c r="BC2" s="7" t="s">
        <v>259</v>
      </c>
      <c r="BD2" s="7" t="s">
        <v>259</v>
      </c>
      <c r="BE2" s="7" t="s">
        <v>259</v>
      </c>
      <c r="BF2" s="7" t="s">
        <v>259</v>
      </c>
      <c r="BG2" s="7" t="s">
        <v>259</v>
      </c>
      <c r="BH2" s="7" t="s">
        <v>259</v>
      </c>
      <c r="BI2" s="7" t="s">
        <v>259</v>
      </c>
      <c r="BJ2" s="7" t="s">
        <v>259</v>
      </c>
      <c r="BK2" s="7" t="s">
        <v>259</v>
      </c>
      <c r="BL2" s="7" t="s">
        <v>259</v>
      </c>
      <c r="BM2" s="7" t="s">
        <v>259</v>
      </c>
      <c r="BN2" s="7" t="s">
        <v>259</v>
      </c>
      <c r="BO2" s="7" t="s">
        <v>259</v>
      </c>
      <c r="BP2" s="7" t="s">
        <v>259</v>
      </c>
      <c r="BQ2" s="7" t="s">
        <v>259</v>
      </c>
      <c r="BR2" s="7" t="s">
        <v>259</v>
      </c>
      <c r="BS2" s="7" t="s">
        <v>259</v>
      </c>
      <c r="BT2" s="7" t="s">
        <v>259</v>
      </c>
      <c r="BU2" s="7" t="s">
        <v>259</v>
      </c>
      <c r="BV2" s="7" t="s">
        <v>259</v>
      </c>
      <c r="BW2" s="7" t="s">
        <v>259</v>
      </c>
      <c r="BX2" s="7" t="s">
        <v>259</v>
      </c>
      <c r="BY2" s="7" t="s">
        <v>259</v>
      </c>
      <c r="BZ2" s="7" t="s">
        <v>259</v>
      </c>
      <c r="CA2" s="7" t="s">
        <v>259</v>
      </c>
      <c r="CB2" s="7" t="s">
        <v>259</v>
      </c>
      <c r="CC2" s="7" t="s">
        <v>259</v>
      </c>
      <c r="CD2" s="7" t="s">
        <v>259</v>
      </c>
      <c r="CE2" s="7" t="s">
        <v>259</v>
      </c>
      <c r="CF2" s="7" t="s">
        <v>259</v>
      </c>
      <c r="CG2" s="7" t="s">
        <v>259</v>
      </c>
      <c r="CH2" s="7" t="s">
        <v>259</v>
      </c>
      <c r="CI2" s="7" t="s">
        <v>259</v>
      </c>
      <c r="CJ2" s="7" t="s">
        <v>259</v>
      </c>
      <c r="CK2" s="7" t="s">
        <v>259</v>
      </c>
      <c r="CL2" s="7" t="s">
        <v>259</v>
      </c>
      <c r="CM2" s="7" t="s">
        <v>259</v>
      </c>
      <c r="CN2" s="7" t="s">
        <v>259</v>
      </c>
      <c r="CO2" s="7" t="s">
        <v>259</v>
      </c>
      <c r="CP2" s="7" t="s">
        <v>259</v>
      </c>
      <c r="CQ2" s="7" t="s">
        <v>259</v>
      </c>
      <c r="CR2" s="7" t="s">
        <v>259</v>
      </c>
      <c r="CS2" s="7" t="s">
        <v>259</v>
      </c>
      <c r="CT2" s="7" t="s">
        <v>259</v>
      </c>
      <c r="CU2" s="7" t="s">
        <v>259</v>
      </c>
      <c r="CV2" s="7" t="s">
        <v>259</v>
      </c>
      <c r="CW2" s="7" t="s">
        <v>259</v>
      </c>
      <c r="CX2" s="7" t="s">
        <v>259</v>
      </c>
      <c r="CY2" s="7" t="s">
        <v>259</v>
      </c>
      <c r="CZ2" s="7" t="s">
        <v>259</v>
      </c>
      <c r="DA2" s="7" t="s">
        <v>259</v>
      </c>
      <c r="DB2" s="7" t="s">
        <v>259</v>
      </c>
      <c r="DC2" s="7" t="s">
        <v>259</v>
      </c>
      <c r="DD2" s="7" t="s">
        <v>259</v>
      </c>
      <c r="DE2" s="7" t="s">
        <v>259</v>
      </c>
      <c r="DF2" s="7" t="s">
        <v>259</v>
      </c>
      <c r="DG2" s="7" t="s">
        <v>259</v>
      </c>
      <c r="DH2" s="7" t="s">
        <v>259</v>
      </c>
      <c r="DI2" s="7" t="s">
        <v>259</v>
      </c>
      <c r="DJ2" s="7" t="s">
        <v>259</v>
      </c>
      <c r="DK2" s="7" t="s">
        <v>259</v>
      </c>
      <c r="DL2" s="7" t="s">
        <v>259</v>
      </c>
      <c r="DM2" s="7" t="s">
        <v>259</v>
      </c>
      <c r="DN2" s="7" t="s">
        <v>259</v>
      </c>
      <c r="DO2" s="7" t="s">
        <v>259</v>
      </c>
      <c r="DP2" s="7" t="s">
        <v>259</v>
      </c>
      <c r="DQ2" s="7" t="s">
        <v>259</v>
      </c>
      <c r="DR2" s="7" t="s">
        <v>259</v>
      </c>
      <c r="DS2" s="7" t="s">
        <v>259</v>
      </c>
      <c r="DT2" s="7" t="s">
        <v>259</v>
      </c>
      <c r="DU2" s="7" t="s">
        <v>259</v>
      </c>
      <c r="DV2" s="7" t="s">
        <v>259</v>
      </c>
      <c r="DW2" s="7" t="s">
        <v>259</v>
      </c>
      <c r="DX2" s="7" t="s">
        <v>259</v>
      </c>
      <c r="DY2" s="7" t="s">
        <v>259</v>
      </c>
      <c r="DZ2" s="7" t="s">
        <v>259</v>
      </c>
      <c r="EA2" s="7" t="s">
        <v>259</v>
      </c>
      <c r="EB2" s="7" t="s">
        <v>259</v>
      </c>
      <c r="EC2" s="7" t="s">
        <v>259</v>
      </c>
      <c r="ED2" s="7" t="s">
        <v>259</v>
      </c>
      <c r="EE2" s="7" t="s">
        <v>259</v>
      </c>
      <c r="EF2" s="7" t="s">
        <v>259</v>
      </c>
      <c r="EG2" s="7" t="s">
        <v>259</v>
      </c>
      <c r="EH2" s="7" t="s">
        <v>259</v>
      </c>
      <c r="EI2" s="7" t="s">
        <v>259</v>
      </c>
      <c r="EJ2" s="7" t="s">
        <v>259</v>
      </c>
      <c r="EK2" s="7" t="s">
        <v>259</v>
      </c>
      <c r="EL2" s="7" t="s">
        <v>259</v>
      </c>
      <c r="EM2" s="7" t="s">
        <v>259</v>
      </c>
      <c r="EN2" s="7" t="s">
        <v>259</v>
      </c>
      <c r="EO2" s="7" t="s">
        <v>259</v>
      </c>
      <c r="EP2" s="7" t="s">
        <v>259</v>
      </c>
      <c r="EQ2" s="7" t="s">
        <v>259</v>
      </c>
      <c r="ER2" s="7" t="s">
        <v>259</v>
      </c>
      <c r="ES2" s="7" t="s">
        <v>259</v>
      </c>
      <c r="ET2" s="7" t="s">
        <v>259</v>
      </c>
      <c r="EU2" s="7" t="s">
        <v>259</v>
      </c>
      <c r="EV2" s="7" t="s">
        <v>259</v>
      </c>
      <c r="EW2" s="7" t="s">
        <v>259</v>
      </c>
      <c r="EX2" s="7" t="s">
        <v>259</v>
      </c>
      <c r="EY2" s="7" t="s">
        <v>259</v>
      </c>
      <c r="EZ2" s="7" t="s">
        <v>259</v>
      </c>
      <c r="FA2" s="7" t="s">
        <v>259</v>
      </c>
      <c r="FB2" s="7" t="s">
        <v>259</v>
      </c>
      <c r="FC2" s="7" t="s">
        <v>259</v>
      </c>
      <c r="FD2" s="7" t="s">
        <v>259</v>
      </c>
      <c r="FE2" s="7" t="s">
        <v>259</v>
      </c>
      <c r="FF2" s="7" t="s">
        <v>259</v>
      </c>
      <c r="FG2" s="7" t="s">
        <v>259</v>
      </c>
      <c r="FH2" s="7" t="s">
        <v>259</v>
      </c>
      <c r="FI2" s="7" t="s">
        <v>259</v>
      </c>
      <c r="FJ2" s="7" t="s">
        <v>259</v>
      </c>
      <c r="FK2" s="7" t="s">
        <v>259</v>
      </c>
      <c r="FL2" s="7" t="s">
        <v>259</v>
      </c>
      <c r="FM2" s="7" t="s">
        <v>259</v>
      </c>
      <c r="FN2" s="7" t="s">
        <v>259</v>
      </c>
      <c r="FO2" s="7" t="s">
        <v>259</v>
      </c>
      <c r="FP2" s="7" t="s">
        <v>259</v>
      </c>
      <c r="FQ2" s="7" t="s">
        <v>259</v>
      </c>
      <c r="FR2" s="7" t="s">
        <v>259</v>
      </c>
      <c r="FS2" s="7" t="s">
        <v>259</v>
      </c>
      <c r="FT2" s="7" t="s">
        <v>259</v>
      </c>
      <c r="FU2" s="7" t="s">
        <v>259</v>
      </c>
      <c r="FV2" s="7" t="s">
        <v>259</v>
      </c>
      <c r="FW2" s="7" t="s">
        <v>259</v>
      </c>
      <c r="FX2" s="7" t="s">
        <v>259</v>
      </c>
      <c r="FY2" s="7" t="s">
        <v>259</v>
      </c>
      <c r="FZ2" s="7" t="s">
        <v>259</v>
      </c>
      <c r="GA2" s="7" t="s">
        <v>259</v>
      </c>
      <c r="GB2" s="7" t="s">
        <v>259</v>
      </c>
      <c r="GC2" s="7" t="s">
        <v>259</v>
      </c>
      <c r="GD2" s="7" t="s">
        <v>259</v>
      </c>
      <c r="GE2" s="7" t="s">
        <v>259</v>
      </c>
      <c r="GF2" s="7" t="s">
        <v>259</v>
      </c>
      <c r="GG2" s="7" t="s">
        <v>259</v>
      </c>
      <c r="GH2" s="7" t="s">
        <v>259</v>
      </c>
      <c r="GI2" s="7" t="s">
        <v>259</v>
      </c>
      <c r="GJ2" s="7" t="s">
        <v>259</v>
      </c>
      <c r="GK2" s="7" t="s">
        <v>259</v>
      </c>
      <c r="GL2" s="7" t="s">
        <v>259</v>
      </c>
      <c r="GM2" s="7" t="s">
        <v>259</v>
      </c>
      <c r="GN2" s="7" t="s">
        <v>259</v>
      </c>
      <c r="GO2" s="7" t="s">
        <v>259</v>
      </c>
      <c r="GP2" s="7" t="s">
        <v>259</v>
      </c>
      <c r="GQ2" s="7" t="s">
        <v>259</v>
      </c>
      <c r="GR2" s="7" t="s">
        <v>259</v>
      </c>
      <c r="GS2" s="7" t="s">
        <v>259</v>
      </c>
      <c r="GT2" s="7" t="s">
        <v>259</v>
      </c>
      <c r="GU2" s="7" t="s">
        <v>259</v>
      </c>
      <c r="GV2" s="7" t="s">
        <v>259</v>
      </c>
      <c r="GW2" s="7" t="s">
        <v>259</v>
      </c>
      <c r="GX2" s="7" t="s">
        <v>259</v>
      </c>
      <c r="GY2" s="7" t="s">
        <v>259</v>
      </c>
      <c r="GZ2" s="7" t="s">
        <v>259</v>
      </c>
      <c r="HA2" s="7" t="s">
        <v>259</v>
      </c>
      <c r="HB2" s="7" t="s">
        <v>259</v>
      </c>
      <c r="HC2" s="7" t="s">
        <v>259</v>
      </c>
      <c r="HD2" s="7" t="s">
        <v>259</v>
      </c>
      <c r="HE2" s="7" t="s">
        <v>259</v>
      </c>
      <c r="HF2" s="7" t="s">
        <v>259</v>
      </c>
      <c r="HG2" s="7" t="s">
        <v>259</v>
      </c>
      <c r="HH2" s="7" t="s">
        <v>259</v>
      </c>
      <c r="HI2" s="7" t="s">
        <v>259</v>
      </c>
      <c r="HJ2" s="7" t="s">
        <v>259</v>
      </c>
      <c r="HK2" s="7" t="s">
        <v>259</v>
      </c>
      <c r="HL2" s="7" t="s">
        <v>259</v>
      </c>
      <c r="HM2" s="7" t="s">
        <v>259</v>
      </c>
      <c r="HN2" s="7" t="s">
        <v>259</v>
      </c>
      <c r="HO2" s="7" t="s">
        <v>259</v>
      </c>
      <c r="HP2" s="7" t="s">
        <v>259</v>
      </c>
      <c r="HQ2" s="7" t="s">
        <v>259</v>
      </c>
      <c r="HR2" s="7" t="s">
        <v>259</v>
      </c>
      <c r="HS2" s="7" t="s">
        <v>259</v>
      </c>
      <c r="HT2" s="7" t="s">
        <v>259</v>
      </c>
      <c r="HU2" s="7" t="s">
        <v>259</v>
      </c>
      <c r="HV2" s="7" t="s">
        <v>259</v>
      </c>
      <c r="HW2" s="7" t="s">
        <v>259</v>
      </c>
      <c r="HX2" s="7" t="s">
        <v>259</v>
      </c>
      <c r="HY2" s="7" t="s">
        <v>259</v>
      </c>
      <c r="HZ2" s="7" t="s">
        <v>259</v>
      </c>
      <c r="IA2" s="7" t="s">
        <v>259</v>
      </c>
      <c r="IB2" s="7" t="s">
        <v>259</v>
      </c>
      <c r="IC2" s="7" t="s">
        <v>259</v>
      </c>
      <c r="ID2" s="7" t="s">
        <v>259</v>
      </c>
      <c r="IE2" s="7" t="s">
        <v>259</v>
      </c>
      <c r="IF2" s="7" t="s">
        <v>259</v>
      </c>
      <c r="IG2" s="7" t="s">
        <v>259</v>
      </c>
      <c r="IH2" s="7" t="s">
        <v>259</v>
      </c>
      <c r="II2" s="7" t="s">
        <v>259</v>
      </c>
      <c r="IJ2" s="7" t="s">
        <v>259</v>
      </c>
      <c r="IK2" s="7" t="s">
        <v>259</v>
      </c>
      <c r="IL2" s="7" t="s">
        <v>259</v>
      </c>
      <c r="IM2" s="7" t="s">
        <v>259</v>
      </c>
      <c r="IN2" s="7" t="s">
        <v>259</v>
      </c>
      <c r="IO2" s="7" t="s">
        <v>259</v>
      </c>
      <c r="IP2" s="7" t="s">
        <v>259</v>
      </c>
      <c r="IQ2" s="7" t="s">
        <v>259</v>
      </c>
    </row>
    <row r="3" spans="1:251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  <c r="BJ3" s="8" t="s">
        <v>260</v>
      </c>
      <c r="BK3" s="8" t="s">
        <v>260</v>
      </c>
      <c r="BL3" s="8" t="s">
        <v>260</v>
      </c>
      <c r="BM3" s="8" t="s">
        <v>260</v>
      </c>
      <c r="BN3" s="8" t="s">
        <v>260</v>
      </c>
      <c r="BO3" s="8" t="s">
        <v>260</v>
      </c>
      <c r="BP3" s="8" t="s">
        <v>260</v>
      </c>
      <c r="BQ3" s="8" t="s">
        <v>260</v>
      </c>
      <c r="BR3" s="8" t="s">
        <v>260</v>
      </c>
      <c r="BS3" s="8" t="s">
        <v>260</v>
      </c>
      <c r="BT3" s="8" t="s">
        <v>260</v>
      </c>
      <c r="BU3" s="8" t="s">
        <v>260</v>
      </c>
      <c r="BV3" s="8" t="s">
        <v>260</v>
      </c>
      <c r="BW3" s="8" t="s">
        <v>260</v>
      </c>
      <c r="BX3" s="8" t="s">
        <v>260</v>
      </c>
      <c r="BY3" s="8" t="s">
        <v>260</v>
      </c>
      <c r="BZ3" s="8" t="s">
        <v>260</v>
      </c>
      <c r="CA3" s="8" t="s">
        <v>260</v>
      </c>
      <c r="CB3" s="8" t="s">
        <v>260</v>
      </c>
      <c r="CC3" s="8" t="s">
        <v>260</v>
      </c>
      <c r="CD3" s="8" t="s">
        <v>260</v>
      </c>
      <c r="CE3" s="8" t="s">
        <v>260</v>
      </c>
      <c r="CF3" s="8" t="s">
        <v>260</v>
      </c>
      <c r="CG3" s="8" t="s">
        <v>260</v>
      </c>
      <c r="CH3" s="8" t="s">
        <v>260</v>
      </c>
      <c r="CI3" s="8" t="s">
        <v>260</v>
      </c>
      <c r="CJ3" s="8" t="s">
        <v>260</v>
      </c>
      <c r="CK3" s="8" t="s">
        <v>260</v>
      </c>
      <c r="CL3" s="8" t="s">
        <v>260</v>
      </c>
      <c r="CM3" s="8" t="s">
        <v>260</v>
      </c>
      <c r="CN3" s="8" t="s">
        <v>260</v>
      </c>
      <c r="CO3" s="8" t="s">
        <v>260</v>
      </c>
      <c r="CP3" s="8" t="s">
        <v>260</v>
      </c>
      <c r="CQ3" s="8" t="s">
        <v>260</v>
      </c>
      <c r="CR3" s="8" t="s">
        <v>260</v>
      </c>
      <c r="CS3" s="8" t="s">
        <v>260</v>
      </c>
      <c r="CT3" s="8" t="s">
        <v>260</v>
      </c>
      <c r="CU3" s="8" t="s">
        <v>260</v>
      </c>
      <c r="CV3" s="8" t="s">
        <v>260</v>
      </c>
      <c r="CW3" s="8" t="s">
        <v>260</v>
      </c>
      <c r="CX3" s="8" t="s">
        <v>260</v>
      </c>
      <c r="CY3" s="8" t="s">
        <v>260</v>
      </c>
      <c r="CZ3" s="8" t="s">
        <v>260</v>
      </c>
      <c r="DA3" s="8" t="s">
        <v>260</v>
      </c>
      <c r="DB3" s="8" t="s">
        <v>260</v>
      </c>
      <c r="DC3" s="8" t="s">
        <v>260</v>
      </c>
      <c r="DD3" s="8" t="s">
        <v>260</v>
      </c>
      <c r="DE3" s="8" t="s">
        <v>260</v>
      </c>
      <c r="DF3" s="8" t="s">
        <v>260</v>
      </c>
      <c r="DG3" s="8" t="s">
        <v>260</v>
      </c>
      <c r="DH3" s="8" t="s">
        <v>260</v>
      </c>
      <c r="DI3" s="8" t="s">
        <v>260</v>
      </c>
      <c r="DJ3" s="8" t="s">
        <v>260</v>
      </c>
      <c r="DK3" s="8" t="s">
        <v>260</v>
      </c>
      <c r="DL3" s="8" t="s">
        <v>260</v>
      </c>
      <c r="DM3" s="8" t="s">
        <v>260</v>
      </c>
      <c r="DN3" s="8" t="s">
        <v>260</v>
      </c>
      <c r="DO3" s="8" t="s">
        <v>260</v>
      </c>
      <c r="DP3" s="8" t="s">
        <v>260</v>
      </c>
      <c r="DQ3" s="8" t="s">
        <v>260</v>
      </c>
      <c r="DR3" s="8" t="s">
        <v>260</v>
      </c>
      <c r="DS3" s="8" t="s">
        <v>260</v>
      </c>
      <c r="DT3" s="8" t="s">
        <v>260</v>
      </c>
      <c r="DU3" s="8" t="s">
        <v>260</v>
      </c>
      <c r="DV3" s="8" t="s">
        <v>260</v>
      </c>
      <c r="DW3" s="8" t="s">
        <v>260</v>
      </c>
      <c r="DX3" s="8" t="s">
        <v>260</v>
      </c>
      <c r="DY3" s="8" t="s">
        <v>260</v>
      </c>
      <c r="DZ3" s="8" t="s">
        <v>260</v>
      </c>
      <c r="EA3" s="8" t="s">
        <v>260</v>
      </c>
      <c r="EB3" s="8" t="s">
        <v>260</v>
      </c>
      <c r="EC3" s="8" t="s">
        <v>260</v>
      </c>
      <c r="ED3" s="8" t="s">
        <v>260</v>
      </c>
      <c r="EE3" s="8" t="s">
        <v>260</v>
      </c>
      <c r="EF3" s="8" t="s">
        <v>260</v>
      </c>
      <c r="EG3" s="8" t="s">
        <v>260</v>
      </c>
      <c r="EH3" s="8" t="s">
        <v>260</v>
      </c>
      <c r="EI3" s="8" t="s">
        <v>260</v>
      </c>
      <c r="EJ3" s="8" t="s">
        <v>260</v>
      </c>
      <c r="EK3" s="8" t="s">
        <v>260</v>
      </c>
      <c r="EL3" s="8" t="s">
        <v>260</v>
      </c>
      <c r="EM3" s="8" t="s">
        <v>260</v>
      </c>
      <c r="EN3" s="8" t="s">
        <v>260</v>
      </c>
      <c r="EO3" s="8" t="s">
        <v>260</v>
      </c>
      <c r="EP3" s="8" t="s">
        <v>260</v>
      </c>
      <c r="EQ3" s="8" t="s">
        <v>260</v>
      </c>
      <c r="ER3" s="8" t="s">
        <v>260</v>
      </c>
      <c r="ES3" s="8" t="s">
        <v>260</v>
      </c>
      <c r="ET3" s="8" t="s">
        <v>260</v>
      </c>
      <c r="EU3" s="8" t="s">
        <v>260</v>
      </c>
      <c r="EV3" s="8" t="s">
        <v>260</v>
      </c>
      <c r="EW3" s="8" t="s">
        <v>260</v>
      </c>
      <c r="EX3" s="8" t="s">
        <v>260</v>
      </c>
      <c r="EY3" s="8" t="s">
        <v>260</v>
      </c>
      <c r="EZ3" s="8" t="s">
        <v>260</v>
      </c>
      <c r="FA3" s="8" t="s">
        <v>260</v>
      </c>
      <c r="FB3" s="8" t="s">
        <v>260</v>
      </c>
      <c r="FC3" s="8" t="s">
        <v>260</v>
      </c>
      <c r="FD3" s="8" t="s">
        <v>260</v>
      </c>
      <c r="FE3" s="8" t="s">
        <v>260</v>
      </c>
      <c r="FF3" s="8" t="s">
        <v>260</v>
      </c>
      <c r="FG3" s="8" t="s">
        <v>260</v>
      </c>
      <c r="FH3" s="8" t="s">
        <v>260</v>
      </c>
      <c r="FI3" s="8" t="s">
        <v>260</v>
      </c>
      <c r="FJ3" s="8" t="s">
        <v>260</v>
      </c>
      <c r="FK3" s="8" t="s">
        <v>260</v>
      </c>
      <c r="FL3" s="8" t="s">
        <v>260</v>
      </c>
      <c r="FM3" s="8" t="s">
        <v>260</v>
      </c>
      <c r="FN3" s="8" t="s">
        <v>260</v>
      </c>
      <c r="FO3" s="8" t="s">
        <v>260</v>
      </c>
      <c r="FP3" s="8" t="s">
        <v>260</v>
      </c>
      <c r="FQ3" s="8" t="s">
        <v>260</v>
      </c>
      <c r="FR3" s="8" t="s">
        <v>260</v>
      </c>
      <c r="FS3" s="8" t="s">
        <v>260</v>
      </c>
      <c r="FT3" s="8" t="s">
        <v>260</v>
      </c>
      <c r="FU3" s="8" t="s">
        <v>260</v>
      </c>
      <c r="FV3" s="8" t="s">
        <v>260</v>
      </c>
      <c r="FW3" s="8" t="s">
        <v>260</v>
      </c>
      <c r="FX3" s="8" t="s">
        <v>260</v>
      </c>
      <c r="FY3" s="8" t="s">
        <v>260</v>
      </c>
      <c r="FZ3" s="8" t="s">
        <v>260</v>
      </c>
      <c r="GA3" s="8" t="s">
        <v>260</v>
      </c>
      <c r="GB3" s="8" t="s">
        <v>260</v>
      </c>
      <c r="GC3" s="8" t="s">
        <v>260</v>
      </c>
      <c r="GD3" s="8" t="s">
        <v>260</v>
      </c>
      <c r="GE3" s="8" t="s">
        <v>260</v>
      </c>
      <c r="GF3" s="8" t="s">
        <v>260</v>
      </c>
      <c r="GG3" s="8" t="s">
        <v>260</v>
      </c>
      <c r="GH3" s="8" t="s">
        <v>260</v>
      </c>
      <c r="GI3" s="8" t="s">
        <v>260</v>
      </c>
      <c r="GJ3" s="8" t="s">
        <v>260</v>
      </c>
      <c r="GK3" s="8" t="s">
        <v>260</v>
      </c>
      <c r="GL3" s="8" t="s">
        <v>260</v>
      </c>
      <c r="GM3" s="8" t="s">
        <v>260</v>
      </c>
      <c r="GN3" s="8" t="s">
        <v>260</v>
      </c>
      <c r="GO3" s="8" t="s">
        <v>260</v>
      </c>
      <c r="GP3" s="8" t="s">
        <v>260</v>
      </c>
      <c r="GQ3" s="8" t="s">
        <v>260</v>
      </c>
      <c r="GR3" s="8" t="s">
        <v>260</v>
      </c>
      <c r="GS3" s="8" t="s">
        <v>260</v>
      </c>
      <c r="GT3" s="8" t="s">
        <v>260</v>
      </c>
      <c r="GU3" s="8" t="s">
        <v>260</v>
      </c>
      <c r="GV3" s="8" t="s">
        <v>260</v>
      </c>
      <c r="GW3" s="8" t="s">
        <v>260</v>
      </c>
      <c r="GX3" s="8" t="s">
        <v>260</v>
      </c>
      <c r="GY3" s="8" t="s">
        <v>260</v>
      </c>
      <c r="GZ3" s="8" t="s">
        <v>260</v>
      </c>
      <c r="HA3" s="8" t="s">
        <v>260</v>
      </c>
      <c r="HB3" s="8" t="s">
        <v>260</v>
      </c>
      <c r="HC3" s="8" t="s">
        <v>260</v>
      </c>
      <c r="HD3" s="8" t="s">
        <v>260</v>
      </c>
      <c r="HE3" s="8" t="s">
        <v>260</v>
      </c>
      <c r="HF3" s="8" t="s">
        <v>260</v>
      </c>
      <c r="HG3" s="8" t="s">
        <v>260</v>
      </c>
      <c r="HH3" s="8" t="s">
        <v>260</v>
      </c>
      <c r="HI3" s="8" t="s">
        <v>260</v>
      </c>
      <c r="HJ3" s="8" t="s">
        <v>260</v>
      </c>
      <c r="HK3" s="8" t="s">
        <v>260</v>
      </c>
      <c r="HL3" s="8" t="s">
        <v>260</v>
      </c>
      <c r="HM3" s="8" t="s">
        <v>260</v>
      </c>
      <c r="HN3" s="8" t="s">
        <v>260</v>
      </c>
      <c r="HO3" s="8" t="s">
        <v>260</v>
      </c>
      <c r="HP3" s="8" t="s">
        <v>260</v>
      </c>
      <c r="HQ3" s="8" t="s">
        <v>260</v>
      </c>
      <c r="HR3" s="8" t="s">
        <v>260</v>
      </c>
      <c r="HS3" s="8" t="s">
        <v>260</v>
      </c>
      <c r="HT3" s="8" t="s">
        <v>260</v>
      </c>
      <c r="HU3" s="8" t="s">
        <v>260</v>
      </c>
      <c r="HV3" s="8" t="s">
        <v>260</v>
      </c>
      <c r="HW3" s="8" t="s">
        <v>260</v>
      </c>
      <c r="HX3" s="8" t="s">
        <v>260</v>
      </c>
      <c r="HY3" s="8" t="s">
        <v>260</v>
      </c>
      <c r="HZ3" s="8" t="s">
        <v>260</v>
      </c>
      <c r="IA3" s="8" t="s">
        <v>260</v>
      </c>
      <c r="IB3" s="8" t="s">
        <v>260</v>
      </c>
      <c r="IC3" s="8" t="s">
        <v>260</v>
      </c>
      <c r="ID3" s="8" t="s">
        <v>260</v>
      </c>
      <c r="IE3" s="8" t="s">
        <v>260</v>
      </c>
      <c r="IF3" s="8" t="s">
        <v>260</v>
      </c>
      <c r="IG3" s="8" t="s">
        <v>260</v>
      </c>
      <c r="IH3" s="8" t="s">
        <v>260</v>
      </c>
      <c r="II3" s="8" t="s">
        <v>260</v>
      </c>
      <c r="IJ3" s="8" t="s">
        <v>260</v>
      </c>
      <c r="IK3" s="8" t="s">
        <v>260</v>
      </c>
      <c r="IL3" s="8" t="s">
        <v>260</v>
      </c>
      <c r="IM3" s="8" t="s">
        <v>260</v>
      </c>
      <c r="IN3" s="8" t="s">
        <v>260</v>
      </c>
      <c r="IO3" s="8" t="s">
        <v>260</v>
      </c>
      <c r="IP3" s="8" t="s">
        <v>260</v>
      </c>
      <c r="IQ3" s="8" t="s">
        <v>260</v>
      </c>
    </row>
    <row r="4" spans="1:251">
      <c r="A4" s="4" t="s">
        <v>252</v>
      </c>
      <c r="B4" s="8" t="s">
        <v>261</v>
      </c>
      <c r="C4" s="8" t="s">
        <v>261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261</v>
      </c>
      <c r="O4" s="8" t="s">
        <v>261</v>
      </c>
      <c r="P4" s="8" t="s">
        <v>261</v>
      </c>
      <c r="Q4" s="8" t="s">
        <v>261</v>
      </c>
      <c r="R4" s="8" t="s">
        <v>261</v>
      </c>
      <c r="S4" s="8" t="s">
        <v>261</v>
      </c>
      <c r="T4" s="8" t="s">
        <v>261</v>
      </c>
      <c r="U4" s="8" t="s">
        <v>261</v>
      </c>
      <c r="V4" s="8" t="s">
        <v>261</v>
      </c>
      <c r="W4" s="8" t="s">
        <v>261</v>
      </c>
      <c r="X4" s="8" t="s">
        <v>261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261</v>
      </c>
      <c r="AJ4" s="8" t="s">
        <v>261</v>
      </c>
      <c r="AK4" s="8" t="s">
        <v>261</v>
      </c>
      <c r="AL4" s="8" t="s">
        <v>261</v>
      </c>
      <c r="AM4" s="8" t="s">
        <v>261</v>
      </c>
      <c r="AN4" s="8" t="s">
        <v>261</v>
      </c>
      <c r="AO4" s="8" t="s">
        <v>261</v>
      </c>
      <c r="AP4" s="8" t="s">
        <v>261</v>
      </c>
      <c r="AQ4" s="8" t="s">
        <v>261</v>
      </c>
      <c r="AR4" s="8" t="s">
        <v>261</v>
      </c>
      <c r="AS4" s="8" t="s">
        <v>261</v>
      </c>
      <c r="AT4" s="8" t="s">
        <v>261</v>
      </c>
      <c r="AU4" s="8" t="s">
        <v>261</v>
      </c>
      <c r="AV4" s="8" t="s">
        <v>261</v>
      </c>
      <c r="AW4" s="8" t="s">
        <v>261</v>
      </c>
      <c r="AX4" s="8" t="s">
        <v>261</v>
      </c>
      <c r="AY4" s="8" t="s">
        <v>261</v>
      </c>
      <c r="AZ4" s="8" t="s">
        <v>261</v>
      </c>
      <c r="BA4" s="8" t="s">
        <v>261</v>
      </c>
      <c r="BB4" s="8" t="s">
        <v>261</v>
      </c>
      <c r="BC4" s="8" t="s">
        <v>261</v>
      </c>
      <c r="BD4" s="8" t="s">
        <v>261</v>
      </c>
      <c r="BE4" s="8" t="s">
        <v>261</v>
      </c>
      <c r="BF4" s="8" t="s">
        <v>261</v>
      </c>
      <c r="BG4" s="8" t="s">
        <v>261</v>
      </c>
      <c r="BH4" s="8" t="s">
        <v>261</v>
      </c>
      <c r="BI4" s="8" t="s">
        <v>261</v>
      </c>
      <c r="BJ4" s="8" t="s">
        <v>261</v>
      </c>
      <c r="BK4" s="8" t="s">
        <v>261</v>
      </c>
      <c r="BL4" s="8" t="s">
        <v>261</v>
      </c>
      <c r="BM4" s="8" t="s">
        <v>261</v>
      </c>
      <c r="BN4" s="8" t="s">
        <v>261</v>
      </c>
      <c r="BO4" s="8" t="s">
        <v>261</v>
      </c>
      <c r="BP4" s="8" t="s">
        <v>261</v>
      </c>
      <c r="BQ4" s="8" t="s">
        <v>261</v>
      </c>
      <c r="BR4" s="8" t="s">
        <v>261</v>
      </c>
      <c r="BS4" s="8" t="s">
        <v>261</v>
      </c>
      <c r="BT4" s="8" t="s">
        <v>261</v>
      </c>
      <c r="BU4" s="8" t="s">
        <v>261</v>
      </c>
      <c r="BV4" s="8" t="s">
        <v>261</v>
      </c>
      <c r="BW4" s="8" t="s">
        <v>261</v>
      </c>
      <c r="BX4" s="8" t="s">
        <v>261</v>
      </c>
      <c r="BY4" s="8" t="s">
        <v>261</v>
      </c>
      <c r="BZ4" s="8" t="s">
        <v>261</v>
      </c>
      <c r="CA4" s="8" t="s">
        <v>261</v>
      </c>
      <c r="CB4" s="8" t="s">
        <v>261</v>
      </c>
      <c r="CC4" s="8" t="s">
        <v>261</v>
      </c>
      <c r="CD4" s="8" t="s">
        <v>261</v>
      </c>
      <c r="CE4" s="8" t="s">
        <v>261</v>
      </c>
      <c r="CF4" s="8" t="s">
        <v>261</v>
      </c>
      <c r="CG4" s="8" t="s">
        <v>261</v>
      </c>
      <c r="CH4" s="8" t="s">
        <v>261</v>
      </c>
      <c r="CI4" s="8" t="s">
        <v>261</v>
      </c>
      <c r="CJ4" s="8" t="s">
        <v>261</v>
      </c>
      <c r="CK4" s="8" t="s">
        <v>261</v>
      </c>
      <c r="CL4" s="8" t="s">
        <v>261</v>
      </c>
      <c r="CM4" s="8" t="s">
        <v>261</v>
      </c>
      <c r="CN4" s="8" t="s">
        <v>261</v>
      </c>
      <c r="CO4" s="8" t="s">
        <v>261</v>
      </c>
      <c r="CP4" s="8" t="s">
        <v>261</v>
      </c>
      <c r="CQ4" s="8" t="s">
        <v>261</v>
      </c>
      <c r="CR4" s="8" t="s">
        <v>261</v>
      </c>
      <c r="CS4" s="8" t="s">
        <v>261</v>
      </c>
      <c r="CT4" s="8" t="s">
        <v>261</v>
      </c>
      <c r="CU4" s="8" t="s">
        <v>261</v>
      </c>
      <c r="CV4" s="8" t="s">
        <v>261</v>
      </c>
      <c r="CW4" s="8" t="s">
        <v>261</v>
      </c>
      <c r="CX4" s="8" t="s">
        <v>261</v>
      </c>
      <c r="CY4" s="8" t="s">
        <v>261</v>
      </c>
      <c r="CZ4" s="8" t="s">
        <v>261</v>
      </c>
      <c r="DA4" s="8" t="s">
        <v>261</v>
      </c>
      <c r="DB4" s="8" t="s">
        <v>261</v>
      </c>
      <c r="DC4" s="8" t="s">
        <v>261</v>
      </c>
      <c r="DD4" s="8" t="s">
        <v>261</v>
      </c>
      <c r="DE4" s="8" t="s">
        <v>261</v>
      </c>
      <c r="DF4" s="8" t="s">
        <v>261</v>
      </c>
      <c r="DG4" s="8" t="s">
        <v>261</v>
      </c>
      <c r="DH4" s="8" t="s">
        <v>261</v>
      </c>
      <c r="DI4" s="8" t="s">
        <v>261</v>
      </c>
      <c r="DJ4" s="8" t="s">
        <v>261</v>
      </c>
      <c r="DK4" s="8" t="s">
        <v>261</v>
      </c>
      <c r="DL4" s="8" t="s">
        <v>261</v>
      </c>
      <c r="DM4" s="8" t="s">
        <v>261</v>
      </c>
      <c r="DN4" s="8" t="s">
        <v>261</v>
      </c>
      <c r="DO4" s="8" t="s">
        <v>261</v>
      </c>
      <c r="DP4" s="8" t="s">
        <v>261</v>
      </c>
      <c r="DQ4" s="8" t="s">
        <v>261</v>
      </c>
      <c r="DR4" s="8" t="s">
        <v>261</v>
      </c>
      <c r="DS4" s="8" t="s">
        <v>261</v>
      </c>
      <c r="DT4" s="8" t="s">
        <v>261</v>
      </c>
      <c r="DU4" s="8" t="s">
        <v>261</v>
      </c>
      <c r="DV4" s="8" t="s">
        <v>261</v>
      </c>
      <c r="DW4" s="8" t="s">
        <v>261</v>
      </c>
      <c r="DX4" s="8" t="s">
        <v>261</v>
      </c>
      <c r="DY4" s="8" t="s">
        <v>261</v>
      </c>
      <c r="DZ4" s="8" t="s">
        <v>261</v>
      </c>
      <c r="EA4" s="8" t="s">
        <v>261</v>
      </c>
      <c r="EB4" s="8" t="s">
        <v>261</v>
      </c>
      <c r="EC4" s="8" t="s">
        <v>261</v>
      </c>
      <c r="ED4" s="8" t="s">
        <v>261</v>
      </c>
      <c r="EE4" s="8" t="s">
        <v>261</v>
      </c>
      <c r="EF4" s="8" t="s">
        <v>261</v>
      </c>
      <c r="EG4" s="8" t="s">
        <v>261</v>
      </c>
      <c r="EH4" s="8" t="s">
        <v>261</v>
      </c>
      <c r="EI4" s="8" t="s">
        <v>261</v>
      </c>
      <c r="EJ4" s="8" t="s">
        <v>261</v>
      </c>
      <c r="EK4" s="8" t="s">
        <v>261</v>
      </c>
      <c r="EL4" s="8" t="s">
        <v>261</v>
      </c>
      <c r="EM4" s="8" t="s">
        <v>261</v>
      </c>
      <c r="EN4" s="8" t="s">
        <v>261</v>
      </c>
      <c r="EO4" s="8" t="s">
        <v>261</v>
      </c>
      <c r="EP4" s="8" t="s">
        <v>261</v>
      </c>
      <c r="EQ4" s="8" t="s">
        <v>261</v>
      </c>
      <c r="ER4" s="8" t="s">
        <v>261</v>
      </c>
      <c r="ES4" s="8" t="s">
        <v>261</v>
      </c>
      <c r="ET4" s="8" t="s">
        <v>261</v>
      </c>
      <c r="EU4" s="8" t="s">
        <v>261</v>
      </c>
      <c r="EV4" s="8" t="s">
        <v>261</v>
      </c>
      <c r="EW4" s="8" t="s">
        <v>261</v>
      </c>
      <c r="EX4" s="8" t="s">
        <v>261</v>
      </c>
      <c r="EY4" s="8" t="s">
        <v>261</v>
      </c>
      <c r="EZ4" s="8" t="s">
        <v>261</v>
      </c>
      <c r="FA4" s="8" t="s">
        <v>261</v>
      </c>
      <c r="FB4" s="8" t="s">
        <v>261</v>
      </c>
      <c r="FC4" s="8" t="s">
        <v>261</v>
      </c>
      <c r="FD4" s="8" t="s">
        <v>261</v>
      </c>
      <c r="FE4" s="8" t="s">
        <v>261</v>
      </c>
      <c r="FF4" s="8" t="s">
        <v>261</v>
      </c>
      <c r="FG4" s="8" t="s">
        <v>261</v>
      </c>
      <c r="FH4" s="8" t="s">
        <v>261</v>
      </c>
      <c r="FI4" s="8" t="s">
        <v>261</v>
      </c>
      <c r="FJ4" s="8" t="s">
        <v>261</v>
      </c>
      <c r="FK4" s="8" t="s">
        <v>261</v>
      </c>
      <c r="FL4" s="8" t="s">
        <v>261</v>
      </c>
      <c r="FM4" s="8" t="s">
        <v>261</v>
      </c>
      <c r="FN4" s="8" t="s">
        <v>261</v>
      </c>
      <c r="FO4" s="8" t="s">
        <v>261</v>
      </c>
      <c r="FP4" s="8" t="s">
        <v>261</v>
      </c>
      <c r="FQ4" s="8" t="s">
        <v>261</v>
      </c>
      <c r="FR4" s="8" t="s">
        <v>261</v>
      </c>
      <c r="FS4" s="8" t="s">
        <v>261</v>
      </c>
      <c r="FT4" s="8" t="s">
        <v>261</v>
      </c>
      <c r="FU4" s="8" t="s">
        <v>261</v>
      </c>
      <c r="FV4" s="8" t="s">
        <v>261</v>
      </c>
      <c r="FW4" s="8" t="s">
        <v>261</v>
      </c>
      <c r="FX4" s="8" t="s">
        <v>261</v>
      </c>
      <c r="FY4" s="8" t="s">
        <v>261</v>
      </c>
      <c r="FZ4" s="8" t="s">
        <v>261</v>
      </c>
      <c r="GA4" s="8" t="s">
        <v>261</v>
      </c>
      <c r="GB4" s="8" t="s">
        <v>261</v>
      </c>
      <c r="GC4" s="8" t="s">
        <v>261</v>
      </c>
      <c r="GD4" s="8" t="s">
        <v>261</v>
      </c>
      <c r="GE4" s="8" t="s">
        <v>261</v>
      </c>
      <c r="GF4" s="8" t="s">
        <v>261</v>
      </c>
      <c r="GG4" s="8" t="s">
        <v>261</v>
      </c>
      <c r="GH4" s="8" t="s">
        <v>261</v>
      </c>
      <c r="GI4" s="8" t="s">
        <v>261</v>
      </c>
      <c r="GJ4" s="8" t="s">
        <v>261</v>
      </c>
      <c r="GK4" s="8" t="s">
        <v>261</v>
      </c>
      <c r="GL4" s="8" t="s">
        <v>261</v>
      </c>
      <c r="GM4" s="8" t="s">
        <v>261</v>
      </c>
      <c r="GN4" s="8" t="s">
        <v>261</v>
      </c>
      <c r="GO4" s="8" t="s">
        <v>261</v>
      </c>
      <c r="GP4" s="8" t="s">
        <v>261</v>
      </c>
      <c r="GQ4" s="8" t="s">
        <v>261</v>
      </c>
      <c r="GR4" s="8" t="s">
        <v>261</v>
      </c>
      <c r="GS4" s="8" t="s">
        <v>261</v>
      </c>
      <c r="GT4" s="8" t="s">
        <v>261</v>
      </c>
      <c r="GU4" s="8" t="s">
        <v>261</v>
      </c>
      <c r="GV4" s="8" t="s">
        <v>261</v>
      </c>
      <c r="GW4" s="8" t="s">
        <v>261</v>
      </c>
      <c r="GX4" s="8" t="s">
        <v>261</v>
      </c>
      <c r="GY4" s="8" t="s">
        <v>261</v>
      </c>
      <c r="GZ4" s="8" t="s">
        <v>261</v>
      </c>
      <c r="HA4" s="8" t="s">
        <v>261</v>
      </c>
      <c r="HB4" s="8" t="s">
        <v>261</v>
      </c>
      <c r="HC4" s="8" t="s">
        <v>261</v>
      </c>
      <c r="HD4" s="8" t="s">
        <v>261</v>
      </c>
      <c r="HE4" s="8" t="s">
        <v>261</v>
      </c>
      <c r="HF4" s="8" t="s">
        <v>261</v>
      </c>
      <c r="HG4" s="8" t="s">
        <v>261</v>
      </c>
      <c r="HH4" s="8" t="s">
        <v>261</v>
      </c>
      <c r="HI4" s="8" t="s">
        <v>261</v>
      </c>
      <c r="HJ4" s="8" t="s">
        <v>261</v>
      </c>
      <c r="HK4" s="8" t="s">
        <v>261</v>
      </c>
      <c r="HL4" s="8" t="s">
        <v>261</v>
      </c>
      <c r="HM4" s="8" t="s">
        <v>261</v>
      </c>
      <c r="HN4" s="8" t="s">
        <v>261</v>
      </c>
      <c r="HO4" s="8" t="s">
        <v>261</v>
      </c>
      <c r="HP4" s="8" t="s">
        <v>261</v>
      </c>
      <c r="HQ4" s="8" t="s">
        <v>261</v>
      </c>
      <c r="HR4" s="8" t="s">
        <v>261</v>
      </c>
      <c r="HS4" s="8" t="s">
        <v>261</v>
      </c>
      <c r="HT4" s="8" t="s">
        <v>261</v>
      </c>
      <c r="HU4" s="8" t="s">
        <v>261</v>
      </c>
      <c r="HV4" s="8" t="s">
        <v>261</v>
      </c>
      <c r="HW4" s="8" t="s">
        <v>261</v>
      </c>
      <c r="HX4" s="8" t="s">
        <v>261</v>
      </c>
      <c r="HY4" s="8" t="s">
        <v>261</v>
      </c>
      <c r="HZ4" s="8" t="s">
        <v>261</v>
      </c>
      <c r="IA4" s="8" t="s">
        <v>261</v>
      </c>
      <c r="IB4" s="8" t="s">
        <v>261</v>
      </c>
      <c r="IC4" s="8" t="s">
        <v>261</v>
      </c>
      <c r="ID4" s="8" t="s">
        <v>261</v>
      </c>
      <c r="IE4" s="8" t="s">
        <v>261</v>
      </c>
      <c r="IF4" s="8" t="s">
        <v>261</v>
      </c>
      <c r="IG4" s="8" t="s">
        <v>261</v>
      </c>
      <c r="IH4" s="8" t="s">
        <v>261</v>
      </c>
      <c r="II4" s="8" t="s">
        <v>261</v>
      </c>
      <c r="IJ4" s="8" t="s">
        <v>261</v>
      </c>
      <c r="IK4" s="8" t="s">
        <v>261</v>
      </c>
      <c r="IL4" s="8" t="s">
        <v>261</v>
      </c>
      <c r="IM4" s="8" t="s">
        <v>261</v>
      </c>
      <c r="IN4" s="8" t="s">
        <v>261</v>
      </c>
      <c r="IO4" s="8" t="s">
        <v>261</v>
      </c>
      <c r="IP4" s="8" t="s">
        <v>261</v>
      </c>
      <c r="IQ4" s="8" t="s">
        <v>261</v>
      </c>
    </row>
    <row r="5" spans="1:251">
      <c r="A5" s="4" t="s">
        <v>253</v>
      </c>
      <c r="B5" s="8" t="s">
        <v>2877</v>
      </c>
      <c r="C5" s="8" t="s">
        <v>2877</v>
      </c>
      <c r="D5" s="8" t="s">
        <v>2877</v>
      </c>
      <c r="E5" s="8" t="s">
        <v>2877</v>
      </c>
      <c r="F5" s="8" t="s">
        <v>2877</v>
      </c>
      <c r="G5" s="8" t="s">
        <v>2877</v>
      </c>
      <c r="H5" s="8" t="s">
        <v>2877</v>
      </c>
      <c r="I5" s="8" t="s">
        <v>2877</v>
      </c>
      <c r="J5" s="8" t="s">
        <v>2877</v>
      </c>
      <c r="K5" s="8" t="s">
        <v>2877</v>
      </c>
      <c r="L5" s="8" t="s">
        <v>2877</v>
      </c>
      <c r="M5" s="8" t="s">
        <v>2877</v>
      </c>
      <c r="N5" s="8" t="s">
        <v>2877</v>
      </c>
      <c r="O5" s="8" t="s">
        <v>2877</v>
      </c>
      <c r="P5" s="8" t="s">
        <v>2877</v>
      </c>
      <c r="Q5" s="8" t="s">
        <v>2877</v>
      </c>
      <c r="R5" s="8" t="s">
        <v>2877</v>
      </c>
      <c r="S5" s="8" t="s">
        <v>2877</v>
      </c>
      <c r="T5" s="8" t="s">
        <v>2877</v>
      </c>
      <c r="U5" s="8" t="s">
        <v>2877</v>
      </c>
      <c r="V5" s="8" t="s">
        <v>2877</v>
      </c>
      <c r="W5" s="8" t="s">
        <v>2877</v>
      </c>
      <c r="X5" s="8" t="s">
        <v>2877</v>
      </c>
      <c r="Y5" s="8" t="s">
        <v>2877</v>
      </c>
      <c r="Z5" s="8" t="s">
        <v>2877</v>
      </c>
      <c r="AA5" s="8" t="s">
        <v>2877</v>
      </c>
      <c r="AB5" s="8" t="s">
        <v>2877</v>
      </c>
      <c r="AC5" s="8" t="s">
        <v>2877</v>
      </c>
      <c r="AD5" s="8" t="s">
        <v>2877</v>
      </c>
      <c r="AE5" s="8" t="s">
        <v>2877</v>
      </c>
      <c r="AF5" s="8" t="s">
        <v>2877</v>
      </c>
      <c r="AG5" s="8" t="s">
        <v>2877</v>
      </c>
      <c r="AH5" s="8" t="s">
        <v>2877</v>
      </c>
      <c r="AI5" s="8" t="s">
        <v>2877</v>
      </c>
      <c r="AJ5" s="8" t="s">
        <v>2877</v>
      </c>
      <c r="AK5" s="8" t="s">
        <v>2877</v>
      </c>
      <c r="AL5" s="8" t="s">
        <v>2877</v>
      </c>
      <c r="AM5" s="8" t="s">
        <v>2877</v>
      </c>
      <c r="AN5" s="8" t="s">
        <v>2877</v>
      </c>
      <c r="AO5" s="8" t="s">
        <v>2877</v>
      </c>
      <c r="AP5" s="8" t="s">
        <v>2877</v>
      </c>
      <c r="AQ5" s="8" t="s">
        <v>2877</v>
      </c>
      <c r="AR5" s="8" t="s">
        <v>2877</v>
      </c>
      <c r="AS5" s="8" t="s">
        <v>2877</v>
      </c>
      <c r="AT5" s="8" t="s">
        <v>2877</v>
      </c>
      <c r="AU5" s="8" t="s">
        <v>2877</v>
      </c>
      <c r="AV5" s="8" t="s">
        <v>2877</v>
      </c>
      <c r="AW5" s="8" t="s">
        <v>2877</v>
      </c>
      <c r="AX5" s="8" t="s">
        <v>2877</v>
      </c>
      <c r="AY5" s="8" t="s">
        <v>2877</v>
      </c>
      <c r="AZ5" s="8" t="s">
        <v>2877</v>
      </c>
      <c r="BA5" s="8" t="s">
        <v>2877</v>
      </c>
      <c r="BB5" s="8" t="s">
        <v>2877</v>
      </c>
      <c r="BC5" s="8" t="s">
        <v>2877</v>
      </c>
      <c r="BD5" s="8" t="s">
        <v>2877</v>
      </c>
      <c r="BE5" s="8" t="s">
        <v>2877</v>
      </c>
      <c r="BF5" s="8" t="s">
        <v>2877</v>
      </c>
      <c r="BG5" s="8" t="s">
        <v>2877</v>
      </c>
      <c r="BH5" s="8" t="s">
        <v>2877</v>
      </c>
      <c r="BI5" s="8" t="s">
        <v>2877</v>
      </c>
      <c r="BJ5" s="8" t="s">
        <v>2877</v>
      </c>
      <c r="BK5" s="8" t="s">
        <v>2877</v>
      </c>
      <c r="BL5" s="8" t="s">
        <v>2877</v>
      </c>
      <c r="BM5" s="8" t="s">
        <v>2877</v>
      </c>
      <c r="BN5" s="8" t="s">
        <v>2877</v>
      </c>
      <c r="BO5" s="8" t="s">
        <v>2877</v>
      </c>
      <c r="BP5" s="8" t="s">
        <v>2877</v>
      </c>
      <c r="BQ5" s="8" t="s">
        <v>2877</v>
      </c>
      <c r="BR5" s="8" t="s">
        <v>2877</v>
      </c>
      <c r="BS5" s="8" t="s">
        <v>2877</v>
      </c>
      <c r="BT5" s="8" t="s">
        <v>2877</v>
      </c>
      <c r="BU5" s="8" t="s">
        <v>2877</v>
      </c>
      <c r="BV5" s="8" t="s">
        <v>2877</v>
      </c>
      <c r="BW5" s="8" t="s">
        <v>2877</v>
      </c>
      <c r="BX5" s="8" t="s">
        <v>2877</v>
      </c>
      <c r="BY5" s="8" t="s">
        <v>2877</v>
      </c>
      <c r="BZ5" s="8" t="s">
        <v>2877</v>
      </c>
      <c r="CA5" s="8" t="s">
        <v>2877</v>
      </c>
      <c r="CB5" s="8" t="s">
        <v>2877</v>
      </c>
      <c r="CC5" s="8" t="s">
        <v>2877</v>
      </c>
      <c r="CD5" s="8" t="s">
        <v>2877</v>
      </c>
      <c r="CE5" s="8" t="s">
        <v>2877</v>
      </c>
      <c r="CF5" s="8" t="s">
        <v>2877</v>
      </c>
      <c r="CG5" s="8" t="s">
        <v>2877</v>
      </c>
      <c r="CH5" s="8" t="s">
        <v>2877</v>
      </c>
      <c r="CI5" s="8" t="s">
        <v>2877</v>
      </c>
      <c r="CJ5" s="8" t="s">
        <v>2877</v>
      </c>
      <c r="CK5" s="8" t="s">
        <v>2877</v>
      </c>
      <c r="CL5" s="8" t="s">
        <v>2877</v>
      </c>
      <c r="CM5" s="8" t="s">
        <v>2877</v>
      </c>
      <c r="CN5" s="8" t="s">
        <v>2877</v>
      </c>
      <c r="CO5" s="8" t="s">
        <v>2877</v>
      </c>
      <c r="CP5" s="8" t="s">
        <v>2877</v>
      </c>
      <c r="CQ5" s="8" t="s">
        <v>2877</v>
      </c>
      <c r="CR5" s="8" t="s">
        <v>2877</v>
      </c>
      <c r="CS5" s="8" t="s">
        <v>2877</v>
      </c>
      <c r="CT5" s="8" t="s">
        <v>2877</v>
      </c>
      <c r="CU5" s="8" t="s">
        <v>2877</v>
      </c>
      <c r="CV5" s="8" t="s">
        <v>2877</v>
      </c>
      <c r="CW5" s="8" t="s">
        <v>2877</v>
      </c>
      <c r="CX5" s="8" t="s">
        <v>2877</v>
      </c>
      <c r="CY5" s="8" t="s">
        <v>2877</v>
      </c>
      <c r="CZ5" s="8" t="s">
        <v>2877</v>
      </c>
      <c r="DA5" s="8" t="s">
        <v>2877</v>
      </c>
      <c r="DB5" s="8" t="s">
        <v>2877</v>
      </c>
      <c r="DC5" s="8" t="s">
        <v>2877</v>
      </c>
      <c r="DD5" s="8" t="s">
        <v>2877</v>
      </c>
      <c r="DE5" s="8" t="s">
        <v>2877</v>
      </c>
      <c r="DF5" s="8" t="s">
        <v>2877</v>
      </c>
      <c r="DG5" s="8" t="s">
        <v>2877</v>
      </c>
      <c r="DH5" s="8" t="s">
        <v>2877</v>
      </c>
      <c r="DI5" s="8" t="s">
        <v>2877</v>
      </c>
      <c r="DJ5" s="8" t="s">
        <v>2877</v>
      </c>
      <c r="DK5" s="8" t="s">
        <v>2877</v>
      </c>
      <c r="DL5" s="8" t="s">
        <v>2877</v>
      </c>
      <c r="DM5" s="8" t="s">
        <v>2877</v>
      </c>
      <c r="DN5" s="8" t="s">
        <v>2877</v>
      </c>
      <c r="DO5" s="8" t="s">
        <v>2877</v>
      </c>
      <c r="DP5" s="8" t="s">
        <v>2877</v>
      </c>
      <c r="DQ5" s="8" t="s">
        <v>2877</v>
      </c>
      <c r="DR5" s="8" t="s">
        <v>2877</v>
      </c>
      <c r="DS5" s="8" t="s">
        <v>2877</v>
      </c>
      <c r="DT5" s="8" t="s">
        <v>2877</v>
      </c>
      <c r="DU5" s="8" t="s">
        <v>2877</v>
      </c>
      <c r="DV5" s="8" t="s">
        <v>2877</v>
      </c>
      <c r="DW5" s="8" t="s">
        <v>2877</v>
      </c>
      <c r="DX5" s="8" t="s">
        <v>2877</v>
      </c>
      <c r="DY5" s="8" t="s">
        <v>2877</v>
      </c>
      <c r="DZ5" s="8" t="s">
        <v>2877</v>
      </c>
      <c r="EA5" s="8" t="s">
        <v>2877</v>
      </c>
      <c r="EB5" s="8" t="s">
        <v>2877</v>
      </c>
      <c r="EC5" s="8" t="s">
        <v>2877</v>
      </c>
      <c r="ED5" s="8" t="s">
        <v>2877</v>
      </c>
      <c r="EE5" s="8" t="s">
        <v>2877</v>
      </c>
      <c r="EF5" s="8" t="s">
        <v>2877</v>
      </c>
      <c r="EG5" s="8" t="s">
        <v>2877</v>
      </c>
      <c r="EH5" s="8" t="s">
        <v>2877</v>
      </c>
      <c r="EI5" s="8" t="s">
        <v>2877</v>
      </c>
      <c r="EJ5" s="8" t="s">
        <v>2877</v>
      </c>
      <c r="EK5" s="8" t="s">
        <v>2877</v>
      </c>
      <c r="EL5" s="8" t="s">
        <v>2877</v>
      </c>
      <c r="EM5" s="8" t="s">
        <v>2877</v>
      </c>
      <c r="EN5" s="8" t="s">
        <v>2877</v>
      </c>
      <c r="EO5" s="8" t="s">
        <v>2877</v>
      </c>
      <c r="EP5" s="8" t="s">
        <v>2877</v>
      </c>
      <c r="EQ5" s="8" t="s">
        <v>2877</v>
      </c>
      <c r="ER5" s="8" t="s">
        <v>2877</v>
      </c>
      <c r="ES5" s="8" t="s">
        <v>2877</v>
      </c>
      <c r="ET5" s="8" t="s">
        <v>2877</v>
      </c>
      <c r="EU5" s="8" t="s">
        <v>2877</v>
      </c>
      <c r="EV5" s="8" t="s">
        <v>2877</v>
      </c>
      <c r="EW5" s="8" t="s">
        <v>2877</v>
      </c>
      <c r="EX5" s="8" t="s">
        <v>2877</v>
      </c>
      <c r="EY5" s="8" t="s">
        <v>2877</v>
      </c>
      <c r="EZ5" s="8" t="s">
        <v>2877</v>
      </c>
      <c r="FA5" s="8" t="s">
        <v>2877</v>
      </c>
      <c r="FB5" s="8" t="s">
        <v>2877</v>
      </c>
      <c r="FC5" s="8" t="s">
        <v>2877</v>
      </c>
      <c r="FD5" s="8" t="s">
        <v>2877</v>
      </c>
      <c r="FE5" s="8" t="s">
        <v>2877</v>
      </c>
      <c r="FF5" s="8" t="s">
        <v>2877</v>
      </c>
      <c r="FG5" s="8" t="s">
        <v>2877</v>
      </c>
      <c r="FH5" s="8" t="s">
        <v>2877</v>
      </c>
      <c r="FI5" s="8" t="s">
        <v>2877</v>
      </c>
      <c r="FJ5" s="8" t="s">
        <v>2877</v>
      </c>
      <c r="FK5" s="8" t="s">
        <v>2877</v>
      </c>
      <c r="FL5" s="8" t="s">
        <v>2877</v>
      </c>
      <c r="FM5" s="8" t="s">
        <v>2877</v>
      </c>
      <c r="FN5" s="8" t="s">
        <v>2877</v>
      </c>
      <c r="FO5" s="8" t="s">
        <v>2877</v>
      </c>
      <c r="FP5" s="8" t="s">
        <v>2877</v>
      </c>
      <c r="FQ5" s="8" t="s">
        <v>2877</v>
      </c>
      <c r="FR5" s="8" t="s">
        <v>2877</v>
      </c>
      <c r="FS5" s="8" t="s">
        <v>2877</v>
      </c>
      <c r="FT5" s="8" t="s">
        <v>2877</v>
      </c>
      <c r="FU5" s="8" t="s">
        <v>2877</v>
      </c>
      <c r="FV5" s="8" t="s">
        <v>2877</v>
      </c>
      <c r="FW5" s="8" t="s">
        <v>2877</v>
      </c>
      <c r="FX5" s="8" t="s">
        <v>2877</v>
      </c>
      <c r="FY5" s="8" t="s">
        <v>2877</v>
      </c>
      <c r="FZ5" s="8" t="s">
        <v>2877</v>
      </c>
      <c r="GA5" s="8" t="s">
        <v>2877</v>
      </c>
      <c r="GB5" s="8" t="s">
        <v>2877</v>
      </c>
      <c r="GC5" s="8" t="s">
        <v>2877</v>
      </c>
      <c r="GD5" s="8" t="s">
        <v>2877</v>
      </c>
      <c r="GE5" s="8" t="s">
        <v>2877</v>
      </c>
      <c r="GF5" s="8" t="s">
        <v>2877</v>
      </c>
      <c r="GG5" s="8" t="s">
        <v>2877</v>
      </c>
      <c r="GH5" s="8" t="s">
        <v>2877</v>
      </c>
      <c r="GI5" s="8" t="s">
        <v>2877</v>
      </c>
      <c r="GJ5" s="8" t="s">
        <v>2877</v>
      </c>
      <c r="GK5" s="8" t="s">
        <v>2877</v>
      </c>
      <c r="GL5" s="8" t="s">
        <v>2877</v>
      </c>
      <c r="GM5" s="8" t="s">
        <v>2877</v>
      </c>
      <c r="GN5" s="8" t="s">
        <v>2877</v>
      </c>
      <c r="GO5" s="8" t="s">
        <v>2877</v>
      </c>
      <c r="GP5" s="8" t="s">
        <v>2877</v>
      </c>
      <c r="GQ5" s="8" t="s">
        <v>2877</v>
      </c>
      <c r="GR5" s="8" t="s">
        <v>2877</v>
      </c>
      <c r="GS5" s="8" t="s">
        <v>2877</v>
      </c>
      <c r="GT5" s="8" t="s">
        <v>2877</v>
      </c>
      <c r="GU5" s="8" t="s">
        <v>2877</v>
      </c>
      <c r="GV5" s="8" t="s">
        <v>2877</v>
      </c>
      <c r="GW5" s="8" t="s">
        <v>2877</v>
      </c>
      <c r="GX5" s="8" t="s">
        <v>2877</v>
      </c>
      <c r="GY5" s="8" t="s">
        <v>2877</v>
      </c>
      <c r="GZ5" s="8" t="s">
        <v>2877</v>
      </c>
      <c r="HA5" s="8" t="s">
        <v>2877</v>
      </c>
      <c r="HB5" s="8" t="s">
        <v>2877</v>
      </c>
      <c r="HC5" s="8" t="s">
        <v>2877</v>
      </c>
      <c r="HD5" s="8" t="s">
        <v>2877</v>
      </c>
      <c r="HE5" s="8" t="s">
        <v>2877</v>
      </c>
      <c r="HF5" s="8" t="s">
        <v>2877</v>
      </c>
      <c r="HG5" s="8" t="s">
        <v>2877</v>
      </c>
      <c r="HH5" s="8" t="s">
        <v>2877</v>
      </c>
      <c r="HI5" s="8" t="s">
        <v>2877</v>
      </c>
      <c r="HJ5" s="8" t="s">
        <v>2877</v>
      </c>
      <c r="HK5" s="8" t="s">
        <v>2877</v>
      </c>
      <c r="HL5" s="8" t="s">
        <v>2877</v>
      </c>
      <c r="HM5" s="8" t="s">
        <v>2877</v>
      </c>
      <c r="HN5" s="8" t="s">
        <v>2877</v>
      </c>
      <c r="HO5" s="8" t="s">
        <v>2877</v>
      </c>
      <c r="HP5" s="8" t="s">
        <v>2877</v>
      </c>
      <c r="HQ5" s="8" t="s">
        <v>2877</v>
      </c>
      <c r="HR5" s="8" t="s">
        <v>2877</v>
      </c>
      <c r="HS5" s="8" t="s">
        <v>2877</v>
      </c>
      <c r="HT5" s="8" t="s">
        <v>2877</v>
      </c>
      <c r="HU5" s="8" t="s">
        <v>2877</v>
      </c>
      <c r="HV5" s="8" t="s">
        <v>2877</v>
      </c>
      <c r="HW5" s="8" t="s">
        <v>2877</v>
      </c>
      <c r="HX5" s="8" t="s">
        <v>2877</v>
      </c>
      <c r="HY5" s="8" t="s">
        <v>2877</v>
      </c>
      <c r="HZ5" s="8" t="s">
        <v>2877</v>
      </c>
      <c r="IA5" s="8" t="s">
        <v>2877</v>
      </c>
      <c r="IB5" s="8" t="s">
        <v>2877</v>
      </c>
      <c r="IC5" s="8" t="s">
        <v>2877</v>
      </c>
      <c r="ID5" s="8" t="s">
        <v>2877</v>
      </c>
      <c r="IE5" s="8" t="s">
        <v>2877</v>
      </c>
      <c r="IF5" s="8" t="s">
        <v>2877</v>
      </c>
      <c r="IG5" s="8" t="s">
        <v>2877</v>
      </c>
      <c r="IH5" s="8" t="s">
        <v>2877</v>
      </c>
      <c r="II5" s="8" t="s">
        <v>2877</v>
      </c>
      <c r="IJ5" s="8" t="s">
        <v>2877</v>
      </c>
      <c r="IK5" s="8" t="s">
        <v>2877</v>
      </c>
      <c r="IL5" s="8" t="s">
        <v>2877</v>
      </c>
      <c r="IM5" s="8" t="s">
        <v>2877</v>
      </c>
      <c r="IN5" s="8" t="s">
        <v>2877</v>
      </c>
      <c r="IO5" s="8" t="s">
        <v>2877</v>
      </c>
      <c r="IP5" s="8" t="s">
        <v>2877</v>
      </c>
      <c r="IQ5" s="8" t="s">
        <v>2877</v>
      </c>
    </row>
    <row r="6" spans="1:251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  <c r="HF6" s="1">
        <v>2</v>
      </c>
      <c r="HG6" s="1">
        <v>2</v>
      </c>
      <c r="HH6" s="1">
        <v>2</v>
      </c>
      <c r="HI6" s="1">
        <v>2</v>
      </c>
      <c r="HJ6" s="1">
        <v>2</v>
      </c>
      <c r="HK6" s="1">
        <v>2</v>
      </c>
      <c r="HL6" s="1">
        <v>2</v>
      </c>
      <c r="HM6" s="1">
        <v>2</v>
      </c>
      <c r="HN6" s="1">
        <v>2</v>
      </c>
      <c r="HO6" s="1">
        <v>2</v>
      </c>
      <c r="HP6" s="1">
        <v>2</v>
      </c>
      <c r="HQ6" s="1">
        <v>2</v>
      </c>
      <c r="HR6" s="1">
        <v>2</v>
      </c>
      <c r="HS6" s="1">
        <v>2</v>
      </c>
      <c r="HT6" s="1">
        <v>2</v>
      </c>
      <c r="HU6" s="1">
        <v>2</v>
      </c>
      <c r="HV6" s="1">
        <v>2</v>
      </c>
      <c r="HW6" s="1">
        <v>2</v>
      </c>
      <c r="HX6" s="1">
        <v>2</v>
      </c>
      <c r="HY6" s="1">
        <v>2</v>
      </c>
      <c r="HZ6" s="1">
        <v>2</v>
      </c>
      <c r="IA6" s="1">
        <v>2</v>
      </c>
      <c r="IB6" s="1">
        <v>2</v>
      </c>
      <c r="IC6" s="1">
        <v>2</v>
      </c>
      <c r="ID6" s="1">
        <v>2</v>
      </c>
      <c r="IE6" s="1">
        <v>2</v>
      </c>
      <c r="IF6" s="1">
        <v>2</v>
      </c>
      <c r="IG6" s="1">
        <v>2</v>
      </c>
      <c r="IH6" s="1">
        <v>2</v>
      </c>
      <c r="II6" s="1">
        <v>2</v>
      </c>
      <c r="IJ6" s="1">
        <v>2</v>
      </c>
      <c r="IK6" s="1">
        <v>2</v>
      </c>
      <c r="IL6" s="1">
        <v>2</v>
      </c>
      <c r="IM6" s="1">
        <v>2</v>
      </c>
      <c r="IN6" s="1">
        <v>2</v>
      </c>
      <c r="IO6" s="1">
        <v>2</v>
      </c>
      <c r="IP6" s="1">
        <v>2</v>
      </c>
      <c r="IQ6" s="1">
        <v>2</v>
      </c>
    </row>
    <row r="7" spans="1:251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  <c r="HF7" s="6">
        <v>42036</v>
      </c>
      <c r="HG7" s="6">
        <v>42036</v>
      </c>
      <c r="HH7" s="6">
        <v>42036</v>
      </c>
      <c r="HI7" s="6">
        <v>42036</v>
      </c>
      <c r="HJ7" s="6">
        <v>42036</v>
      </c>
      <c r="HK7" s="6">
        <v>42036</v>
      </c>
      <c r="HL7" s="6">
        <v>42036</v>
      </c>
      <c r="HM7" s="6">
        <v>42036</v>
      </c>
      <c r="HN7" s="6">
        <v>42036</v>
      </c>
      <c r="HO7" s="6">
        <v>42036</v>
      </c>
      <c r="HP7" s="6">
        <v>42036</v>
      </c>
      <c r="HQ7" s="6">
        <v>42036</v>
      </c>
      <c r="HR7" s="6">
        <v>42036</v>
      </c>
      <c r="HS7" s="6">
        <v>42036</v>
      </c>
      <c r="HT7" s="6">
        <v>42036</v>
      </c>
      <c r="HU7" s="6">
        <v>42036</v>
      </c>
      <c r="HV7" s="6">
        <v>42036</v>
      </c>
      <c r="HW7" s="6">
        <v>42036</v>
      </c>
      <c r="HX7" s="6">
        <v>42036</v>
      </c>
      <c r="HY7" s="6">
        <v>42036</v>
      </c>
      <c r="HZ7" s="6">
        <v>42036</v>
      </c>
      <c r="IA7" s="6">
        <v>42036</v>
      </c>
      <c r="IB7" s="6">
        <v>42036</v>
      </c>
      <c r="IC7" s="6">
        <v>42036</v>
      </c>
      <c r="ID7" s="6">
        <v>42036</v>
      </c>
      <c r="IE7" s="6">
        <v>42036</v>
      </c>
      <c r="IF7" s="6">
        <v>42036</v>
      </c>
      <c r="IG7" s="6">
        <v>42036</v>
      </c>
      <c r="IH7" s="6">
        <v>42036</v>
      </c>
      <c r="II7" s="6">
        <v>42036</v>
      </c>
      <c r="IJ7" s="6">
        <v>42036</v>
      </c>
      <c r="IK7" s="6">
        <v>42036</v>
      </c>
      <c r="IL7" s="6">
        <v>42036</v>
      </c>
      <c r="IM7" s="6">
        <v>42036</v>
      </c>
      <c r="IN7" s="6">
        <v>42036</v>
      </c>
      <c r="IO7" s="6">
        <v>42036</v>
      </c>
      <c r="IP7" s="6">
        <v>42036</v>
      </c>
      <c r="IQ7" s="6">
        <v>42036</v>
      </c>
    </row>
    <row r="8" spans="1:251" s="6" customFormat="1">
      <c r="A8" s="5" t="s">
        <v>256</v>
      </c>
      <c r="B8" s="6">
        <v>44228</v>
      </c>
      <c r="C8" s="6">
        <v>44228</v>
      </c>
      <c r="D8" s="6">
        <v>44228</v>
      </c>
      <c r="E8" s="6">
        <v>44228</v>
      </c>
      <c r="F8" s="6">
        <v>44228</v>
      </c>
      <c r="G8" s="6">
        <v>44228</v>
      </c>
      <c r="H8" s="6">
        <v>44228</v>
      </c>
      <c r="I8" s="6">
        <v>44228</v>
      </c>
      <c r="J8" s="6">
        <v>44228</v>
      </c>
      <c r="K8" s="6">
        <v>44228</v>
      </c>
      <c r="L8" s="6">
        <v>44228</v>
      </c>
      <c r="M8" s="6">
        <v>44228</v>
      </c>
      <c r="N8" s="6">
        <v>44228</v>
      </c>
      <c r="O8" s="6">
        <v>44228</v>
      </c>
      <c r="P8" s="6">
        <v>44228</v>
      </c>
      <c r="Q8" s="6">
        <v>44228</v>
      </c>
      <c r="R8" s="6">
        <v>44228</v>
      </c>
      <c r="S8" s="6">
        <v>44228</v>
      </c>
      <c r="T8" s="6">
        <v>44228</v>
      </c>
      <c r="U8" s="6">
        <v>44228</v>
      </c>
      <c r="V8" s="6">
        <v>44228</v>
      </c>
      <c r="W8" s="6">
        <v>44228</v>
      </c>
      <c r="X8" s="6">
        <v>44228</v>
      </c>
      <c r="Y8" s="6">
        <v>44228</v>
      </c>
      <c r="Z8" s="6">
        <v>44228</v>
      </c>
      <c r="AA8" s="6">
        <v>44228</v>
      </c>
      <c r="AB8" s="6">
        <v>44228</v>
      </c>
      <c r="AC8" s="6">
        <v>44228</v>
      </c>
      <c r="AD8" s="6">
        <v>44228</v>
      </c>
      <c r="AE8" s="6">
        <v>44228</v>
      </c>
      <c r="AF8" s="6">
        <v>44228</v>
      </c>
      <c r="AG8" s="6">
        <v>44228</v>
      </c>
      <c r="AH8" s="6">
        <v>44228</v>
      </c>
      <c r="AI8" s="6">
        <v>44228</v>
      </c>
      <c r="AJ8" s="6">
        <v>44228</v>
      </c>
      <c r="AK8" s="6">
        <v>44228</v>
      </c>
      <c r="AL8" s="6">
        <v>44228</v>
      </c>
      <c r="AM8" s="6">
        <v>44228</v>
      </c>
      <c r="AN8" s="6">
        <v>44228</v>
      </c>
      <c r="AO8" s="6">
        <v>44228</v>
      </c>
      <c r="AP8" s="6">
        <v>44228</v>
      </c>
      <c r="AQ8" s="6">
        <v>44228</v>
      </c>
      <c r="AR8" s="6">
        <v>44228</v>
      </c>
      <c r="AS8" s="6">
        <v>44228</v>
      </c>
      <c r="AT8" s="6">
        <v>44228</v>
      </c>
      <c r="AU8" s="6">
        <v>44228</v>
      </c>
      <c r="AV8" s="6">
        <v>44228</v>
      </c>
      <c r="AW8" s="6">
        <v>44228</v>
      </c>
      <c r="AX8" s="6">
        <v>44228</v>
      </c>
      <c r="AY8" s="6">
        <v>44228</v>
      </c>
      <c r="AZ8" s="6">
        <v>44228</v>
      </c>
      <c r="BA8" s="6">
        <v>44228</v>
      </c>
      <c r="BB8" s="6">
        <v>44228</v>
      </c>
      <c r="BC8" s="6">
        <v>44228</v>
      </c>
      <c r="BD8" s="6">
        <v>44228</v>
      </c>
      <c r="BE8" s="6">
        <v>44228</v>
      </c>
      <c r="BF8" s="6">
        <v>44228</v>
      </c>
      <c r="BG8" s="6">
        <v>44228</v>
      </c>
      <c r="BH8" s="6">
        <v>44228</v>
      </c>
      <c r="BI8" s="6">
        <v>44228</v>
      </c>
      <c r="BJ8" s="6">
        <v>44228</v>
      </c>
      <c r="BK8" s="6">
        <v>44228</v>
      </c>
      <c r="BL8" s="6">
        <v>44228</v>
      </c>
      <c r="BM8" s="6">
        <v>44228</v>
      </c>
      <c r="BN8" s="6">
        <v>44228</v>
      </c>
      <c r="BO8" s="6">
        <v>44228</v>
      </c>
      <c r="BP8" s="6">
        <v>44228</v>
      </c>
      <c r="BQ8" s="6">
        <v>44228</v>
      </c>
      <c r="BR8" s="6">
        <v>44228</v>
      </c>
      <c r="BS8" s="6">
        <v>44228</v>
      </c>
      <c r="BT8" s="6">
        <v>44228</v>
      </c>
      <c r="BU8" s="6">
        <v>44228</v>
      </c>
      <c r="BV8" s="6">
        <v>44228</v>
      </c>
      <c r="BW8" s="6">
        <v>44228</v>
      </c>
      <c r="BX8" s="6">
        <v>44228</v>
      </c>
      <c r="BY8" s="6">
        <v>44228</v>
      </c>
      <c r="BZ8" s="6">
        <v>44228</v>
      </c>
      <c r="CA8" s="6">
        <v>44228</v>
      </c>
      <c r="CB8" s="6">
        <v>44228</v>
      </c>
      <c r="CC8" s="6">
        <v>44228</v>
      </c>
      <c r="CD8" s="6">
        <v>44228</v>
      </c>
      <c r="CE8" s="6">
        <v>44228</v>
      </c>
      <c r="CF8" s="6">
        <v>44228</v>
      </c>
      <c r="CG8" s="6">
        <v>44228</v>
      </c>
      <c r="CH8" s="6">
        <v>44228</v>
      </c>
      <c r="CI8" s="6">
        <v>44228</v>
      </c>
      <c r="CJ8" s="6">
        <v>44228</v>
      </c>
      <c r="CK8" s="6">
        <v>44228</v>
      </c>
      <c r="CL8" s="6">
        <v>44228</v>
      </c>
      <c r="CM8" s="6">
        <v>44228</v>
      </c>
      <c r="CN8" s="6">
        <v>44228</v>
      </c>
      <c r="CO8" s="6">
        <v>44228</v>
      </c>
      <c r="CP8" s="6">
        <v>44228</v>
      </c>
      <c r="CQ8" s="6">
        <v>44228</v>
      </c>
      <c r="CR8" s="6">
        <v>44228</v>
      </c>
      <c r="CS8" s="6">
        <v>44228</v>
      </c>
      <c r="CT8" s="6">
        <v>44228</v>
      </c>
      <c r="CU8" s="6">
        <v>44228</v>
      </c>
      <c r="CV8" s="6">
        <v>44228</v>
      </c>
      <c r="CW8" s="6">
        <v>44228</v>
      </c>
      <c r="CX8" s="6">
        <v>44228</v>
      </c>
      <c r="CY8" s="6">
        <v>44228</v>
      </c>
      <c r="CZ8" s="6">
        <v>44228</v>
      </c>
      <c r="DA8" s="6">
        <v>44228</v>
      </c>
      <c r="DB8" s="6">
        <v>44228</v>
      </c>
      <c r="DC8" s="6">
        <v>44228</v>
      </c>
      <c r="DD8" s="6">
        <v>44228</v>
      </c>
      <c r="DE8" s="6">
        <v>44228</v>
      </c>
      <c r="DF8" s="6">
        <v>44228</v>
      </c>
      <c r="DG8" s="6">
        <v>44228</v>
      </c>
      <c r="DH8" s="6">
        <v>44228</v>
      </c>
      <c r="DI8" s="6">
        <v>44228</v>
      </c>
      <c r="DJ8" s="6">
        <v>44228</v>
      </c>
      <c r="DK8" s="6">
        <v>44228</v>
      </c>
      <c r="DL8" s="6">
        <v>44228</v>
      </c>
      <c r="DM8" s="6">
        <v>44228</v>
      </c>
      <c r="DN8" s="6">
        <v>44228</v>
      </c>
      <c r="DO8" s="6">
        <v>44228</v>
      </c>
      <c r="DP8" s="6">
        <v>44228</v>
      </c>
      <c r="DQ8" s="6">
        <v>44228</v>
      </c>
      <c r="DR8" s="6">
        <v>44228</v>
      </c>
      <c r="DS8" s="6">
        <v>44228</v>
      </c>
      <c r="DT8" s="6">
        <v>44228</v>
      </c>
      <c r="DU8" s="6">
        <v>44228</v>
      </c>
      <c r="DV8" s="6">
        <v>44228</v>
      </c>
      <c r="DW8" s="6">
        <v>44228</v>
      </c>
      <c r="DX8" s="6">
        <v>44228</v>
      </c>
      <c r="DY8" s="6">
        <v>44228</v>
      </c>
      <c r="DZ8" s="6">
        <v>44228</v>
      </c>
      <c r="EA8" s="6">
        <v>44228</v>
      </c>
      <c r="EB8" s="6">
        <v>44228</v>
      </c>
      <c r="EC8" s="6">
        <v>44228</v>
      </c>
      <c r="ED8" s="6">
        <v>44228</v>
      </c>
      <c r="EE8" s="6">
        <v>44228</v>
      </c>
      <c r="EF8" s="6">
        <v>44228</v>
      </c>
      <c r="EG8" s="6">
        <v>44228</v>
      </c>
      <c r="EH8" s="6">
        <v>44228</v>
      </c>
      <c r="EI8" s="6">
        <v>44228</v>
      </c>
      <c r="EJ8" s="6">
        <v>44228</v>
      </c>
      <c r="EK8" s="6">
        <v>44228</v>
      </c>
      <c r="EL8" s="6">
        <v>44228</v>
      </c>
      <c r="EM8" s="6">
        <v>44228</v>
      </c>
      <c r="EN8" s="6">
        <v>44228</v>
      </c>
      <c r="EO8" s="6">
        <v>44228</v>
      </c>
      <c r="EP8" s="6">
        <v>44228</v>
      </c>
      <c r="EQ8" s="6">
        <v>44228</v>
      </c>
      <c r="ER8" s="6">
        <v>44228</v>
      </c>
      <c r="ES8" s="6">
        <v>44228</v>
      </c>
      <c r="ET8" s="6">
        <v>44228</v>
      </c>
      <c r="EU8" s="6">
        <v>44228</v>
      </c>
      <c r="EV8" s="6">
        <v>44228</v>
      </c>
      <c r="EW8" s="6">
        <v>44228</v>
      </c>
      <c r="EX8" s="6">
        <v>44228</v>
      </c>
      <c r="EY8" s="6">
        <v>44228</v>
      </c>
      <c r="EZ8" s="6">
        <v>44228</v>
      </c>
      <c r="FA8" s="6">
        <v>44228</v>
      </c>
      <c r="FB8" s="6">
        <v>44228</v>
      </c>
      <c r="FC8" s="6">
        <v>44228</v>
      </c>
      <c r="FD8" s="6">
        <v>44228</v>
      </c>
      <c r="FE8" s="6">
        <v>44228</v>
      </c>
      <c r="FF8" s="6">
        <v>44228</v>
      </c>
      <c r="FG8" s="6">
        <v>44228</v>
      </c>
      <c r="FH8" s="6">
        <v>44228</v>
      </c>
      <c r="FI8" s="6">
        <v>44228</v>
      </c>
      <c r="FJ8" s="6">
        <v>44228</v>
      </c>
      <c r="FK8" s="6">
        <v>44228</v>
      </c>
      <c r="FL8" s="6">
        <v>44228</v>
      </c>
      <c r="FM8" s="6">
        <v>44228</v>
      </c>
      <c r="FN8" s="6">
        <v>44228</v>
      </c>
      <c r="FO8" s="6">
        <v>44228</v>
      </c>
      <c r="FP8" s="6">
        <v>44228</v>
      </c>
      <c r="FQ8" s="6">
        <v>44228</v>
      </c>
      <c r="FR8" s="6">
        <v>44228</v>
      </c>
      <c r="FS8" s="6">
        <v>44228</v>
      </c>
      <c r="FT8" s="6">
        <v>44228</v>
      </c>
      <c r="FU8" s="6">
        <v>44228</v>
      </c>
      <c r="FV8" s="6">
        <v>44228</v>
      </c>
      <c r="FW8" s="6">
        <v>44228</v>
      </c>
      <c r="FX8" s="6">
        <v>44228</v>
      </c>
      <c r="FY8" s="6">
        <v>44228</v>
      </c>
      <c r="FZ8" s="6">
        <v>44228</v>
      </c>
      <c r="GA8" s="6">
        <v>44228</v>
      </c>
      <c r="GB8" s="6">
        <v>44228</v>
      </c>
      <c r="GC8" s="6">
        <v>44228</v>
      </c>
      <c r="GD8" s="6">
        <v>44228</v>
      </c>
      <c r="GE8" s="6">
        <v>44228</v>
      </c>
      <c r="GF8" s="6">
        <v>44228</v>
      </c>
      <c r="GG8" s="6">
        <v>44228</v>
      </c>
      <c r="GH8" s="6">
        <v>44228</v>
      </c>
      <c r="GI8" s="6">
        <v>44228</v>
      </c>
      <c r="GJ8" s="6">
        <v>44228</v>
      </c>
      <c r="GK8" s="6">
        <v>44228</v>
      </c>
      <c r="GL8" s="6">
        <v>44228</v>
      </c>
      <c r="GM8" s="6">
        <v>44228</v>
      </c>
      <c r="GN8" s="6">
        <v>44228</v>
      </c>
      <c r="GO8" s="6">
        <v>44228</v>
      </c>
      <c r="GP8" s="6">
        <v>44228</v>
      </c>
      <c r="GQ8" s="6">
        <v>44228</v>
      </c>
      <c r="GR8" s="6">
        <v>44228</v>
      </c>
      <c r="GS8" s="6">
        <v>44228</v>
      </c>
      <c r="GT8" s="6">
        <v>44228</v>
      </c>
      <c r="GU8" s="6">
        <v>44228</v>
      </c>
      <c r="GV8" s="6">
        <v>44228</v>
      </c>
      <c r="GW8" s="6">
        <v>44228</v>
      </c>
      <c r="GX8" s="6">
        <v>44228</v>
      </c>
      <c r="GY8" s="6">
        <v>44228</v>
      </c>
      <c r="GZ8" s="6">
        <v>44228</v>
      </c>
      <c r="HA8" s="6">
        <v>44228</v>
      </c>
      <c r="HB8" s="6">
        <v>44228</v>
      </c>
      <c r="HC8" s="6">
        <v>44228</v>
      </c>
      <c r="HD8" s="6">
        <v>44228</v>
      </c>
      <c r="HE8" s="6">
        <v>44228</v>
      </c>
      <c r="HF8" s="6">
        <v>44228</v>
      </c>
      <c r="HG8" s="6">
        <v>44228</v>
      </c>
      <c r="HH8" s="6">
        <v>44228</v>
      </c>
      <c r="HI8" s="6">
        <v>44228</v>
      </c>
      <c r="HJ8" s="6">
        <v>44228</v>
      </c>
      <c r="HK8" s="6">
        <v>44228</v>
      </c>
      <c r="HL8" s="6">
        <v>44228</v>
      </c>
      <c r="HM8" s="6">
        <v>44228</v>
      </c>
      <c r="HN8" s="6">
        <v>44228</v>
      </c>
      <c r="HO8" s="6">
        <v>44228</v>
      </c>
      <c r="HP8" s="6">
        <v>44228</v>
      </c>
      <c r="HQ8" s="6">
        <v>44228</v>
      </c>
      <c r="HR8" s="6">
        <v>44228</v>
      </c>
      <c r="HS8" s="6">
        <v>44228</v>
      </c>
      <c r="HT8" s="6">
        <v>44228</v>
      </c>
      <c r="HU8" s="6">
        <v>44228</v>
      </c>
      <c r="HV8" s="6">
        <v>44228</v>
      </c>
      <c r="HW8" s="6">
        <v>44228</v>
      </c>
      <c r="HX8" s="6">
        <v>44228</v>
      </c>
      <c r="HY8" s="6">
        <v>44228</v>
      </c>
      <c r="HZ8" s="6">
        <v>44228</v>
      </c>
      <c r="IA8" s="6">
        <v>44228</v>
      </c>
      <c r="IB8" s="6">
        <v>44228</v>
      </c>
      <c r="IC8" s="6">
        <v>44228</v>
      </c>
      <c r="ID8" s="6">
        <v>44228</v>
      </c>
      <c r="IE8" s="6">
        <v>44228</v>
      </c>
      <c r="IF8" s="6">
        <v>44228</v>
      </c>
      <c r="IG8" s="6">
        <v>44228</v>
      </c>
      <c r="IH8" s="6">
        <v>44228</v>
      </c>
      <c r="II8" s="6">
        <v>44228</v>
      </c>
      <c r="IJ8" s="6">
        <v>44228</v>
      </c>
      <c r="IK8" s="6">
        <v>44228</v>
      </c>
      <c r="IL8" s="6">
        <v>44228</v>
      </c>
      <c r="IM8" s="6">
        <v>44228</v>
      </c>
      <c r="IN8" s="6">
        <v>44228</v>
      </c>
      <c r="IO8" s="6">
        <v>44228</v>
      </c>
      <c r="IP8" s="6">
        <v>44228</v>
      </c>
      <c r="IQ8" s="6">
        <v>44228</v>
      </c>
    </row>
    <row r="9" spans="1:251">
      <c r="A9" s="4" t="s">
        <v>257</v>
      </c>
      <c r="B9" s="1">
        <v>7</v>
      </c>
      <c r="C9" s="1">
        <v>7</v>
      </c>
      <c r="D9" s="1">
        <v>7</v>
      </c>
      <c r="E9" s="1">
        <v>7</v>
      </c>
      <c r="F9" s="1">
        <v>7</v>
      </c>
      <c r="G9" s="1">
        <v>7</v>
      </c>
      <c r="H9" s="1">
        <v>7</v>
      </c>
      <c r="I9" s="1">
        <v>7</v>
      </c>
      <c r="J9" s="1">
        <v>7</v>
      </c>
      <c r="K9" s="1">
        <v>7</v>
      </c>
      <c r="L9" s="1">
        <v>7</v>
      </c>
      <c r="M9" s="1">
        <v>7</v>
      </c>
      <c r="N9" s="1">
        <v>7</v>
      </c>
      <c r="O9" s="1">
        <v>7</v>
      </c>
      <c r="P9" s="1">
        <v>7</v>
      </c>
      <c r="Q9" s="1">
        <v>7</v>
      </c>
      <c r="R9" s="1">
        <v>7</v>
      </c>
      <c r="S9" s="1">
        <v>7</v>
      </c>
      <c r="T9" s="1">
        <v>7</v>
      </c>
      <c r="U9" s="1">
        <v>7</v>
      </c>
      <c r="V9" s="1">
        <v>7</v>
      </c>
      <c r="W9" s="1">
        <v>7</v>
      </c>
      <c r="X9" s="1">
        <v>7</v>
      </c>
      <c r="Y9" s="1">
        <v>7</v>
      </c>
      <c r="Z9" s="1">
        <v>7</v>
      </c>
      <c r="AA9" s="1">
        <v>7</v>
      </c>
      <c r="AB9" s="1">
        <v>7</v>
      </c>
      <c r="AC9" s="1">
        <v>7</v>
      </c>
      <c r="AD9" s="1">
        <v>7</v>
      </c>
      <c r="AE9" s="1">
        <v>7</v>
      </c>
      <c r="AF9" s="1">
        <v>7</v>
      </c>
      <c r="AG9" s="1">
        <v>7</v>
      </c>
      <c r="AH9" s="1">
        <v>7</v>
      </c>
      <c r="AI9" s="1">
        <v>7</v>
      </c>
      <c r="AJ9" s="1">
        <v>7</v>
      </c>
      <c r="AK9" s="1">
        <v>7</v>
      </c>
      <c r="AL9" s="1">
        <v>7</v>
      </c>
      <c r="AM9" s="1">
        <v>7</v>
      </c>
      <c r="AN9" s="1">
        <v>7</v>
      </c>
      <c r="AO9" s="1">
        <v>7</v>
      </c>
      <c r="AP9" s="1">
        <v>7</v>
      </c>
      <c r="AQ9" s="1">
        <v>7</v>
      </c>
      <c r="AR9" s="1">
        <v>7</v>
      </c>
      <c r="AS9" s="1">
        <v>7</v>
      </c>
      <c r="AT9" s="1">
        <v>7</v>
      </c>
      <c r="AU9" s="1">
        <v>7</v>
      </c>
      <c r="AV9" s="1">
        <v>7</v>
      </c>
      <c r="AW9" s="1">
        <v>7</v>
      </c>
      <c r="AX9" s="1">
        <v>7</v>
      </c>
      <c r="AY9" s="1">
        <v>7</v>
      </c>
      <c r="AZ9" s="1">
        <v>7</v>
      </c>
      <c r="BA9" s="1">
        <v>7</v>
      </c>
      <c r="BB9" s="1">
        <v>7</v>
      </c>
      <c r="BC9" s="1">
        <v>7</v>
      </c>
      <c r="BD9" s="1">
        <v>7</v>
      </c>
      <c r="BE9" s="1">
        <v>7</v>
      </c>
      <c r="BF9" s="1">
        <v>7</v>
      </c>
      <c r="BG9" s="1">
        <v>7</v>
      </c>
      <c r="BH9" s="1">
        <v>7</v>
      </c>
      <c r="BI9" s="1">
        <v>7</v>
      </c>
      <c r="BJ9" s="1">
        <v>7</v>
      </c>
      <c r="BK9" s="1">
        <v>7</v>
      </c>
      <c r="BL9" s="1">
        <v>7</v>
      </c>
      <c r="BM9" s="1">
        <v>7</v>
      </c>
      <c r="BN9" s="1">
        <v>7</v>
      </c>
      <c r="BO9" s="1">
        <v>7</v>
      </c>
      <c r="BP9" s="1">
        <v>7</v>
      </c>
      <c r="BQ9" s="1">
        <v>7</v>
      </c>
      <c r="BR9" s="1">
        <v>7</v>
      </c>
      <c r="BS9" s="1">
        <v>7</v>
      </c>
      <c r="BT9" s="1">
        <v>7</v>
      </c>
      <c r="BU9" s="1">
        <v>7</v>
      </c>
      <c r="BV9" s="1">
        <v>7</v>
      </c>
      <c r="BW9" s="1">
        <v>7</v>
      </c>
      <c r="BX9" s="1">
        <v>7</v>
      </c>
      <c r="BY9" s="1">
        <v>7</v>
      </c>
      <c r="BZ9" s="1">
        <v>7</v>
      </c>
      <c r="CA9" s="1">
        <v>7</v>
      </c>
      <c r="CB9" s="1">
        <v>7</v>
      </c>
      <c r="CC9" s="1">
        <v>7</v>
      </c>
      <c r="CD9" s="1">
        <v>7</v>
      </c>
      <c r="CE9" s="1">
        <v>7</v>
      </c>
      <c r="CF9" s="1">
        <v>7</v>
      </c>
      <c r="CG9" s="1">
        <v>7</v>
      </c>
      <c r="CH9" s="1">
        <v>7</v>
      </c>
      <c r="CI9" s="1">
        <v>7</v>
      </c>
      <c r="CJ9" s="1">
        <v>7</v>
      </c>
      <c r="CK9" s="1">
        <v>7</v>
      </c>
      <c r="CL9" s="1">
        <v>7</v>
      </c>
      <c r="CM9" s="1">
        <v>7</v>
      </c>
      <c r="CN9" s="1">
        <v>7</v>
      </c>
      <c r="CO9" s="1">
        <v>7</v>
      </c>
      <c r="CP9" s="1">
        <v>7</v>
      </c>
      <c r="CQ9" s="1">
        <v>7</v>
      </c>
      <c r="CR9" s="1">
        <v>7</v>
      </c>
      <c r="CS9" s="1">
        <v>7</v>
      </c>
      <c r="CT9" s="1">
        <v>7</v>
      </c>
      <c r="CU9" s="1">
        <v>7</v>
      </c>
      <c r="CV9" s="1">
        <v>7</v>
      </c>
      <c r="CW9" s="1">
        <v>7</v>
      </c>
      <c r="CX9" s="1">
        <v>7</v>
      </c>
      <c r="CY9" s="1">
        <v>7</v>
      </c>
      <c r="CZ9" s="1">
        <v>7</v>
      </c>
      <c r="DA9" s="1">
        <v>7</v>
      </c>
      <c r="DB9" s="1">
        <v>7</v>
      </c>
      <c r="DC9" s="1">
        <v>7</v>
      </c>
      <c r="DD9" s="1">
        <v>7</v>
      </c>
      <c r="DE9" s="1">
        <v>7</v>
      </c>
      <c r="DF9" s="1">
        <v>7</v>
      </c>
      <c r="DG9" s="1">
        <v>7</v>
      </c>
      <c r="DH9" s="1">
        <v>7</v>
      </c>
      <c r="DI9" s="1">
        <v>7</v>
      </c>
      <c r="DJ9" s="1">
        <v>7</v>
      </c>
      <c r="DK9" s="1">
        <v>7</v>
      </c>
      <c r="DL9" s="1">
        <v>7</v>
      </c>
      <c r="DM9" s="1">
        <v>7</v>
      </c>
      <c r="DN9" s="1">
        <v>7</v>
      </c>
      <c r="DO9" s="1">
        <v>7</v>
      </c>
      <c r="DP9" s="1">
        <v>7</v>
      </c>
      <c r="DQ9" s="1">
        <v>7</v>
      </c>
      <c r="DR9" s="1">
        <v>7</v>
      </c>
      <c r="DS9" s="1">
        <v>7</v>
      </c>
      <c r="DT9" s="1">
        <v>7</v>
      </c>
      <c r="DU9" s="1">
        <v>7</v>
      </c>
      <c r="DV9" s="1">
        <v>7</v>
      </c>
      <c r="DW9" s="1">
        <v>7</v>
      </c>
      <c r="DX9" s="1">
        <v>7</v>
      </c>
      <c r="DY9" s="1">
        <v>7</v>
      </c>
      <c r="DZ9" s="1">
        <v>7</v>
      </c>
      <c r="EA9" s="1">
        <v>7</v>
      </c>
      <c r="EB9" s="1">
        <v>7</v>
      </c>
      <c r="EC9" s="1">
        <v>7</v>
      </c>
      <c r="ED9" s="1">
        <v>7</v>
      </c>
      <c r="EE9" s="1">
        <v>7</v>
      </c>
      <c r="EF9" s="1">
        <v>7</v>
      </c>
      <c r="EG9" s="1">
        <v>7</v>
      </c>
      <c r="EH9" s="1">
        <v>7</v>
      </c>
      <c r="EI9" s="1">
        <v>7</v>
      </c>
      <c r="EJ9" s="1">
        <v>7</v>
      </c>
      <c r="EK9" s="1">
        <v>7</v>
      </c>
      <c r="EL9" s="1">
        <v>7</v>
      </c>
      <c r="EM9" s="1">
        <v>7</v>
      </c>
      <c r="EN9" s="1">
        <v>7</v>
      </c>
      <c r="EO9" s="1">
        <v>7</v>
      </c>
      <c r="EP9" s="1">
        <v>7</v>
      </c>
      <c r="EQ9" s="1">
        <v>7</v>
      </c>
      <c r="ER9" s="1">
        <v>7</v>
      </c>
      <c r="ES9" s="1">
        <v>7</v>
      </c>
      <c r="ET9" s="1">
        <v>7</v>
      </c>
      <c r="EU9" s="1">
        <v>7</v>
      </c>
      <c r="EV9" s="1">
        <v>7</v>
      </c>
      <c r="EW9" s="1">
        <v>7</v>
      </c>
      <c r="EX9" s="1">
        <v>7</v>
      </c>
      <c r="EY9" s="1">
        <v>7</v>
      </c>
      <c r="EZ9" s="1">
        <v>7</v>
      </c>
      <c r="FA9" s="1">
        <v>7</v>
      </c>
      <c r="FB9" s="1">
        <v>7</v>
      </c>
      <c r="FC9" s="1">
        <v>7</v>
      </c>
      <c r="FD9" s="1">
        <v>7</v>
      </c>
      <c r="FE9" s="1">
        <v>7</v>
      </c>
      <c r="FF9" s="1">
        <v>7</v>
      </c>
      <c r="FG9" s="1">
        <v>7</v>
      </c>
      <c r="FH9" s="1">
        <v>7</v>
      </c>
      <c r="FI9" s="1">
        <v>7</v>
      </c>
      <c r="FJ9" s="1">
        <v>7</v>
      </c>
      <c r="FK9" s="1">
        <v>7</v>
      </c>
      <c r="FL9" s="1">
        <v>7</v>
      </c>
      <c r="FM9" s="1">
        <v>7</v>
      </c>
      <c r="FN9" s="1">
        <v>7</v>
      </c>
      <c r="FO9" s="1">
        <v>7</v>
      </c>
      <c r="FP9" s="1">
        <v>7</v>
      </c>
      <c r="FQ9" s="1">
        <v>7</v>
      </c>
      <c r="FR9" s="1">
        <v>7</v>
      </c>
      <c r="FS9" s="1">
        <v>7</v>
      </c>
      <c r="FT9" s="1">
        <v>7</v>
      </c>
      <c r="FU9" s="1">
        <v>7</v>
      </c>
      <c r="FV9" s="1">
        <v>7</v>
      </c>
      <c r="FW9" s="1">
        <v>7</v>
      </c>
      <c r="FX9" s="1">
        <v>7</v>
      </c>
      <c r="FY9" s="1">
        <v>7</v>
      </c>
      <c r="FZ9" s="1">
        <v>7</v>
      </c>
      <c r="GA9" s="1">
        <v>7</v>
      </c>
      <c r="GB9" s="1">
        <v>7</v>
      </c>
      <c r="GC9" s="1">
        <v>7</v>
      </c>
      <c r="GD9" s="1">
        <v>7</v>
      </c>
      <c r="GE9" s="1">
        <v>7</v>
      </c>
      <c r="GF9" s="1">
        <v>7</v>
      </c>
      <c r="GG9" s="1">
        <v>7</v>
      </c>
      <c r="GH9" s="1">
        <v>7</v>
      </c>
      <c r="GI9" s="1">
        <v>7</v>
      </c>
      <c r="GJ9" s="1">
        <v>7</v>
      </c>
      <c r="GK9" s="1">
        <v>7</v>
      </c>
      <c r="GL9" s="1">
        <v>7</v>
      </c>
      <c r="GM9" s="1">
        <v>7</v>
      </c>
      <c r="GN9" s="1">
        <v>7</v>
      </c>
      <c r="GO9" s="1">
        <v>7</v>
      </c>
      <c r="GP9" s="1">
        <v>7</v>
      </c>
      <c r="GQ9" s="1">
        <v>7</v>
      </c>
      <c r="GR9" s="1">
        <v>7</v>
      </c>
      <c r="GS9" s="1">
        <v>7</v>
      </c>
      <c r="GT9" s="1">
        <v>7</v>
      </c>
      <c r="GU9" s="1">
        <v>7</v>
      </c>
      <c r="GV9" s="1">
        <v>7</v>
      </c>
      <c r="GW9" s="1">
        <v>7</v>
      </c>
      <c r="GX9" s="1">
        <v>7</v>
      </c>
      <c r="GY9" s="1">
        <v>7</v>
      </c>
      <c r="GZ9" s="1">
        <v>7</v>
      </c>
      <c r="HA9" s="1">
        <v>7</v>
      </c>
      <c r="HB9" s="1">
        <v>7</v>
      </c>
      <c r="HC9" s="1">
        <v>7</v>
      </c>
      <c r="HD9" s="1">
        <v>7</v>
      </c>
      <c r="HE9" s="1">
        <v>7</v>
      </c>
      <c r="HF9" s="1">
        <v>7</v>
      </c>
      <c r="HG9" s="1">
        <v>7</v>
      </c>
      <c r="HH9" s="1">
        <v>7</v>
      </c>
      <c r="HI9" s="1">
        <v>7</v>
      </c>
      <c r="HJ9" s="1">
        <v>7</v>
      </c>
      <c r="HK9" s="1">
        <v>7</v>
      </c>
      <c r="HL9" s="1">
        <v>7</v>
      </c>
      <c r="HM9" s="1">
        <v>7</v>
      </c>
      <c r="HN9" s="1">
        <v>7</v>
      </c>
      <c r="HO9" s="1">
        <v>7</v>
      </c>
      <c r="HP9" s="1">
        <v>7</v>
      </c>
      <c r="HQ9" s="1">
        <v>7</v>
      </c>
      <c r="HR9" s="1">
        <v>7</v>
      </c>
      <c r="HS9" s="1">
        <v>7</v>
      </c>
      <c r="HT9" s="1">
        <v>7</v>
      </c>
      <c r="HU9" s="1">
        <v>7</v>
      </c>
      <c r="HV9" s="1">
        <v>7</v>
      </c>
      <c r="HW9" s="1">
        <v>7</v>
      </c>
      <c r="HX9" s="1">
        <v>7</v>
      </c>
      <c r="HY9" s="1">
        <v>7</v>
      </c>
      <c r="HZ9" s="1">
        <v>7</v>
      </c>
      <c r="IA9" s="1">
        <v>7</v>
      </c>
      <c r="IB9" s="1">
        <v>7</v>
      </c>
      <c r="IC9" s="1">
        <v>7</v>
      </c>
      <c r="ID9" s="1">
        <v>7</v>
      </c>
      <c r="IE9" s="1">
        <v>7</v>
      </c>
      <c r="IF9" s="1">
        <v>7</v>
      </c>
      <c r="IG9" s="1">
        <v>7</v>
      </c>
      <c r="IH9" s="1">
        <v>7</v>
      </c>
      <c r="II9" s="1">
        <v>7</v>
      </c>
      <c r="IJ9" s="1">
        <v>7</v>
      </c>
      <c r="IK9" s="1">
        <v>7</v>
      </c>
      <c r="IL9" s="1">
        <v>7</v>
      </c>
      <c r="IM9" s="1">
        <v>7</v>
      </c>
      <c r="IN9" s="1">
        <v>7</v>
      </c>
      <c r="IO9" s="1">
        <v>7</v>
      </c>
      <c r="IP9" s="1">
        <v>7</v>
      </c>
      <c r="IQ9" s="1">
        <v>7</v>
      </c>
    </row>
    <row r="10" spans="1:251">
      <c r="A10" s="4" t="s">
        <v>258</v>
      </c>
      <c r="B10" s="8" t="s">
        <v>1762</v>
      </c>
      <c r="C10" s="8" t="s">
        <v>1763</v>
      </c>
      <c r="D10" s="8" t="s">
        <v>1764</v>
      </c>
      <c r="E10" s="8" t="s">
        <v>1765</v>
      </c>
      <c r="F10" s="8" t="s">
        <v>1766</v>
      </c>
      <c r="G10" s="8" t="s">
        <v>1767</v>
      </c>
      <c r="H10" s="8" t="s">
        <v>1768</v>
      </c>
      <c r="I10" s="8" t="s">
        <v>1769</v>
      </c>
      <c r="J10" s="8" t="s">
        <v>1770</v>
      </c>
      <c r="K10" s="8" t="s">
        <v>1771</v>
      </c>
      <c r="L10" s="8" t="s">
        <v>1772</v>
      </c>
      <c r="M10" s="8" t="s">
        <v>1773</v>
      </c>
      <c r="N10" s="8" t="s">
        <v>1774</v>
      </c>
      <c r="O10" s="8" t="s">
        <v>1775</v>
      </c>
      <c r="P10" s="8" t="s">
        <v>1776</v>
      </c>
      <c r="Q10" s="8" t="s">
        <v>1777</v>
      </c>
      <c r="R10" s="8" t="s">
        <v>1778</v>
      </c>
      <c r="S10" s="8" t="s">
        <v>1779</v>
      </c>
      <c r="T10" s="8" t="s">
        <v>1780</v>
      </c>
      <c r="U10" s="8" t="s">
        <v>1781</v>
      </c>
      <c r="V10" s="8" t="s">
        <v>1782</v>
      </c>
      <c r="W10" s="8" t="s">
        <v>1783</v>
      </c>
      <c r="X10" s="8" t="s">
        <v>1784</v>
      </c>
      <c r="Y10" s="8" t="s">
        <v>1785</v>
      </c>
      <c r="Z10" s="8" t="s">
        <v>1786</v>
      </c>
      <c r="AA10" s="8" t="s">
        <v>1787</v>
      </c>
      <c r="AB10" s="8" t="s">
        <v>1788</v>
      </c>
      <c r="AC10" s="8" t="s">
        <v>1789</v>
      </c>
      <c r="AD10" s="8" t="s">
        <v>1790</v>
      </c>
      <c r="AE10" s="8" t="s">
        <v>1791</v>
      </c>
      <c r="AF10" s="8" t="s">
        <v>1792</v>
      </c>
      <c r="AG10" s="8" t="s">
        <v>1793</v>
      </c>
      <c r="AH10" s="8" t="s">
        <v>1794</v>
      </c>
      <c r="AI10" s="8" t="s">
        <v>1795</v>
      </c>
      <c r="AJ10" s="8" t="s">
        <v>1796</v>
      </c>
      <c r="AK10" s="8" t="s">
        <v>1797</v>
      </c>
      <c r="AL10" s="8" t="s">
        <v>1798</v>
      </c>
      <c r="AM10" s="8" t="s">
        <v>1799</v>
      </c>
      <c r="AN10" s="8" t="s">
        <v>1800</v>
      </c>
      <c r="AO10" s="8" t="s">
        <v>1801</v>
      </c>
      <c r="AP10" s="8" t="s">
        <v>1802</v>
      </c>
      <c r="AQ10" s="8" t="s">
        <v>1803</v>
      </c>
      <c r="AR10" s="8" t="s">
        <v>1804</v>
      </c>
      <c r="AS10" s="8" t="s">
        <v>1805</v>
      </c>
      <c r="AT10" s="8" t="s">
        <v>1806</v>
      </c>
      <c r="AU10" s="8" t="s">
        <v>1807</v>
      </c>
      <c r="AV10" s="8" t="s">
        <v>1808</v>
      </c>
      <c r="AW10" s="8" t="s">
        <v>1809</v>
      </c>
      <c r="AX10" s="8" t="s">
        <v>1810</v>
      </c>
      <c r="AY10" s="8" t="s">
        <v>1811</v>
      </c>
      <c r="AZ10" s="8" t="s">
        <v>1812</v>
      </c>
      <c r="BA10" s="8" t="s">
        <v>1813</v>
      </c>
      <c r="BB10" s="8" t="s">
        <v>1814</v>
      </c>
      <c r="BC10" s="8" t="s">
        <v>1815</v>
      </c>
      <c r="BD10" s="8" t="s">
        <v>1816</v>
      </c>
      <c r="BE10" s="8" t="s">
        <v>1817</v>
      </c>
      <c r="BF10" s="8" t="s">
        <v>1818</v>
      </c>
      <c r="BG10" s="8" t="s">
        <v>1819</v>
      </c>
      <c r="BH10" s="8" t="s">
        <v>1820</v>
      </c>
      <c r="BI10" s="8" t="s">
        <v>1821</v>
      </c>
      <c r="BJ10" s="8" t="s">
        <v>1822</v>
      </c>
      <c r="BK10" s="8" t="s">
        <v>1823</v>
      </c>
      <c r="BL10" s="8" t="s">
        <v>1824</v>
      </c>
      <c r="BM10" s="8" t="s">
        <v>1825</v>
      </c>
      <c r="BN10" s="8" t="s">
        <v>1826</v>
      </c>
      <c r="BO10" s="8" t="s">
        <v>1827</v>
      </c>
      <c r="BP10" s="8" t="s">
        <v>1828</v>
      </c>
      <c r="BQ10" s="8" t="s">
        <v>1829</v>
      </c>
      <c r="BR10" s="8" t="s">
        <v>1830</v>
      </c>
      <c r="BS10" s="8" t="s">
        <v>1831</v>
      </c>
      <c r="BT10" s="8" t="s">
        <v>1832</v>
      </c>
      <c r="BU10" s="8" t="s">
        <v>1833</v>
      </c>
      <c r="BV10" s="8" t="s">
        <v>1834</v>
      </c>
      <c r="BW10" s="8" t="s">
        <v>1835</v>
      </c>
      <c r="BX10" s="8" t="s">
        <v>1836</v>
      </c>
      <c r="BY10" s="8" t="s">
        <v>1837</v>
      </c>
      <c r="BZ10" s="8" t="s">
        <v>1838</v>
      </c>
      <c r="CA10" s="8" t="s">
        <v>1839</v>
      </c>
      <c r="CB10" s="8" t="s">
        <v>1840</v>
      </c>
      <c r="CC10" s="8" t="s">
        <v>1841</v>
      </c>
      <c r="CD10" s="8" t="s">
        <v>1842</v>
      </c>
      <c r="CE10" s="8" t="s">
        <v>1843</v>
      </c>
      <c r="CF10" s="8" t="s">
        <v>1844</v>
      </c>
      <c r="CG10" s="8" t="s">
        <v>1845</v>
      </c>
      <c r="CH10" s="8" t="s">
        <v>1846</v>
      </c>
      <c r="CI10" s="8" t="s">
        <v>1847</v>
      </c>
      <c r="CJ10" s="8" t="s">
        <v>1848</v>
      </c>
      <c r="CK10" s="8" t="s">
        <v>1849</v>
      </c>
      <c r="CL10" s="8" t="s">
        <v>1850</v>
      </c>
      <c r="CM10" s="8" t="s">
        <v>1851</v>
      </c>
      <c r="CN10" s="8" t="s">
        <v>1852</v>
      </c>
      <c r="CO10" s="8" t="s">
        <v>1853</v>
      </c>
      <c r="CP10" s="8" t="s">
        <v>1854</v>
      </c>
      <c r="CQ10" s="8" t="s">
        <v>1855</v>
      </c>
      <c r="CR10" s="8" t="s">
        <v>1856</v>
      </c>
      <c r="CS10" s="8" t="s">
        <v>1857</v>
      </c>
      <c r="CT10" s="8" t="s">
        <v>1858</v>
      </c>
      <c r="CU10" s="8" t="s">
        <v>1859</v>
      </c>
      <c r="CV10" s="8" t="s">
        <v>1860</v>
      </c>
      <c r="CW10" s="8" t="s">
        <v>1861</v>
      </c>
      <c r="CX10" s="8" t="s">
        <v>1862</v>
      </c>
      <c r="CY10" s="8" t="s">
        <v>1863</v>
      </c>
      <c r="CZ10" s="8" t="s">
        <v>1864</v>
      </c>
      <c r="DA10" s="8" t="s">
        <v>1865</v>
      </c>
      <c r="DB10" s="8" t="s">
        <v>1866</v>
      </c>
      <c r="DC10" s="8" t="s">
        <v>1867</v>
      </c>
      <c r="DD10" s="8" t="s">
        <v>1868</v>
      </c>
      <c r="DE10" s="8" t="s">
        <v>1869</v>
      </c>
      <c r="DF10" s="8" t="s">
        <v>1870</v>
      </c>
      <c r="DG10" s="8" t="s">
        <v>1871</v>
      </c>
      <c r="DH10" s="8" t="s">
        <v>1872</v>
      </c>
      <c r="DI10" s="8" t="s">
        <v>1873</v>
      </c>
      <c r="DJ10" s="8" t="s">
        <v>1874</v>
      </c>
      <c r="DK10" s="8" t="s">
        <v>1875</v>
      </c>
      <c r="DL10" s="8" t="s">
        <v>1876</v>
      </c>
      <c r="DM10" s="8" t="s">
        <v>1877</v>
      </c>
      <c r="DN10" s="8" t="s">
        <v>1878</v>
      </c>
      <c r="DO10" s="8" t="s">
        <v>1879</v>
      </c>
      <c r="DP10" s="8" t="s">
        <v>1880</v>
      </c>
      <c r="DQ10" s="8" t="s">
        <v>1881</v>
      </c>
      <c r="DR10" s="8" t="s">
        <v>1882</v>
      </c>
      <c r="DS10" s="8" t="s">
        <v>1883</v>
      </c>
      <c r="DT10" s="8" t="s">
        <v>1884</v>
      </c>
      <c r="DU10" s="8" t="s">
        <v>1885</v>
      </c>
      <c r="DV10" s="8" t="s">
        <v>1886</v>
      </c>
      <c r="DW10" s="8" t="s">
        <v>1887</v>
      </c>
      <c r="DX10" s="8" t="s">
        <v>1888</v>
      </c>
      <c r="DY10" s="8" t="s">
        <v>1889</v>
      </c>
      <c r="DZ10" s="8" t="s">
        <v>1890</v>
      </c>
      <c r="EA10" s="8" t="s">
        <v>1891</v>
      </c>
      <c r="EB10" s="8" t="s">
        <v>1892</v>
      </c>
      <c r="EC10" s="8" t="s">
        <v>1893</v>
      </c>
      <c r="ED10" s="8" t="s">
        <v>1894</v>
      </c>
      <c r="EE10" s="8" t="s">
        <v>1895</v>
      </c>
      <c r="EF10" s="8" t="s">
        <v>1896</v>
      </c>
      <c r="EG10" s="8" t="s">
        <v>1897</v>
      </c>
      <c r="EH10" s="8" t="s">
        <v>1898</v>
      </c>
      <c r="EI10" s="8" t="s">
        <v>1899</v>
      </c>
      <c r="EJ10" s="8" t="s">
        <v>1900</v>
      </c>
      <c r="EK10" s="8" t="s">
        <v>1901</v>
      </c>
      <c r="EL10" s="8" t="s">
        <v>1902</v>
      </c>
      <c r="EM10" s="8" t="s">
        <v>1903</v>
      </c>
      <c r="EN10" s="8" t="s">
        <v>1904</v>
      </c>
      <c r="EO10" s="8" t="s">
        <v>1905</v>
      </c>
      <c r="EP10" s="8" t="s">
        <v>1906</v>
      </c>
      <c r="EQ10" s="8" t="s">
        <v>1907</v>
      </c>
      <c r="ER10" s="8" t="s">
        <v>1908</v>
      </c>
      <c r="ES10" s="8" t="s">
        <v>1909</v>
      </c>
      <c r="ET10" s="8" t="s">
        <v>1910</v>
      </c>
      <c r="EU10" s="8" t="s">
        <v>1911</v>
      </c>
      <c r="EV10" s="8" t="s">
        <v>1912</v>
      </c>
      <c r="EW10" s="8" t="s">
        <v>1913</v>
      </c>
      <c r="EX10" s="8" t="s">
        <v>1914</v>
      </c>
      <c r="EY10" s="8" t="s">
        <v>1915</v>
      </c>
      <c r="EZ10" s="8" t="s">
        <v>1916</v>
      </c>
      <c r="FA10" s="8" t="s">
        <v>1917</v>
      </c>
      <c r="FB10" s="8" t="s">
        <v>1918</v>
      </c>
      <c r="FC10" s="8" t="s">
        <v>1919</v>
      </c>
      <c r="FD10" s="8" t="s">
        <v>1920</v>
      </c>
      <c r="FE10" s="8" t="s">
        <v>1921</v>
      </c>
      <c r="FF10" s="8" t="s">
        <v>1922</v>
      </c>
      <c r="FG10" s="8" t="s">
        <v>1923</v>
      </c>
      <c r="FH10" s="8" t="s">
        <v>1924</v>
      </c>
      <c r="FI10" s="8" t="s">
        <v>1925</v>
      </c>
      <c r="FJ10" s="8" t="s">
        <v>1926</v>
      </c>
      <c r="FK10" s="8" t="s">
        <v>1927</v>
      </c>
      <c r="FL10" s="8" t="s">
        <v>1928</v>
      </c>
      <c r="FM10" s="8" t="s">
        <v>1929</v>
      </c>
      <c r="FN10" s="8" t="s">
        <v>1930</v>
      </c>
      <c r="FO10" s="8" t="s">
        <v>1931</v>
      </c>
      <c r="FP10" s="8" t="s">
        <v>1932</v>
      </c>
      <c r="FQ10" s="8" t="s">
        <v>1933</v>
      </c>
      <c r="FR10" s="8" t="s">
        <v>1934</v>
      </c>
      <c r="FS10" s="8" t="s">
        <v>1935</v>
      </c>
      <c r="FT10" s="8" t="s">
        <v>1936</v>
      </c>
      <c r="FU10" s="8" t="s">
        <v>1937</v>
      </c>
      <c r="FV10" s="8" t="s">
        <v>1938</v>
      </c>
      <c r="FW10" s="8" t="s">
        <v>1939</v>
      </c>
      <c r="FX10" s="8" t="s">
        <v>1940</v>
      </c>
      <c r="FY10" s="8" t="s">
        <v>1941</v>
      </c>
      <c r="FZ10" s="8" t="s">
        <v>1942</v>
      </c>
      <c r="GA10" s="8" t="s">
        <v>1943</v>
      </c>
      <c r="GB10" s="8" t="s">
        <v>1944</v>
      </c>
      <c r="GC10" s="8" t="s">
        <v>1945</v>
      </c>
      <c r="GD10" s="8" t="s">
        <v>1946</v>
      </c>
      <c r="GE10" s="8" t="s">
        <v>1947</v>
      </c>
      <c r="GF10" s="8" t="s">
        <v>1948</v>
      </c>
      <c r="GG10" s="8" t="s">
        <v>1949</v>
      </c>
      <c r="GH10" s="8" t="s">
        <v>1950</v>
      </c>
      <c r="GI10" s="8" t="s">
        <v>1951</v>
      </c>
      <c r="GJ10" s="8" t="s">
        <v>1952</v>
      </c>
      <c r="GK10" s="8" t="s">
        <v>1953</v>
      </c>
      <c r="GL10" s="8" t="s">
        <v>1954</v>
      </c>
      <c r="GM10" s="8" t="s">
        <v>1955</v>
      </c>
      <c r="GN10" s="8" t="s">
        <v>1956</v>
      </c>
      <c r="GO10" s="8" t="s">
        <v>1957</v>
      </c>
      <c r="GP10" s="8" t="s">
        <v>1958</v>
      </c>
      <c r="GQ10" s="8" t="s">
        <v>1959</v>
      </c>
      <c r="GR10" s="8" t="s">
        <v>1960</v>
      </c>
      <c r="GS10" s="8" t="s">
        <v>1961</v>
      </c>
      <c r="GT10" s="8" t="s">
        <v>1962</v>
      </c>
      <c r="GU10" s="8" t="s">
        <v>1963</v>
      </c>
      <c r="GV10" s="8" t="s">
        <v>1964</v>
      </c>
      <c r="GW10" s="8" t="s">
        <v>1965</v>
      </c>
      <c r="GX10" s="8" t="s">
        <v>1966</v>
      </c>
      <c r="GY10" s="8" t="s">
        <v>1967</v>
      </c>
      <c r="GZ10" s="8" t="s">
        <v>1968</v>
      </c>
      <c r="HA10" s="8" t="s">
        <v>1969</v>
      </c>
      <c r="HB10" s="8" t="s">
        <v>1970</v>
      </c>
      <c r="HC10" s="8" t="s">
        <v>1971</v>
      </c>
      <c r="HD10" s="8" t="s">
        <v>1972</v>
      </c>
      <c r="HE10" s="8" t="s">
        <v>1973</v>
      </c>
      <c r="HF10" s="8" t="s">
        <v>1974</v>
      </c>
      <c r="HG10" s="8" t="s">
        <v>1975</v>
      </c>
      <c r="HH10" s="8" t="s">
        <v>1976</v>
      </c>
      <c r="HI10" s="8" t="s">
        <v>1977</v>
      </c>
      <c r="HJ10" s="8" t="s">
        <v>1978</v>
      </c>
      <c r="HK10" s="8" t="s">
        <v>1979</v>
      </c>
      <c r="HL10" s="8" t="s">
        <v>1980</v>
      </c>
      <c r="HM10" s="8" t="s">
        <v>1981</v>
      </c>
      <c r="HN10" s="8" t="s">
        <v>1982</v>
      </c>
      <c r="HO10" s="8" t="s">
        <v>1983</v>
      </c>
      <c r="HP10" s="8" t="s">
        <v>1984</v>
      </c>
      <c r="HQ10" s="8" t="s">
        <v>1985</v>
      </c>
      <c r="HR10" s="8" t="s">
        <v>1986</v>
      </c>
      <c r="HS10" s="8" t="s">
        <v>1987</v>
      </c>
      <c r="HT10" s="8" t="s">
        <v>1988</v>
      </c>
      <c r="HU10" s="8" t="s">
        <v>1989</v>
      </c>
      <c r="HV10" s="8" t="s">
        <v>1990</v>
      </c>
      <c r="HW10" s="8" t="s">
        <v>1991</v>
      </c>
      <c r="HX10" s="8" t="s">
        <v>1992</v>
      </c>
      <c r="HY10" s="8" t="s">
        <v>1993</v>
      </c>
      <c r="HZ10" s="8" t="s">
        <v>1994</v>
      </c>
      <c r="IA10" s="8" t="s">
        <v>1995</v>
      </c>
      <c r="IB10" s="8" t="s">
        <v>1996</v>
      </c>
      <c r="IC10" s="8" t="s">
        <v>1997</v>
      </c>
      <c r="ID10" s="8" t="s">
        <v>1998</v>
      </c>
      <c r="IE10" s="8" t="s">
        <v>1999</v>
      </c>
      <c r="IF10" s="8" t="s">
        <v>2000</v>
      </c>
      <c r="IG10" s="8" t="s">
        <v>2001</v>
      </c>
      <c r="IH10" s="8" t="s">
        <v>2002</v>
      </c>
      <c r="II10" s="8" t="s">
        <v>2003</v>
      </c>
      <c r="IJ10" s="8" t="s">
        <v>2004</v>
      </c>
      <c r="IK10" s="8" t="s">
        <v>2005</v>
      </c>
      <c r="IL10" s="8" t="s">
        <v>2006</v>
      </c>
      <c r="IM10" s="8" t="s">
        <v>2007</v>
      </c>
      <c r="IN10" s="8" t="s">
        <v>2008</v>
      </c>
      <c r="IO10" s="8" t="s">
        <v>2009</v>
      </c>
      <c r="IP10" s="8" t="s">
        <v>2010</v>
      </c>
      <c r="IQ10" s="8" t="s">
        <v>2011</v>
      </c>
    </row>
    <row r="11" spans="1:251">
      <c r="A11" s="10">
        <v>42036</v>
      </c>
      <c r="B11" s="9">
        <v>786.60299999999995</v>
      </c>
      <c r="C11" s="9">
        <v>462.58100000000002</v>
      </c>
      <c r="D11" s="9">
        <v>324.02300000000002</v>
      </c>
      <c r="E11" s="9">
        <v>463.03300000000002</v>
      </c>
      <c r="F11" s="9">
        <v>254.976</v>
      </c>
      <c r="G11" s="9">
        <v>208.05699999999999</v>
      </c>
      <c r="H11" s="9">
        <v>323.57</v>
      </c>
      <c r="I11" s="9">
        <v>207.60400000000001</v>
      </c>
      <c r="J11" s="9">
        <v>115.96599999999999</v>
      </c>
      <c r="K11" s="9">
        <v>238.578</v>
      </c>
      <c r="L11" s="9">
        <v>135.13399999999999</v>
      </c>
      <c r="M11" s="9">
        <v>103.444</v>
      </c>
      <c r="N11" s="9">
        <v>2742.7629999999999</v>
      </c>
      <c r="O11" s="9">
        <v>1474.8309999999999</v>
      </c>
      <c r="P11" s="9">
        <v>1267.932</v>
      </c>
      <c r="Q11" s="9">
        <v>4783.8900000000003</v>
      </c>
      <c r="R11" s="9">
        <v>2362.6080000000002</v>
      </c>
      <c r="S11" s="9">
        <v>2421.2820000000002</v>
      </c>
      <c r="T11" s="9">
        <v>825.91700000000003</v>
      </c>
      <c r="U11" s="9">
        <v>412.34100000000001</v>
      </c>
      <c r="V11" s="9">
        <v>413.57600000000002</v>
      </c>
      <c r="W11" s="9">
        <v>581.11</v>
      </c>
      <c r="X11" s="9">
        <v>297.52699999999999</v>
      </c>
      <c r="Y11" s="9">
        <v>283.58300000000003</v>
      </c>
      <c r="Z11" s="9">
        <v>386.988</v>
      </c>
      <c r="AA11" s="9">
        <v>211.26900000000001</v>
      </c>
      <c r="AB11" s="9">
        <v>175.71899999999999</v>
      </c>
      <c r="AC11" s="9">
        <v>194.12200000000001</v>
      </c>
      <c r="AD11" s="9">
        <v>86.257999999999996</v>
      </c>
      <c r="AE11" s="9">
        <v>107.864</v>
      </c>
      <c r="AF11" s="9">
        <v>83.37</v>
      </c>
      <c r="AG11" s="9">
        <v>33.481999999999999</v>
      </c>
      <c r="AH11" s="9">
        <v>49.887999999999998</v>
      </c>
      <c r="AI11" s="9">
        <v>81.724000000000004</v>
      </c>
      <c r="AJ11" s="9">
        <v>48.289000000000001</v>
      </c>
      <c r="AK11" s="9">
        <v>33.435000000000002</v>
      </c>
      <c r="AL11" s="9">
        <v>163.083</v>
      </c>
      <c r="AM11" s="9">
        <v>66.524000000000001</v>
      </c>
      <c r="AN11" s="9">
        <v>96.558999999999997</v>
      </c>
      <c r="AO11" s="9">
        <v>294.98099999999999</v>
      </c>
      <c r="AP11" s="9">
        <v>147.67500000000001</v>
      </c>
      <c r="AQ11" s="9">
        <v>147.30600000000001</v>
      </c>
      <c r="AR11" s="9">
        <v>163.19399999999999</v>
      </c>
      <c r="AS11" s="9">
        <v>88.369</v>
      </c>
      <c r="AT11" s="9">
        <v>74.825000000000003</v>
      </c>
      <c r="AU11" s="9">
        <v>11.868</v>
      </c>
      <c r="AV11" s="9">
        <v>3.5590000000000002</v>
      </c>
      <c r="AW11" s="9">
        <v>8.3089999999999993</v>
      </c>
      <c r="AX11" s="9">
        <v>131.78700000000001</v>
      </c>
      <c r="AY11" s="9">
        <v>59.307000000000002</v>
      </c>
      <c r="AZ11" s="9">
        <v>72.480999999999995</v>
      </c>
      <c r="BA11" s="9">
        <v>188.404</v>
      </c>
      <c r="BB11" s="9">
        <v>102.27200000000001</v>
      </c>
      <c r="BC11" s="9">
        <v>86.132000000000005</v>
      </c>
      <c r="BD11" s="9">
        <v>82.299000000000007</v>
      </c>
      <c r="BE11" s="9">
        <v>48.531999999999996</v>
      </c>
      <c r="BF11" s="9">
        <v>33.767000000000003</v>
      </c>
      <c r="BG11" s="9">
        <v>75.384</v>
      </c>
      <c r="BH11" s="9">
        <v>46.765000000000001</v>
      </c>
      <c r="BI11" s="9">
        <v>28.619</v>
      </c>
      <c r="BJ11" s="9">
        <v>13.715999999999999</v>
      </c>
      <c r="BK11" s="9">
        <v>5.7640000000000002</v>
      </c>
      <c r="BL11" s="9">
        <v>7.952</v>
      </c>
      <c r="BM11" s="9">
        <v>113.02</v>
      </c>
      <c r="BN11" s="9">
        <v>55.506999999999998</v>
      </c>
      <c r="BO11" s="9">
        <v>57.512999999999998</v>
      </c>
      <c r="BP11" s="9">
        <v>2328.873</v>
      </c>
      <c r="BQ11" s="9">
        <v>1237.1110000000001</v>
      </c>
      <c r="BR11" s="9">
        <v>1091.7619999999999</v>
      </c>
      <c r="BS11" s="9">
        <v>460.83100000000002</v>
      </c>
      <c r="BT11" s="9">
        <v>231.827</v>
      </c>
      <c r="BU11" s="9">
        <v>229.00399999999999</v>
      </c>
      <c r="BV11" s="9">
        <v>126.56</v>
      </c>
      <c r="BW11" s="9">
        <v>65.611999999999995</v>
      </c>
      <c r="BX11" s="9">
        <v>60.948</v>
      </c>
      <c r="BY11" s="9">
        <v>136.26400000000001</v>
      </c>
      <c r="BZ11" s="9">
        <v>66.869</v>
      </c>
      <c r="CA11" s="9">
        <v>69.394000000000005</v>
      </c>
      <c r="CB11" s="9">
        <v>198.00700000000001</v>
      </c>
      <c r="CC11" s="9">
        <v>99.346000000000004</v>
      </c>
      <c r="CD11" s="9">
        <v>98.661000000000001</v>
      </c>
      <c r="CE11" s="9">
        <v>1868.0419999999999</v>
      </c>
      <c r="CF11" s="9">
        <v>1005.284</v>
      </c>
      <c r="CG11" s="9">
        <v>862.75800000000004</v>
      </c>
      <c r="CH11" s="9">
        <v>842.56399999999996</v>
      </c>
      <c r="CI11" s="9">
        <v>442.03699999999998</v>
      </c>
      <c r="CJ11" s="9">
        <v>400.52699999999999</v>
      </c>
      <c r="CK11" s="9">
        <v>239.82900000000001</v>
      </c>
      <c r="CL11" s="9">
        <v>132.33000000000001</v>
      </c>
      <c r="CM11" s="9">
        <v>107.498</v>
      </c>
      <c r="CN11" s="9">
        <v>228.51400000000001</v>
      </c>
      <c r="CO11" s="9">
        <v>112.075</v>
      </c>
      <c r="CP11" s="9">
        <v>116.43899999999999</v>
      </c>
      <c r="CQ11" s="9">
        <v>374.221</v>
      </c>
      <c r="CR11" s="9">
        <v>197.63200000000001</v>
      </c>
      <c r="CS11" s="9">
        <v>176.589</v>
      </c>
      <c r="CT11" s="9">
        <v>1025.4780000000001</v>
      </c>
      <c r="CU11" s="9">
        <v>563.24699999999996</v>
      </c>
      <c r="CV11" s="9">
        <v>462.23099999999999</v>
      </c>
      <c r="CW11" s="9">
        <v>470.31400000000002</v>
      </c>
      <c r="CX11" s="9">
        <v>249.19499999999999</v>
      </c>
      <c r="CY11" s="9">
        <v>221.119</v>
      </c>
      <c r="CZ11" s="9">
        <v>555.16399999999999</v>
      </c>
      <c r="DA11" s="9">
        <v>314.05200000000002</v>
      </c>
      <c r="DB11" s="9">
        <v>241.11099999999999</v>
      </c>
      <c r="DC11" s="9">
        <v>342.714</v>
      </c>
      <c r="DD11" s="9">
        <v>187.71199999999999</v>
      </c>
      <c r="DE11" s="9">
        <v>155.00200000000001</v>
      </c>
      <c r="DF11" s="9">
        <v>212.45</v>
      </c>
      <c r="DG11" s="9">
        <v>126.34</v>
      </c>
      <c r="DH11" s="9">
        <v>86.11</v>
      </c>
      <c r="DI11" s="9">
        <v>198.65600000000001</v>
      </c>
      <c r="DJ11" s="9">
        <v>111.07599999999999</v>
      </c>
      <c r="DK11" s="9">
        <v>87.58</v>
      </c>
      <c r="DL11" s="9">
        <v>2130.2170000000001</v>
      </c>
      <c r="DM11" s="9">
        <v>1126.0350000000001</v>
      </c>
      <c r="DN11" s="9">
        <v>1004.181</v>
      </c>
      <c r="DO11" s="9">
        <v>3755.1840000000002</v>
      </c>
      <c r="DP11" s="9">
        <v>1854.5609999999999</v>
      </c>
      <c r="DQ11" s="9">
        <v>1900.623</v>
      </c>
      <c r="DR11" s="9">
        <v>580.61500000000001</v>
      </c>
      <c r="DS11" s="9">
        <v>299.60899999999998</v>
      </c>
      <c r="DT11" s="9">
        <v>281.00599999999997</v>
      </c>
      <c r="DU11" s="9">
        <v>402.14100000000002</v>
      </c>
      <c r="DV11" s="9">
        <v>213.42699999999999</v>
      </c>
      <c r="DW11" s="9">
        <v>188.714</v>
      </c>
      <c r="DX11" s="9">
        <v>285.78500000000003</v>
      </c>
      <c r="DY11" s="9">
        <v>155.84</v>
      </c>
      <c r="DZ11" s="9">
        <v>129.94499999999999</v>
      </c>
      <c r="EA11" s="9">
        <v>116.355</v>
      </c>
      <c r="EB11" s="9">
        <v>57.587000000000003</v>
      </c>
      <c r="EC11" s="9">
        <v>58.768999999999998</v>
      </c>
      <c r="ED11" s="9">
        <v>56.814999999999998</v>
      </c>
      <c r="EE11" s="9">
        <v>25.263000000000002</v>
      </c>
      <c r="EF11" s="9">
        <v>31.552</v>
      </c>
      <c r="EG11" s="9">
        <v>68.631</v>
      </c>
      <c r="EH11" s="9">
        <v>43.234000000000002</v>
      </c>
      <c r="EI11" s="9">
        <v>25.396000000000001</v>
      </c>
      <c r="EJ11" s="9">
        <v>109.84399999999999</v>
      </c>
      <c r="EK11" s="9">
        <v>42.948</v>
      </c>
      <c r="EL11" s="9">
        <v>66.896000000000001</v>
      </c>
      <c r="EM11" s="9">
        <v>222.547</v>
      </c>
      <c r="EN11" s="9">
        <v>96.992000000000004</v>
      </c>
      <c r="EO11" s="9">
        <v>125.55500000000001</v>
      </c>
      <c r="EP11" s="9">
        <v>131.31</v>
      </c>
      <c r="EQ11" s="9">
        <v>64.135000000000005</v>
      </c>
      <c r="ER11" s="9">
        <v>67.174999999999997</v>
      </c>
      <c r="ES11" s="9">
        <v>18.206</v>
      </c>
      <c r="ET11" s="9">
        <v>6.3250000000000002</v>
      </c>
      <c r="EU11" s="9">
        <v>11.881</v>
      </c>
      <c r="EV11" s="9">
        <v>91.236999999999995</v>
      </c>
      <c r="EW11" s="9">
        <v>32.856999999999999</v>
      </c>
      <c r="EX11" s="9">
        <v>58.38</v>
      </c>
      <c r="EY11" s="9">
        <v>154.584</v>
      </c>
      <c r="EZ11" s="9">
        <v>100.26600000000001</v>
      </c>
      <c r="FA11" s="9">
        <v>54.317999999999998</v>
      </c>
      <c r="FB11" s="9">
        <v>80.501999999999995</v>
      </c>
      <c r="FC11" s="9">
        <v>57.392000000000003</v>
      </c>
      <c r="FD11" s="9">
        <v>23.11</v>
      </c>
      <c r="FE11" s="9">
        <v>67.346000000000004</v>
      </c>
      <c r="FF11" s="9">
        <v>46.941000000000003</v>
      </c>
      <c r="FG11" s="9">
        <v>20.405000000000001</v>
      </c>
      <c r="FH11" s="9">
        <v>9.5060000000000002</v>
      </c>
      <c r="FI11" s="9">
        <v>4.32</v>
      </c>
      <c r="FJ11" s="9">
        <v>5.1859999999999999</v>
      </c>
      <c r="FK11" s="9">
        <v>87.238</v>
      </c>
      <c r="FL11" s="9">
        <v>53.325000000000003</v>
      </c>
      <c r="FM11" s="9">
        <v>33.912999999999997</v>
      </c>
      <c r="FN11" s="9">
        <v>797.64</v>
      </c>
      <c r="FO11" s="9">
        <v>428.983</v>
      </c>
      <c r="FP11" s="9">
        <v>368.65699999999998</v>
      </c>
      <c r="FQ11" s="9">
        <v>129.55099999999999</v>
      </c>
      <c r="FR11" s="9">
        <v>69.912000000000006</v>
      </c>
      <c r="FS11" s="9">
        <v>59.639000000000003</v>
      </c>
      <c r="FT11" s="9">
        <v>38.956000000000003</v>
      </c>
      <c r="FU11" s="9">
        <v>21.855</v>
      </c>
      <c r="FV11" s="9">
        <v>17.102</v>
      </c>
      <c r="FW11" s="9">
        <v>36.192999999999998</v>
      </c>
      <c r="FX11" s="9">
        <v>16.587</v>
      </c>
      <c r="FY11" s="9">
        <v>19.606000000000002</v>
      </c>
      <c r="FZ11" s="9">
        <v>54.402000000000001</v>
      </c>
      <c r="GA11" s="9">
        <v>31.47</v>
      </c>
      <c r="GB11" s="9">
        <v>22.931999999999999</v>
      </c>
      <c r="GC11" s="9">
        <v>668.08900000000006</v>
      </c>
      <c r="GD11" s="9">
        <v>359.07100000000003</v>
      </c>
      <c r="GE11" s="9">
        <v>309.01799999999997</v>
      </c>
      <c r="GF11" s="9">
        <v>270.63200000000001</v>
      </c>
      <c r="GG11" s="9">
        <v>140.31100000000001</v>
      </c>
      <c r="GH11" s="9">
        <v>130.321</v>
      </c>
      <c r="GI11" s="9">
        <v>60.850999999999999</v>
      </c>
      <c r="GJ11" s="9">
        <v>28.795999999999999</v>
      </c>
      <c r="GK11" s="9">
        <v>32.055</v>
      </c>
      <c r="GL11" s="9">
        <v>83.067999999999998</v>
      </c>
      <c r="GM11" s="9">
        <v>47.441000000000003</v>
      </c>
      <c r="GN11" s="9">
        <v>35.628</v>
      </c>
      <c r="GO11" s="9">
        <v>126.71299999999999</v>
      </c>
      <c r="GP11" s="9">
        <v>64.075000000000003</v>
      </c>
      <c r="GQ11" s="9">
        <v>62.637999999999998</v>
      </c>
      <c r="GR11" s="9">
        <v>397.45699999999999</v>
      </c>
      <c r="GS11" s="9">
        <v>218.76</v>
      </c>
      <c r="GT11" s="9">
        <v>178.696</v>
      </c>
      <c r="GU11" s="9">
        <v>166.667</v>
      </c>
      <c r="GV11" s="9">
        <v>86.49</v>
      </c>
      <c r="GW11" s="9">
        <v>80.177000000000007</v>
      </c>
      <c r="GX11" s="9">
        <v>230.78899999999999</v>
      </c>
      <c r="GY11" s="9">
        <v>132.27000000000001</v>
      </c>
      <c r="GZ11" s="9">
        <v>98.519000000000005</v>
      </c>
      <c r="HA11" s="9">
        <v>122.458</v>
      </c>
      <c r="HB11" s="9">
        <v>67.614999999999995</v>
      </c>
      <c r="HC11" s="9">
        <v>54.843000000000004</v>
      </c>
      <c r="HD11" s="9">
        <v>108.331</v>
      </c>
      <c r="HE11" s="9">
        <v>64.655000000000001</v>
      </c>
      <c r="HF11" s="9">
        <v>43.676000000000002</v>
      </c>
      <c r="HG11" s="9">
        <v>51.713999999999999</v>
      </c>
      <c r="HH11" s="9">
        <v>27.475000000000001</v>
      </c>
      <c r="HI11" s="9">
        <v>24.239000000000001</v>
      </c>
      <c r="HJ11" s="9">
        <v>745.92600000000004</v>
      </c>
      <c r="HK11" s="9">
        <v>401.50799999999998</v>
      </c>
      <c r="HL11" s="9">
        <v>344.41800000000001</v>
      </c>
      <c r="HM11" s="9">
        <v>1373.826</v>
      </c>
      <c r="HN11" s="9">
        <v>675.76700000000005</v>
      </c>
      <c r="HO11" s="9">
        <v>698.05899999999997</v>
      </c>
      <c r="HP11" s="9">
        <v>197.6</v>
      </c>
      <c r="HQ11" s="9">
        <v>96.504999999999995</v>
      </c>
      <c r="HR11" s="9">
        <v>101.096</v>
      </c>
      <c r="HS11" s="9">
        <v>131.86600000000001</v>
      </c>
      <c r="HT11" s="9">
        <v>65.563000000000002</v>
      </c>
      <c r="HU11" s="9">
        <v>66.302999999999997</v>
      </c>
      <c r="HV11" s="9">
        <v>87.635999999999996</v>
      </c>
      <c r="HW11" s="9">
        <v>46.557000000000002</v>
      </c>
      <c r="HX11" s="9">
        <v>41.079000000000001</v>
      </c>
      <c r="HY11" s="9">
        <v>44.23</v>
      </c>
      <c r="HZ11" s="9">
        <v>19.006</v>
      </c>
      <c r="IA11" s="9">
        <v>25.224</v>
      </c>
      <c r="IB11" s="9">
        <v>18.376000000000001</v>
      </c>
      <c r="IC11" s="9">
        <v>5.4870000000000001</v>
      </c>
      <c r="ID11" s="9">
        <v>12.888999999999999</v>
      </c>
      <c r="IE11" s="9">
        <v>24.518999999999998</v>
      </c>
      <c r="IF11" s="9">
        <v>13.853999999999999</v>
      </c>
      <c r="IG11" s="9">
        <v>10.666</v>
      </c>
      <c r="IH11" s="9">
        <v>41.215000000000003</v>
      </c>
      <c r="II11" s="9">
        <v>17.088000000000001</v>
      </c>
      <c r="IJ11" s="9">
        <v>24.126999999999999</v>
      </c>
      <c r="IK11" s="9">
        <v>69.78</v>
      </c>
      <c r="IL11" s="9">
        <v>34.801000000000002</v>
      </c>
      <c r="IM11" s="9">
        <v>34.978999999999999</v>
      </c>
      <c r="IN11" s="9">
        <v>36.304000000000002</v>
      </c>
      <c r="IO11" s="9">
        <v>19.632999999999999</v>
      </c>
      <c r="IP11" s="9">
        <v>16.670999999999999</v>
      </c>
      <c r="IQ11" s="9">
        <v>4.2839999999999998</v>
      </c>
    </row>
    <row r="12" spans="1:251">
      <c r="A12" s="10">
        <v>42401</v>
      </c>
      <c r="B12" s="9">
        <v>806.87300000000005</v>
      </c>
      <c r="C12" s="9">
        <v>465.25200000000001</v>
      </c>
      <c r="D12" s="9">
        <v>341.62200000000001</v>
      </c>
      <c r="E12" s="9">
        <v>479.93400000000003</v>
      </c>
      <c r="F12" s="9">
        <v>266.82100000000003</v>
      </c>
      <c r="G12" s="9">
        <v>213.113</v>
      </c>
      <c r="H12" s="9">
        <v>326.93900000000002</v>
      </c>
      <c r="I12" s="9">
        <v>198.43100000000001</v>
      </c>
      <c r="J12" s="9">
        <v>128.50800000000001</v>
      </c>
      <c r="K12" s="9">
        <v>246.18</v>
      </c>
      <c r="L12" s="9">
        <v>142.41399999999999</v>
      </c>
      <c r="M12" s="9">
        <v>103.76600000000001</v>
      </c>
      <c r="N12" s="9">
        <v>2806.433</v>
      </c>
      <c r="O12" s="9">
        <v>1514.62</v>
      </c>
      <c r="P12" s="9">
        <v>1291.8130000000001</v>
      </c>
      <c r="Q12" s="9">
        <v>4906.326</v>
      </c>
      <c r="R12" s="9">
        <v>2412.788</v>
      </c>
      <c r="S12" s="9">
        <v>2493.538</v>
      </c>
      <c r="T12" s="9">
        <v>810.798</v>
      </c>
      <c r="U12" s="9">
        <v>410.40600000000001</v>
      </c>
      <c r="V12" s="9">
        <v>400.392</v>
      </c>
      <c r="W12" s="9">
        <v>574.49699999999996</v>
      </c>
      <c r="X12" s="9">
        <v>303.85000000000002</v>
      </c>
      <c r="Y12" s="9">
        <v>270.64800000000002</v>
      </c>
      <c r="Z12" s="9">
        <v>365.476</v>
      </c>
      <c r="AA12" s="9">
        <v>207.16499999999999</v>
      </c>
      <c r="AB12" s="9">
        <v>158.31100000000001</v>
      </c>
      <c r="AC12" s="9">
        <v>209.02199999999999</v>
      </c>
      <c r="AD12" s="9">
        <v>96.685000000000002</v>
      </c>
      <c r="AE12" s="9">
        <v>112.337</v>
      </c>
      <c r="AF12" s="9">
        <v>69.828000000000003</v>
      </c>
      <c r="AG12" s="9">
        <v>31.361999999999998</v>
      </c>
      <c r="AH12" s="9">
        <v>38.466999999999999</v>
      </c>
      <c r="AI12" s="9">
        <v>70.995999999999995</v>
      </c>
      <c r="AJ12" s="9">
        <v>38.113999999999997</v>
      </c>
      <c r="AK12" s="9">
        <v>32.881999999999998</v>
      </c>
      <c r="AL12" s="9">
        <v>165.304</v>
      </c>
      <c r="AM12" s="9">
        <v>68.441999999999993</v>
      </c>
      <c r="AN12" s="9">
        <v>96.861999999999995</v>
      </c>
      <c r="AO12" s="9">
        <v>322.995</v>
      </c>
      <c r="AP12" s="9">
        <v>158.06200000000001</v>
      </c>
      <c r="AQ12" s="9">
        <v>164.93299999999999</v>
      </c>
      <c r="AR12" s="9">
        <v>190.91800000000001</v>
      </c>
      <c r="AS12" s="9">
        <v>108.626</v>
      </c>
      <c r="AT12" s="9">
        <v>82.292000000000002</v>
      </c>
      <c r="AU12" s="9">
        <v>22.521999999999998</v>
      </c>
      <c r="AV12" s="9">
        <v>8.859</v>
      </c>
      <c r="AW12" s="9">
        <v>13.663</v>
      </c>
      <c r="AX12" s="9">
        <v>132.077</v>
      </c>
      <c r="AY12" s="9">
        <v>49.436999999999998</v>
      </c>
      <c r="AZ12" s="9">
        <v>82.64</v>
      </c>
      <c r="BA12" s="9">
        <v>159.48599999999999</v>
      </c>
      <c r="BB12" s="9">
        <v>90.908000000000001</v>
      </c>
      <c r="BC12" s="9">
        <v>68.576999999999998</v>
      </c>
      <c r="BD12" s="9">
        <v>72.388000000000005</v>
      </c>
      <c r="BE12" s="9">
        <v>40.93</v>
      </c>
      <c r="BF12" s="9">
        <v>31.457999999999998</v>
      </c>
      <c r="BG12" s="9">
        <v>55.262</v>
      </c>
      <c r="BH12" s="9">
        <v>33.787999999999997</v>
      </c>
      <c r="BI12" s="9">
        <v>21.474</v>
      </c>
      <c r="BJ12" s="9">
        <v>4.9950000000000001</v>
      </c>
      <c r="BK12" s="9">
        <v>2.8029999999999999</v>
      </c>
      <c r="BL12" s="9">
        <v>2.1920000000000002</v>
      </c>
      <c r="BM12" s="9">
        <v>104.224</v>
      </c>
      <c r="BN12" s="9">
        <v>57.12</v>
      </c>
      <c r="BO12" s="9">
        <v>47.103999999999999</v>
      </c>
      <c r="BP12" s="9">
        <v>2378.3389999999999</v>
      </c>
      <c r="BQ12" s="9">
        <v>1262.009</v>
      </c>
      <c r="BR12" s="9">
        <v>1116.33</v>
      </c>
      <c r="BS12" s="9">
        <v>439.88900000000001</v>
      </c>
      <c r="BT12" s="9">
        <v>240.40100000000001</v>
      </c>
      <c r="BU12" s="9">
        <v>199.488</v>
      </c>
      <c r="BV12" s="9">
        <v>113.032</v>
      </c>
      <c r="BW12" s="9">
        <v>69.331999999999994</v>
      </c>
      <c r="BX12" s="9">
        <v>43.698999999999998</v>
      </c>
      <c r="BY12" s="9">
        <v>125.39400000000001</v>
      </c>
      <c r="BZ12" s="9">
        <v>66.100999999999999</v>
      </c>
      <c r="CA12" s="9">
        <v>59.292999999999999</v>
      </c>
      <c r="CB12" s="9">
        <v>201.46299999999999</v>
      </c>
      <c r="CC12" s="9">
        <v>104.968</v>
      </c>
      <c r="CD12" s="9">
        <v>96.495999999999995</v>
      </c>
      <c r="CE12" s="9">
        <v>1938.45</v>
      </c>
      <c r="CF12" s="9">
        <v>1021.6079999999999</v>
      </c>
      <c r="CG12" s="9">
        <v>916.84199999999998</v>
      </c>
      <c r="CH12" s="9">
        <v>855.04300000000001</v>
      </c>
      <c r="CI12" s="9">
        <v>446.61099999999999</v>
      </c>
      <c r="CJ12" s="9">
        <v>408.43200000000002</v>
      </c>
      <c r="CK12" s="9">
        <v>266.54399999999998</v>
      </c>
      <c r="CL12" s="9">
        <v>133.55799999999999</v>
      </c>
      <c r="CM12" s="9">
        <v>132.98599999999999</v>
      </c>
      <c r="CN12" s="9">
        <v>230.89400000000001</v>
      </c>
      <c r="CO12" s="9">
        <v>117.143</v>
      </c>
      <c r="CP12" s="9">
        <v>113.751</v>
      </c>
      <c r="CQ12" s="9">
        <v>357.60500000000002</v>
      </c>
      <c r="CR12" s="9">
        <v>195.91</v>
      </c>
      <c r="CS12" s="9">
        <v>161.69499999999999</v>
      </c>
      <c r="CT12" s="9">
        <v>1083.4069999999999</v>
      </c>
      <c r="CU12" s="9">
        <v>574.99800000000005</v>
      </c>
      <c r="CV12" s="9">
        <v>508.41</v>
      </c>
      <c r="CW12" s="9">
        <v>512.91399999999999</v>
      </c>
      <c r="CX12" s="9">
        <v>263.57900000000001</v>
      </c>
      <c r="CY12" s="9">
        <v>249.334</v>
      </c>
      <c r="CZ12" s="9">
        <v>570.49400000000003</v>
      </c>
      <c r="DA12" s="9">
        <v>311.41800000000001</v>
      </c>
      <c r="DB12" s="9">
        <v>259.07499999999999</v>
      </c>
      <c r="DC12" s="9">
        <v>338.16300000000001</v>
      </c>
      <c r="DD12" s="9">
        <v>173.27799999999999</v>
      </c>
      <c r="DE12" s="9">
        <v>164.88499999999999</v>
      </c>
      <c r="DF12" s="9">
        <v>232.33</v>
      </c>
      <c r="DG12" s="9">
        <v>138.13999999999999</v>
      </c>
      <c r="DH12" s="9">
        <v>94.191000000000003</v>
      </c>
      <c r="DI12" s="9">
        <v>179.833</v>
      </c>
      <c r="DJ12" s="9">
        <v>106.29</v>
      </c>
      <c r="DK12" s="9">
        <v>73.542000000000002</v>
      </c>
      <c r="DL12" s="9">
        <v>2198.5059999999999</v>
      </c>
      <c r="DM12" s="9">
        <v>1155.7190000000001</v>
      </c>
      <c r="DN12" s="9">
        <v>1042.788</v>
      </c>
      <c r="DO12" s="9">
        <v>3774.9580000000001</v>
      </c>
      <c r="DP12" s="9">
        <v>1857.877</v>
      </c>
      <c r="DQ12" s="9">
        <v>1917.0809999999999</v>
      </c>
      <c r="DR12" s="9">
        <v>538.61099999999999</v>
      </c>
      <c r="DS12" s="9">
        <v>276.17099999999999</v>
      </c>
      <c r="DT12" s="9">
        <v>262.44</v>
      </c>
      <c r="DU12" s="9">
        <v>363.67599999999999</v>
      </c>
      <c r="DV12" s="9">
        <v>187.44300000000001</v>
      </c>
      <c r="DW12" s="9">
        <v>176.233</v>
      </c>
      <c r="DX12" s="9">
        <v>249.75</v>
      </c>
      <c r="DY12" s="9">
        <v>141.43100000000001</v>
      </c>
      <c r="DZ12" s="9">
        <v>108.319</v>
      </c>
      <c r="EA12" s="9">
        <v>113.926</v>
      </c>
      <c r="EB12" s="9">
        <v>46.011000000000003</v>
      </c>
      <c r="EC12" s="9">
        <v>67.914000000000001</v>
      </c>
      <c r="ED12" s="9">
        <v>45.601999999999997</v>
      </c>
      <c r="EE12" s="9">
        <v>19.332999999999998</v>
      </c>
      <c r="EF12" s="9">
        <v>26.268999999999998</v>
      </c>
      <c r="EG12" s="9">
        <v>58.473999999999997</v>
      </c>
      <c r="EH12" s="9">
        <v>34.146999999999998</v>
      </c>
      <c r="EI12" s="9">
        <v>24.327000000000002</v>
      </c>
      <c r="EJ12" s="9">
        <v>116.462</v>
      </c>
      <c r="EK12" s="9">
        <v>54.582000000000001</v>
      </c>
      <c r="EL12" s="9">
        <v>61.881</v>
      </c>
      <c r="EM12" s="9">
        <v>219.00299999999999</v>
      </c>
      <c r="EN12" s="9">
        <v>101.643</v>
      </c>
      <c r="EO12" s="9">
        <v>117.361</v>
      </c>
      <c r="EP12" s="9">
        <v>132.1</v>
      </c>
      <c r="EQ12" s="9">
        <v>70.606999999999999</v>
      </c>
      <c r="ER12" s="9">
        <v>61.493000000000002</v>
      </c>
      <c r="ES12" s="9">
        <v>16.292999999999999</v>
      </c>
      <c r="ET12" s="9">
        <v>7.2039999999999997</v>
      </c>
      <c r="EU12" s="9">
        <v>9.0890000000000004</v>
      </c>
      <c r="EV12" s="9">
        <v>86.903999999999996</v>
      </c>
      <c r="EW12" s="9">
        <v>31.035</v>
      </c>
      <c r="EX12" s="9">
        <v>55.868000000000002</v>
      </c>
      <c r="EY12" s="9">
        <v>135.76499999999999</v>
      </c>
      <c r="EZ12" s="9">
        <v>93.376000000000005</v>
      </c>
      <c r="FA12" s="9">
        <v>42.389000000000003</v>
      </c>
      <c r="FB12" s="9">
        <v>70.936000000000007</v>
      </c>
      <c r="FC12" s="9">
        <v>47.552</v>
      </c>
      <c r="FD12" s="9">
        <v>23.384</v>
      </c>
      <c r="FE12" s="9">
        <v>47.732999999999997</v>
      </c>
      <c r="FF12" s="9">
        <v>35.683</v>
      </c>
      <c r="FG12" s="9">
        <v>12.05</v>
      </c>
      <c r="FH12" s="9">
        <v>6.8620000000000001</v>
      </c>
      <c r="FI12" s="9">
        <v>5.4589999999999996</v>
      </c>
      <c r="FJ12" s="9">
        <v>1.403</v>
      </c>
      <c r="FK12" s="9">
        <v>88.031999999999996</v>
      </c>
      <c r="FL12" s="9">
        <v>57.692999999999998</v>
      </c>
      <c r="FM12" s="9">
        <v>30.338999999999999</v>
      </c>
      <c r="FN12" s="9">
        <v>804.77200000000005</v>
      </c>
      <c r="FO12" s="9">
        <v>425.02699999999999</v>
      </c>
      <c r="FP12" s="9">
        <v>379.74400000000003</v>
      </c>
      <c r="FQ12" s="9">
        <v>137.624</v>
      </c>
      <c r="FR12" s="9">
        <v>70.649000000000001</v>
      </c>
      <c r="FS12" s="9">
        <v>66.975999999999999</v>
      </c>
      <c r="FT12" s="9">
        <v>37.045999999999999</v>
      </c>
      <c r="FU12" s="9">
        <v>19.7</v>
      </c>
      <c r="FV12" s="9">
        <v>17.347000000000001</v>
      </c>
      <c r="FW12" s="9">
        <v>38.223999999999997</v>
      </c>
      <c r="FX12" s="9">
        <v>20.545999999999999</v>
      </c>
      <c r="FY12" s="9">
        <v>17.678999999999998</v>
      </c>
      <c r="FZ12" s="9">
        <v>62.353999999999999</v>
      </c>
      <c r="GA12" s="9">
        <v>30.402999999999999</v>
      </c>
      <c r="GB12" s="9">
        <v>31.95</v>
      </c>
      <c r="GC12" s="9">
        <v>667.14700000000005</v>
      </c>
      <c r="GD12" s="9">
        <v>354.37900000000002</v>
      </c>
      <c r="GE12" s="9">
        <v>312.76900000000001</v>
      </c>
      <c r="GF12" s="9">
        <v>265.77600000000001</v>
      </c>
      <c r="GG12" s="9">
        <v>141.386</v>
      </c>
      <c r="GH12" s="9">
        <v>124.389</v>
      </c>
      <c r="GI12" s="9">
        <v>75.242000000000004</v>
      </c>
      <c r="GJ12" s="9">
        <v>38.584000000000003</v>
      </c>
      <c r="GK12" s="9">
        <v>36.658000000000001</v>
      </c>
      <c r="GL12" s="9">
        <v>78.766000000000005</v>
      </c>
      <c r="GM12" s="9">
        <v>42.75</v>
      </c>
      <c r="GN12" s="9">
        <v>36.015999999999998</v>
      </c>
      <c r="GO12" s="9">
        <v>111.768</v>
      </c>
      <c r="GP12" s="9">
        <v>60.052999999999997</v>
      </c>
      <c r="GQ12" s="9">
        <v>51.715000000000003</v>
      </c>
      <c r="GR12" s="9">
        <v>401.37200000000001</v>
      </c>
      <c r="GS12" s="9">
        <v>212.99299999999999</v>
      </c>
      <c r="GT12" s="9">
        <v>188.37899999999999</v>
      </c>
      <c r="GU12" s="9">
        <v>160.22800000000001</v>
      </c>
      <c r="GV12" s="9">
        <v>77.248000000000005</v>
      </c>
      <c r="GW12" s="9">
        <v>82.98</v>
      </c>
      <c r="GX12" s="9">
        <v>241.14400000000001</v>
      </c>
      <c r="GY12" s="9">
        <v>135.744</v>
      </c>
      <c r="GZ12" s="9">
        <v>105.4</v>
      </c>
      <c r="HA12" s="9">
        <v>146.75299999999999</v>
      </c>
      <c r="HB12" s="9">
        <v>76.855000000000004</v>
      </c>
      <c r="HC12" s="9">
        <v>69.897000000000006</v>
      </c>
      <c r="HD12" s="9">
        <v>94.391000000000005</v>
      </c>
      <c r="HE12" s="9">
        <v>58.889000000000003</v>
      </c>
      <c r="HF12" s="9">
        <v>35.503</v>
      </c>
      <c r="HG12" s="9">
        <v>58.936999999999998</v>
      </c>
      <c r="HH12" s="9">
        <v>31.681999999999999</v>
      </c>
      <c r="HI12" s="9">
        <v>27.254999999999999</v>
      </c>
      <c r="HJ12" s="9">
        <v>745.83500000000004</v>
      </c>
      <c r="HK12" s="9">
        <v>393.34500000000003</v>
      </c>
      <c r="HL12" s="9">
        <v>352.49</v>
      </c>
      <c r="HM12" s="9">
        <v>1371.539</v>
      </c>
      <c r="HN12" s="9">
        <v>676.03399999999999</v>
      </c>
      <c r="HO12" s="9">
        <v>695.505</v>
      </c>
      <c r="HP12" s="9">
        <v>206.245</v>
      </c>
      <c r="HQ12" s="9">
        <v>97.096999999999994</v>
      </c>
      <c r="HR12" s="9">
        <v>109.148</v>
      </c>
      <c r="HS12" s="9">
        <v>137.22399999999999</v>
      </c>
      <c r="HT12" s="9">
        <v>64.147000000000006</v>
      </c>
      <c r="HU12" s="9">
        <v>73.076999999999998</v>
      </c>
      <c r="HV12" s="9">
        <v>82.885999999999996</v>
      </c>
      <c r="HW12" s="9">
        <v>43.066000000000003</v>
      </c>
      <c r="HX12" s="9">
        <v>39.82</v>
      </c>
      <c r="HY12" s="9">
        <v>54.338000000000001</v>
      </c>
      <c r="HZ12" s="9">
        <v>21.081</v>
      </c>
      <c r="IA12" s="9">
        <v>33.256999999999998</v>
      </c>
      <c r="IB12" s="9">
        <v>20.881</v>
      </c>
      <c r="IC12" s="9">
        <v>8.0510000000000002</v>
      </c>
      <c r="ID12" s="9">
        <v>12.83</v>
      </c>
      <c r="IE12" s="9">
        <v>26.591999999999999</v>
      </c>
      <c r="IF12" s="9">
        <v>15.016</v>
      </c>
      <c r="IG12" s="9">
        <v>11.576000000000001</v>
      </c>
      <c r="IH12" s="9">
        <v>42.429000000000002</v>
      </c>
      <c r="II12" s="9">
        <v>17.934000000000001</v>
      </c>
      <c r="IJ12" s="9">
        <v>24.495000000000001</v>
      </c>
      <c r="IK12" s="9">
        <v>78.061000000000007</v>
      </c>
      <c r="IL12" s="9">
        <v>33.838999999999999</v>
      </c>
      <c r="IM12" s="9">
        <v>44.222000000000001</v>
      </c>
      <c r="IN12" s="9">
        <v>41.122999999999998</v>
      </c>
      <c r="IO12" s="9">
        <v>19.774999999999999</v>
      </c>
      <c r="IP12" s="9">
        <v>21.347999999999999</v>
      </c>
      <c r="IQ12" s="9">
        <v>5.3460000000000001</v>
      </c>
    </row>
    <row r="13" spans="1:251">
      <c r="A13" s="10">
        <v>42767</v>
      </c>
      <c r="B13" s="9">
        <v>838.88199999999995</v>
      </c>
      <c r="C13" s="9">
        <v>477.28</v>
      </c>
      <c r="D13" s="9">
        <v>361.60199999999998</v>
      </c>
      <c r="E13" s="9">
        <v>506.17599999999999</v>
      </c>
      <c r="F13" s="9">
        <v>271.51400000000001</v>
      </c>
      <c r="G13" s="9">
        <v>234.66200000000001</v>
      </c>
      <c r="H13" s="9">
        <v>332.70499999999998</v>
      </c>
      <c r="I13" s="9">
        <v>205.76599999999999</v>
      </c>
      <c r="J13" s="9">
        <v>126.93899999999999</v>
      </c>
      <c r="K13" s="9">
        <v>246.81899999999999</v>
      </c>
      <c r="L13" s="9">
        <v>144.596</v>
      </c>
      <c r="M13" s="9">
        <v>102.223</v>
      </c>
      <c r="N13" s="9">
        <v>2918.866</v>
      </c>
      <c r="O13" s="9">
        <v>1555.027</v>
      </c>
      <c r="P13" s="9">
        <v>1363.8389999999999</v>
      </c>
      <c r="Q13" s="9">
        <v>5055.3040000000001</v>
      </c>
      <c r="R13" s="9">
        <v>2475.3009999999999</v>
      </c>
      <c r="S13" s="9">
        <v>2580.0030000000002</v>
      </c>
      <c r="T13" s="9">
        <v>813.96299999999997</v>
      </c>
      <c r="U13" s="9">
        <v>394.05099999999999</v>
      </c>
      <c r="V13" s="9">
        <v>419.91199999999998</v>
      </c>
      <c r="W13" s="9">
        <v>548.33299999999997</v>
      </c>
      <c r="X13" s="9">
        <v>279.45400000000001</v>
      </c>
      <c r="Y13" s="9">
        <v>268.87799999999999</v>
      </c>
      <c r="Z13" s="9">
        <v>359.28500000000003</v>
      </c>
      <c r="AA13" s="9">
        <v>201.34299999999999</v>
      </c>
      <c r="AB13" s="9">
        <v>157.94200000000001</v>
      </c>
      <c r="AC13" s="9">
        <v>189.048</v>
      </c>
      <c r="AD13" s="9">
        <v>78.111999999999995</v>
      </c>
      <c r="AE13" s="9">
        <v>110.93600000000001</v>
      </c>
      <c r="AF13" s="9">
        <v>77.5</v>
      </c>
      <c r="AG13" s="9">
        <v>29.908999999999999</v>
      </c>
      <c r="AH13" s="9">
        <v>47.591000000000001</v>
      </c>
      <c r="AI13" s="9">
        <v>97.725999999999999</v>
      </c>
      <c r="AJ13" s="9">
        <v>49.427</v>
      </c>
      <c r="AK13" s="9">
        <v>48.298999999999999</v>
      </c>
      <c r="AL13" s="9">
        <v>167.904</v>
      </c>
      <c r="AM13" s="9">
        <v>65.17</v>
      </c>
      <c r="AN13" s="9">
        <v>102.73399999999999</v>
      </c>
      <c r="AO13" s="9">
        <v>328.89400000000001</v>
      </c>
      <c r="AP13" s="9">
        <v>160.471</v>
      </c>
      <c r="AQ13" s="9">
        <v>168.423</v>
      </c>
      <c r="AR13" s="9">
        <v>190.55699999999999</v>
      </c>
      <c r="AS13" s="9">
        <v>112.032</v>
      </c>
      <c r="AT13" s="9">
        <v>78.525000000000006</v>
      </c>
      <c r="AU13" s="9">
        <v>20.713000000000001</v>
      </c>
      <c r="AV13" s="9">
        <v>11.321</v>
      </c>
      <c r="AW13" s="9">
        <v>9.3919999999999995</v>
      </c>
      <c r="AX13" s="9">
        <v>138.33699999999999</v>
      </c>
      <c r="AY13" s="9">
        <v>48.439</v>
      </c>
      <c r="AZ13" s="9">
        <v>89.897999999999996</v>
      </c>
      <c r="BA13" s="9">
        <v>183.55500000000001</v>
      </c>
      <c r="BB13" s="9">
        <v>98.721999999999994</v>
      </c>
      <c r="BC13" s="9">
        <v>84.832999999999998</v>
      </c>
      <c r="BD13" s="9">
        <v>69.111999999999995</v>
      </c>
      <c r="BE13" s="9">
        <v>35.429000000000002</v>
      </c>
      <c r="BF13" s="9">
        <v>33.683</v>
      </c>
      <c r="BG13" s="9">
        <v>56.262</v>
      </c>
      <c r="BH13" s="9">
        <v>32.564</v>
      </c>
      <c r="BI13" s="9">
        <v>23.696999999999999</v>
      </c>
      <c r="BJ13" s="9">
        <v>9.0609999999999999</v>
      </c>
      <c r="BK13" s="9">
        <v>3.77</v>
      </c>
      <c r="BL13" s="9">
        <v>5.2910000000000004</v>
      </c>
      <c r="BM13" s="9">
        <v>127.294</v>
      </c>
      <c r="BN13" s="9">
        <v>66.158000000000001</v>
      </c>
      <c r="BO13" s="9">
        <v>61.136000000000003</v>
      </c>
      <c r="BP13" s="9">
        <v>2344.3069999999998</v>
      </c>
      <c r="BQ13" s="9">
        <v>1234.2249999999999</v>
      </c>
      <c r="BR13" s="9">
        <v>1110.0820000000001</v>
      </c>
      <c r="BS13" s="9">
        <v>477.64400000000001</v>
      </c>
      <c r="BT13" s="9">
        <v>269.82</v>
      </c>
      <c r="BU13" s="9">
        <v>207.82400000000001</v>
      </c>
      <c r="BV13" s="9">
        <v>127.04900000000001</v>
      </c>
      <c r="BW13" s="9">
        <v>68.61</v>
      </c>
      <c r="BX13" s="9">
        <v>58.438000000000002</v>
      </c>
      <c r="BY13" s="9">
        <v>157.68600000000001</v>
      </c>
      <c r="BZ13" s="9">
        <v>92.287000000000006</v>
      </c>
      <c r="CA13" s="9">
        <v>65.399000000000001</v>
      </c>
      <c r="CB13" s="9">
        <v>192.90899999999999</v>
      </c>
      <c r="CC13" s="9">
        <v>108.923</v>
      </c>
      <c r="CD13" s="9">
        <v>83.986000000000004</v>
      </c>
      <c r="CE13" s="9">
        <v>1866.663</v>
      </c>
      <c r="CF13" s="9">
        <v>964.40499999999997</v>
      </c>
      <c r="CG13" s="9">
        <v>902.25800000000004</v>
      </c>
      <c r="CH13" s="9">
        <v>800.06600000000003</v>
      </c>
      <c r="CI13" s="9">
        <v>399.149</v>
      </c>
      <c r="CJ13" s="9">
        <v>400.91699999999997</v>
      </c>
      <c r="CK13" s="9">
        <v>242.83699999999999</v>
      </c>
      <c r="CL13" s="9">
        <v>125.227</v>
      </c>
      <c r="CM13" s="9">
        <v>117.60899999999999</v>
      </c>
      <c r="CN13" s="9">
        <v>239.50299999999999</v>
      </c>
      <c r="CO13" s="9">
        <v>119.06399999999999</v>
      </c>
      <c r="CP13" s="9">
        <v>120.43899999999999</v>
      </c>
      <c r="CQ13" s="9">
        <v>317.726</v>
      </c>
      <c r="CR13" s="9">
        <v>154.858</v>
      </c>
      <c r="CS13" s="9">
        <v>162.86799999999999</v>
      </c>
      <c r="CT13" s="9">
        <v>1066.597</v>
      </c>
      <c r="CU13" s="9">
        <v>565.25599999999997</v>
      </c>
      <c r="CV13" s="9">
        <v>501.34100000000001</v>
      </c>
      <c r="CW13" s="9">
        <v>459.84500000000003</v>
      </c>
      <c r="CX13" s="9">
        <v>235.96700000000001</v>
      </c>
      <c r="CY13" s="9">
        <v>223.87799999999999</v>
      </c>
      <c r="CZ13" s="9">
        <v>606.75199999999995</v>
      </c>
      <c r="DA13" s="9">
        <v>329.29</v>
      </c>
      <c r="DB13" s="9">
        <v>277.46199999999999</v>
      </c>
      <c r="DC13" s="9">
        <v>390.75299999999999</v>
      </c>
      <c r="DD13" s="9">
        <v>200.703</v>
      </c>
      <c r="DE13" s="9">
        <v>190.05</v>
      </c>
      <c r="DF13" s="9">
        <v>215.999</v>
      </c>
      <c r="DG13" s="9">
        <v>128.58600000000001</v>
      </c>
      <c r="DH13" s="9">
        <v>87.412000000000006</v>
      </c>
      <c r="DI13" s="9">
        <v>188.06200000000001</v>
      </c>
      <c r="DJ13" s="9">
        <v>117.024</v>
      </c>
      <c r="DK13" s="9">
        <v>71.037999999999997</v>
      </c>
      <c r="DL13" s="9">
        <v>2156.2449999999999</v>
      </c>
      <c r="DM13" s="9">
        <v>1117.201</v>
      </c>
      <c r="DN13" s="9">
        <v>1039.0440000000001</v>
      </c>
      <c r="DO13" s="9">
        <v>3840.123</v>
      </c>
      <c r="DP13" s="9">
        <v>1882.673</v>
      </c>
      <c r="DQ13" s="9">
        <v>1957.45</v>
      </c>
      <c r="DR13" s="9">
        <v>549.40300000000002</v>
      </c>
      <c r="DS13" s="9">
        <v>280.11200000000002</v>
      </c>
      <c r="DT13" s="9">
        <v>269.291</v>
      </c>
      <c r="DU13" s="9">
        <v>355.82</v>
      </c>
      <c r="DV13" s="9">
        <v>191.72</v>
      </c>
      <c r="DW13" s="9">
        <v>164.1</v>
      </c>
      <c r="DX13" s="9">
        <v>244.72900000000001</v>
      </c>
      <c r="DY13" s="9">
        <v>145.98599999999999</v>
      </c>
      <c r="DZ13" s="9">
        <v>98.742000000000004</v>
      </c>
      <c r="EA13" s="9">
        <v>111.09099999999999</v>
      </c>
      <c r="EB13" s="9">
        <v>45.734000000000002</v>
      </c>
      <c r="EC13" s="9">
        <v>65.358000000000004</v>
      </c>
      <c r="ED13" s="9">
        <v>57.478999999999999</v>
      </c>
      <c r="EE13" s="9">
        <v>28.957000000000001</v>
      </c>
      <c r="EF13" s="9">
        <v>28.521999999999998</v>
      </c>
      <c r="EG13" s="9">
        <v>75.260999999999996</v>
      </c>
      <c r="EH13" s="9">
        <v>41.543999999999997</v>
      </c>
      <c r="EI13" s="9">
        <v>33.716999999999999</v>
      </c>
      <c r="EJ13" s="9">
        <v>118.322</v>
      </c>
      <c r="EK13" s="9">
        <v>46.847999999999999</v>
      </c>
      <c r="EL13" s="9">
        <v>71.474000000000004</v>
      </c>
      <c r="EM13" s="9">
        <v>225.87700000000001</v>
      </c>
      <c r="EN13" s="9">
        <v>117.96599999999999</v>
      </c>
      <c r="EO13" s="9">
        <v>107.911</v>
      </c>
      <c r="EP13" s="9">
        <v>128.499</v>
      </c>
      <c r="EQ13" s="9">
        <v>77.760000000000005</v>
      </c>
      <c r="ER13" s="9">
        <v>50.74</v>
      </c>
      <c r="ES13" s="9">
        <v>17.018000000000001</v>
      </c>
      <c r="ET13" s="9">
        <v>8.5269999999999992</v>
      </c>
      <c r="EU13" s="9">
        <v>8.4909999999999997</v>
      </c>
      <c r="EV13" s="9">
        <v>97.376999999999995</v>
      </c>
      <c r="EW13" s="9">
        <v>40.207000000000001</v>
      </c>
      <c r="EX13" s="9">
        <v>57.170999999999999</v>
      </c>
      <c r="EY13" s="9">
        <v>155.768</v>
      </c>
      <c r="EZ13" s="9">
        <v>87.45</v>
      </c>
      <c r="FA13" s="9">
        <v>68.317999999999998</v>
      </c>
      <c r="FB13" s="9">
        <v>79.299000000000007</v>
      </c>
      <c r="FC13" s="9">
        <v>47.223999999999997</v>
      </c>
      <c r="FD13" s="9">
        <v>32.073999999999998</v>
      </c>
      <c r="FE13" s="9">
        <v>59.561999999999998</v>
      </c>
      <c r="FF13" s="9">
        <v>39.265000000000001</v>
      </c>
      <c r="FG13" s="9">
        <v>20.297999999999998</v>
      </c>
      <c r="FH13" s="9">
        <v>10.026999999999999</v>
      </c>
      <c r="FI13" s="9">
        <v>5.8570000000000002</v>
      </c>
      <c r="FJ13" s="9">
        <v>4.17</v>
      </c>
      <c r="FK13" s="9">
        <v>96.206000000000003</v>
      </c>
      <c r="FL13" s="9">
        <v>48.185000000000002</v>
      </c>
      <c r="FM13" s="9">
        <v>48.02</v>
      </c>
      <c r="FN13" s="9">
        <v>821.43299999999999</v>
      </c>
      <c r="FO13" s="9">
        <v>429.93</v>
      </c>
      <c r="FP13" s="9">
        <v>391.50299999999999</v>
      </c>
      <c r="FQ13" s="9">
        <v>123.331</v>
      </c>
      <c r="FR13" s="9">
        <v>65.454999999999998</v>
      </c>
      <c r="FS13" s="9">
        <v>57.875999999999998</v>
      </c>
      <c r="FT13" s="9">
        <v>33.677</v>
      </c>
      <c r="FU13" s="9">
        <v>18.587</v>
      </c>
      <c r="FV13" s="9">
        <v>15.09</v>
      </c>
      <c r="FW13" s="9">
        <v>31.399000000000001</v>
      </c>
      <c r="FX13" s="9">
        <v>15.701000000000001</v>
      </c>
      <c r="FY13" s="9">
        <v>15.698</v>
      </c>
      <c r="FZ13" s="9">
        <v>58.255000000000003</v>
      </c>
      <c r="GA13" s="9">
        <v>31.167000000000002</v>
      </c>
      <c r="GB13" s="9">
        <v>27.088000000000001</v>
      </c>
      <c r="GC13" s="9">
        <v>698.10199999999998</v>
      </c>
      <c r="GD13" s="9">
        <v>364.47500000000002</v>
      </c>
      <c r="GE13" s="9">
        <v>333.62599999999998</v>
      </c>
      <c r="GF13" s="9">
        <v>274.70400000000001</v>
      </c>
      <c r="GG13" s="9">
        <v>139.89500000000001</v>
      </c>
      <c r="GH13" s="9">
        <v>134.809</v>
      </c>
      <c r="GI13" s="9">
        <v>72.863</v>
      </c>
      <c r="GJ13" s="9">
        <v>37.369</v>
      </c>
      <c r="GK13" s="9">
        <v>35.494</v>
      </c>
      <c r="GL13" s="9">
        <v>82.786000000000001</v>
      </c>
      <c r="GM13" s="9">
        <v>41.34</v>
      </c>
      <c r="GN13" s="9">
        <v>41.445999999999998</v>
      </c>
      <c r="GO13" s="9">
        <v>119.05500000000001</v>
      </c>
      <c r="GP13" s="9">
        <v>61.186</v>
      </c>
      <c r="GQ13" s="9">
        <v>57.869</v>
      </c>
      <c r="GR13" s="9">
        <v>423.39800000000002</v>
      </c>
      <c r="GS13" s="9">
        <v>224.58099999999999</v>
      </c>
      <c r="GT13" s="9">
        <v>198.81800000000001</v>
      </c>
      <c r="GU13" s="9">
        <v>168.37700000000001</v>
      </c>
      <c r="GV13" s="9">
        <v>83.432000000000002</v>
      </c>
      <c r="GW13" s="9">
        <v>84.944999999999993</v>
      </c>
      <c r="GX13" s="9">
        <v>255.02099999999999</v>
      </c>
      <c r="GY13" s="9">
        <v>141.149</v>
      </c>
      <c r="GZ13" s="9">
        <v>113.872</v>
      </c>
      <c r="HA13" s="9">
        <v>149.24700000000001</v>
      </c>
      <c r="HB13" s="9">
        <v>74.024000000000001</v>
      </c>
      <c r="HC13" s="9">
        <v>75.222999999999999</v>
      </c>
      <c r="HD13" s="9">
        <v>105.773</v>
      </c>
      <c r="HE13" s="9">
        <v>67.123999999999995</v>
      </c>
      <c r="HF13" s="9">
        <v>38.649000000000001</v>
      </c>
      <c r="HG13" s="9">
        <v>50.374000000000002</v>
      </c>
      <c r="HH13" s="9">
        <v>27.456</v>
      </c>
      <c r="HI13" s="9">
        <v>22.917999999999999</v>
      </c>
      <c r="HJ13" s="9">
        <v>771.05899999999997</v>
      </c>
      <c r="HK13" s="9">
        <v>402.47399999999999</v>
      </c>
      <c r="HL13" s="9">
        <v>368.584</v>
      </c>
      <c r="HM13" s="9">
        <v>1387.1179999999999</v>
      </c>
      <c r="HN13" s="9">
        <v>681.26800000000003</v>
      </c>
      <c r="HO13" s="9">
        <v>705.85</v>
      </c>
      <c r="HP13" s="9">
        <v>190.01300000000001</v>
      </c>
      <c r="HQ13" s="9">
        <v>90.48</v>
      </c>
      <c r="HR13" s="9">
        <v>99.534000000000006</v>
      </c>
      <c r="HS13" s="9">
        <v>127.833</v>
      </c>
      <c r="HT13" s="9">
        <v>60.241999999999997</v>
      </c>
      <c r="HU13" s="9">
        <v>67.591999999999999</v>
      </c>
      <c r="HV13" s="9">
        <v>76.534000000000006</v>
      </c>
      <c r="HW13" s="9">
        <v>36.9</v>
      </c>
      <c r="HX13" s="9">
        <v>39.634</v>
      </c>
      <c r="HY13" s="9">
        <v>51.298999999999999</v>
      </c>
      <c r="HZ13" s="9">
        <v>23.341000000000001</v>
      </c>
      <c r="IA13" s="9">
        <v>27.957999999999998</v>
      </c>
      <c r="IB13" s="9">
        <v>24.55</v>
      </c>
      <c r="IC13" s="9">
        <v>9.4559999999999995</v>
      </c>
      <c r="ID13" s="9">
        <v>15.095000000000001</v>
      </c>
      <c r="IE13" s="9">
        <v>19.623999999999999</v>
      </c>
      <c r="IF13" s="9">
        <v>11.137</v>
      </c>
      <c r="IG13" s="9">
        <v>8.4860000000000007</v>
      </c>
      <c r="IH13" s="9">
        <v>42.555999999999997</v>
      </c>
      <c r="II13" s="9">
        <v>19.100999999999999</v>
      </c>
      <c r="IJ13" s="9">
        <v>23.456</v>
      </c>
      <c r="IK13" s="9">
        <v>66.98</v>
      </c>
      <c r="IL13" s="9">
        <v>31.46</v>
      </c>
      <c r="IM13" s="9">
        <v>35.520000000000003</v>
      </c>
      <c r="IN13" s="9">
        <v>33.615000000000002</v>
      </c>
      <c r="IO13" s="9">
        <v>17.664999999999999</v>
      </c>
      <c r="IP13" s="9">
        <v>15.95</v>
      </c>
      <c r="IQ13" s="9">
        <v>8.4440000000000008</v>
      </c>
    </row>
    <row r="14" spans="1:251">
      <c r="A14" s="10">
        <v>43132</v>
      </c>
      <c r="B14" s="9">
        <v>871.89700000000005</v>
      </c>
      <c r="C14" s="9">
        <v>497.68099999999998</v>
      </c>
      <c r="D14" s="9">
        <v>374.21600000000001</v>
      </c>
      <c r="E14" s="9">
        <v>542.71900000000005</v>
      </c>
      <c r="F14" s="9">
        <v>286.58300000000003</v>
      </c>
      <c r="G14" s="9">
        <v>256.13600000000002</v>
      </c>
      <c r="H14" s="9">
        <v>329.17899999999997</v>
      </c>
      <c r="I14" s="9">
        <v>211.09899999999999</v>
      </c>
      <c r="J14" s="9">
        <v>118.08</v>
      </c>
      <c r="K14" s="9">
        <v>279.68</v>
      </c>
      <c r="L14" s="9">
        <v>147.84399999999999</v>
      </c>
      <c r="M14" s="9">
        <v>131.83600000000001</v>
      </c>
      <c r="N14" s="9">
        <v>2953.982</v>
      </c>
      <c r="O14" s="9">
        <v>1581.34</v>
      </c>
      <c r="P14" s="9">
        <v>1372.6420000000001</v>
      </c>
      <c r="Q14" s="9">
        <v>5169.2659999999996</v>
      </c>
      <c r="R14" s="9">
        <v>2532.4639999999999</v>
      </c>
      <c r="S14" s="9">
        <v>2636.8020000000001</v>
      </c>
      <c r="T14" s="9">
        <v>816.59900000000005</v>
      </c>
      <c r="U14" s="9">
        <v>394.94900000000001</v>
      </c>
      <c r="V14" s="9">
        <v>421.65</v>
      </c>
      <c r="W14" s="9">
        <v>578.32000000000005</v>
      </c>
      <c r="X14" s="9">
        <v>288.209</v>
      </c>
      <c r="Y14" s="9">
        <v>290.11099999999999</v>
      </c>
      <c r="Z14" s="9">
        <v>383.68799999999999</v>
      </c>
      <c r="AA14" s="9">
        <v>198.852</v>
      </c>
      <c r="AB14" s="9">
        <v>184.83600000000001</v>
      </c>
      <c r="AC14" s="9">
        <v>194.63200000000001</v>
      </c>
      <c r="AD14" s="9">
        <v>89.358000000000004</v>
      </c>
      <c r="AE14" s="9">
        <v>105.274</v>
      </c>
      <c r="AF14" s="9">
        <v>66.492999999999995</v>
      </c>
      <c r="AG14" s="9">
        <v>29.981000000000002</v>
      </c>
      <c r="AH14" s="9">
        <v>36.512</v>
      </c>
      <c r="AI14" s="9">
        <v>81.411000000000001</v>
      </c>
      <c r="AJ14" s="9">
        <v>43.481999999999999</v>
      </c>
      <c r="AK14" s="9">
        <v>37.929000000000002</v>
      </c>
      <c r="AL14" s="9">
        <v>156.86799999999999</v>
      </c>
      <c r="AM14" s="9">
        <v>63.258000000000003</v>
      </c>
      <c r="AN14" s="9">
        <v>93.61</v>
      </c>
      <c r="AO14" s="9">
        <v>346.62799999999999</v>
      </c>
      <c r="AP14" s="9">
        <v>162.22900000000001</v>
      </c>
      <c r="AQ14" s="9">
        <v>184.399</v>
      </c>
      <c r="AR14" s="9">
        <v>210.595</v>
      </c>
      <c r="AS14" s="9">
        <v>105.36799999999999</v>
      </c>
      <c r="AT14" s="9">
        <v>105.226</v>
      </c>
      <c r="AU14" s="9">
        <v>16.713999999999999</v>
      </c>
      <c r="AV14" s="9">
        <v>6.5780000000000003</v>
      </c>
      <c r="AW14" s="9">
        <v>10.135999999999999</v>
      </c>
      <c r="AX14" s="9">
        <v>136.03299999999999</v>
      </c>
      <c r="AY14" s="9">
        <v>56.86</v>
      </c>
      <c r="AZ14" s="9">
        <v>79.173000000000002</v>
      </c>
      <c r="BA14" s="9">
        <v>171.33199999999999</v>
      </c>
      <c r="BB14" s="9">
        <v>92.355000000000004</v>
      </c>
      <c r="BC14" s="9">
        <v>78.975999999999999</v>
      </c>
      <c r="BD14" s="9">
        <v>66.078000000000003</v>
      </c>
      <c r="BE14" s="9">
        <v>35.780999999999999</v>
      </c>
      <c r="BF14" s="9">
        <v>30.297000000000001</v>
      </c>
      <c r="BG14" s="9">
        <v>69.085999999999999</v>
      </c>
      <c r="BH14" s="9">
        <v>42.475999999999999</v>
      </c>
      <c r="BI14" s="9">
        <v>26.61</v>
      </c>
      <c r="BJ14" s="9">
        <v>11.606999999999999</v>
      </c>
      <c r="BK14" s="9">
        <v>8.2479999999999993</v>
      </c>
      <c r="BL14" s="9">
        <v>3.359</v>
      </c>
      <c r="BM14" s="9">
        <v>102.246</v>
      </c>
      <c r="BN14" s="9">
        <v>49.88</v>
      </c>
      <c r="BO14" s="9">
        <v>52.366</v>
      </c>
      <c r="BP14" s="9">
        <v>2474.3180000000002</v>
      </c>
      <c r="BQ14" s="9">
        <v>1295.1790000000001</v>
      </c>
      <c r="BR14" s="9">
        <v>1179.1379999999999</v>
      </c>
      <c r="BS14" s="9">
        <v>489.11799999999999</v>
      </c>
      <c r="BT14" s="9">
        <v>269.57400000000001</v>
      </c>
      <c r="BU14" s="9">
        <v>219.54499999999999</v>
      </c>
      <c r="BV14" s="9">
        <v>135.06399999999999</v>
      </c>
      <c r="BW14" s="9">
        <v>76.703000000000003</v>
      </c>
      <c r="BX14" s="9">
        <v>58.360999999999997</v>
      </c>
      <c r="BY14" s="9">
        <v>146.715</v>
      </c>
      <c r="BZ14" s="9">
        <v>79.58</v>
      </c>
      <c r="CA14" s="9">
        <v>67.135000000000005</v>
      </c>
      <c r="CB14" s="9">
        <v>207.339</v>
      </c>
      <c r="CC14" s="9">
        <v>113.29</v>
      </c>
      <c r="CD14" s="9">
        <v>94.049000000000007</v>
      </c>
      <c r="CE14" s="9">
        <v>1985.1990000000001</v>
      </c>
      <c r="CF14" s="9">
        <v>1025.606</v>
      </c>
      <c r="CG14" s="9">
        <v>959.59400000000005</v>
      </c>
      <c r="CH14" s="9">
        <v>882.43700000000001</v>
      </c>
      <c r="CI14" s="9">
        <v>456.54199999999997</v>
      </c>
      <c r="CJ14" s="9">
        <v>425.89499999999998</v>
      </c>
      <c r="CK14" s="9">
        <v>277.56200000000001</v>
      </c>
      <c r="CL14" s="9">
        <v>140.20500000000001</v>
      </c>
      <c r="CM14" s="9">
        <v>137.35599999999999</v>
      </c>
      <c r="CN14" s="9">
        <v>280.06799999999998</v>
      </c>
      <c r="CO14" s="9">
        <v>142.65</v>
      </c>
      <c r="CP14" s="9">
        <v>137.41800000000001</v>
      </c>
      <c r="CQ14" s="9">
        <v>324.80700000000002</v>
      </c>
      <c r="CR14" s="9">
        <v>173.68600000000001</v>
      </c>
      <c r="CS14" s="9">
        <v>151.12100000000001</v>
      </c>
      <c r="CT14" s="9">
        <v>1102.7619999999999</v>
      </c>
      <c r="CU14" s="9">
        <v>569.06399999999996</v>
      </c>
      <c r="CV14" s="9">
        <v>533.69899999999996</v>
      </c>
      <c r="CW14" s="9">
        <v>437.66899999999998</v>
      </c>
      <c r="CX14" s="9">
        <v>215.85</v>
      </c>
      <c r="CY14" s="9">
        <v>221.81899999999999</v>
      </c>
      <c r="CZ14" s="9">
        <v>665.09400000000005</v>
      </c>
      <c r="DA14" s="9">
        <v>353.214</v>
      </c>
      <c r="DB14" s="9">
        <v>311.88</v>
      </c>
      <c r="DC14" s="9">
        <v>423.14100000000002</v>
      </c>
      <c r="DD14" s="9">
        <v>216.102</v>
      </c>
      <c r="DE14" s="9">
        <v>207.03899999999999</v>
      </c>
      <c r="DF14" s="9">
        <v>241.953</v>
      </c>
      <c r="DG14" s="9">
        <v>137.11199999999999</v>
      </c>
      <c r="DH14" s="9">
        <v>104.84099999999999</v>
      </c>
      <c r="DI14" s="9">
        <v>200.435</v>
      </c>
      <c r="DJ14" s="9">
        <v>129.358</v>
      </c>
      <c r="DK14" s="9">
        <v>71.076999999999998</v>
      </c>
      <c r="DL14" s="9">
        <v>2273.8829999999998</v>
      </c>
      <c r="DM14" s="9">
        <v>1165.8219999999999</v>
      </c>
      <c r="DN14" s="9">
        <v>1108.0609999999999</v>
      </c>
      <c r="DO14" s="9">
        <v>3920.585</v>
      </c>
      <c r="DP14" s="9">
        <v>1922.404</v>
      </c>
      <c r="DQ14" s="9">
        <v>1998.18</v>
      </c>
      <c r="DR14" s="9">
        <v>588.524</v>
      </c>
      <c r="DS14" s="9">
        <v>314.54000000000002</v>
      </c>
      <c r="DT14" s="9">
        <v>273.983</v>
      </c>
      <c r="DU14" s="9">
        <v>399.72</v>
      </c>
      <c r="DV14" s="9">
        <v>224.625</v>
      </c>
      <c r="DW14" s="9">
        <v>175.095</v>
      </c>
      <c r="DX14" s="9">
        <v>278.86799999999999</v>
      </c>
      <c r="DY14" s="9">
        <v>172.42500000000001</v>
      </c>
      <c r="DZ14" s="9">
        <v>106.443</v>
      </c>
      <c r="EA14" s="9">
        <v>120.852</v>
      </c>
      <c r="EB14" s="9">
        <v>52.2</v>
      </c>
      <c r="EC14" s="9">
        <v>68.653000000000006</v>
      </c>
      <c r="ED14" s="9">
        <v>49.517000000000003</v>
      </c>
      <c r="EE14" s="9">
        <v>18.503</v>
      </c>
      <c r="EF14" s="9">
        <v>31.013999999999999</v>
      </c>
      <c r="EG14" s="9">
        <v>74.094999999999999</v>
      </c>
      <c r="EH14" s="9">
        <v>37.353999999999999</v>
      </c>
      <c r="EI14" s="9">
        <v>36.741</v>
      </c>
      <c r="EJ14" s="9">
        <v>114.709</v>
      </c>
      <c r="EK14" s="9">
        <v>52.561999999999998</v>
      </c>
      <c r="EL14" s="9">
        <v>62.146999999999998</v>
      </c>
      <c r="EM14" s="9">
        <v>242.90700000000001</v>
      </c>
      <c r="EN14" s="9">
        <v>137.99700000000001</v>
      </c>
      <c r="EO14" s="9">
        <v>104.91</v>
      </c>
      <c r="EP14" s="9">
        <v>152.66800000000001</v>
      </c>
      <c r="EQ14" s="9">
        <v>97.153000000000006</v>
      </c>
      <c r="ER14" s="9">
        <v>55.515000000000001</v>
      </c>
      <c r="ES14" s="9">
        <v>13.048</v>
      </c>
      <c r="ET14" s="9">
        <v>4.3650000000000002</v>
      </c>
      <c r="EU14" s="9">
        <v>8.6829999999999998</v>
      </c>
      <c r="EV14" s="9">
        <v>90.239000000000004</v>
      </c>
      <c r="EW14" s="9">
        <v>40.844000000000001</v>
      </c>
      <c r="EX14" s="9">
        <v>49.395000000000003</v>
      </c>
      <c r="EY14" s="9">
        <v>146.33199999999999</v>
      </c>
      <c r="EZ14" s="9">
        <v>81.275999999999996</v>
      </c>
      <c r="FA14" s="9">
        <v>65.055999999999997</v>
      </c>
      <c r="FB14" s="9">
        <v>69.387</v>
      </c>
      <c r="FC14" s="9">
        <v>40.746000000000002</v>
      </c>
      <c r="FD14" s="9">
        <v>28.640999999999998</v>
      </c>
      <c r="FE14" s="9">
        <v>47.767000000000003</v>
      </c>
      <c r="FF14" s="9">
        <v>32.204999999999998</v>
      </c>
      <c r="FG14" s="9">
        <v>15.561999999999999</v>
      </c>
      <c r="FH14" s="9">
        <v>9.6289999999999996</v>
      </c>
      <c r="FI14" s="9">
        <v>5.423</v>
      </c>
      <c r="FJ14" s="9">
        <v>4.2060000000000004</v>
      </c>
      <c r="FK14" s="9">
        <v>98.564999999999998</v>
      </c>
      <c r="FL14" s="9">
        <v>49.070999999999998</v>
      </c>
      <c r="FM14" s="9">
        <v>49.493000000000002</v>
      </c>
      <c r="FN14" s="9">
        <v>844.97299999999996</v>
      </c>
      <c r="FO14" s="9">
        <v>444.09300000000002</v>
      </c>
      <c r="FP14" s="9">
        <v>400.88</v>
      </c>
      <c r="FQ14" s="9">
        <v>145.05699999999999</v>
      </c>
      <c r="FR14" s="9">
        <v>74.638999999999996</v>
      </c>
      <c r="FS14" s="9">
        <v>70.418000000000006</v>
      </c>
      <c r="FT14" s="9">
        <v>36.445999999999998</v>
      </c>
      <c r="FU14" s="9">
        <v>18.306999999999999</v>
      </c>
      <c r="FV14" s="9">
        <v>18.14</v>
      </c>
      <c r="FW14" s="9">
        <v>46.194000000000003</v>
      </c>
      <c r="FX14" s="9">
        <v>23.890999999999998</v>
      </c>
      <c r="FY14" s="9">
        <v>22.302</v>
      </c>
      <c r="FZ14" s="9">
        <v>62.417000000000002</v>
      </c>
      <c r="GA14" s="9">
        <v>32.441000000000003</v>
      </c>
      <c r="GB14" s="9">
        <v>29.975999999999999</v>
      </c>
      <c r="GC14" s="9">
        <v>699.91600000000005</v>
      </c>
      <c r="GD14" s="9">
        <v>369.45400000000001</v>
      </c>
      <c r="GE14" s="9">
        <v>330.46199999999999</v>
      </c>
      <c r="GF14" s="9">
        <v>275.16199999999998</v>
      </c>
      <c r="GG14" s="9">
        <v>144.29400000000001</v>
      </c>
      <c r="GH14" s="9">
        <v>130.86799999999999</v>
      </c>
      <c r="GI14" s="9">
        <v>83.649000000000001</v>
      </c>
      <c r="GJ14" s="9">
        <v>44.862000000000002</v>
      </c>
      <c r="GK14" s="9">
        <v>38.786000000000001</v>
      </c>
      <c r="GL14" s="9">
        <v>74.986999999999995</v>
      </c>
      <c r="GM14" s="9">
        <v>44.817999999999998</v>
      </c>
      <c r="GN14" s="9">
        <v>30.169</v>
      </c>
      <c r="GO14" s="9">
        <v>116.526</v>
      </c>
      <c r="GP14" s="9">
        <v>54.613</v>
      </c>
      <c r="GQ14" s="9">
        <v>61.912999999999997</v>
      </c>
      <c r="GR14" s="9">
        <v>424.75400000000002</v>
      </c>
      <c r="GS14" s="9">
        <v>225.16</v>
      </c>
      <c r="GT14" s="9">
        <v>199.59399999999999</v>
      </c>
      <c r="GU14" s="9">
        <v>165.10300000000001</v>
      </c>
      <c r="GV14" s="9">
        <v>82.05</v>
      </c>
      <c r="GW14" s="9">
        <v>83.052999999999997</v>
      </c>
      <c r="GX14" s="9">
        <v>259.65100000000001</v>
      </c>
      <c r="GY14" s="9">
        <v>143.11000000000001</v>
      </c>
      <c r="GZ14" s="9">
        <v>116.541</v>
      </c>
      <c r="HA14" s="9">
        <v>153.405</v>
      </c>
      <c r="HB14" s="9">
        <v>75.158000000000001</v>
      </c>
      <c r="HC14" s="9">
        <v>78.247</v>
      </c>
      <c r="HD14" s="9">
        <v>106.246</v>
      </c>
      <c r="HE14" s="9">
        <v>67.950999999999993</v>
      </c>
      <c r="HF14" s="9">
        <v>38.295000000000002</v>
      </c>
      <c r="HG14" s="9">
        <v>59.987000000000002</v>
      </c>
      <c r="HH14" s="9">
        <v>29.219000000000001</v>
      </c>
      <c r="HI14" s="9">
        <v>30.768000000000001</v>
      </c>
      <c r="HJ14" s="9">
        <v>784.98599999999999</v>
      </c>
      <c r="HK14" s="9">
        <v>414.87400000000002</v>
      </c>
      <c r="HL14" s="9">
        <v>370.11200000000002</v>
      </c>
      <c r="HM14" s="9">
        <v>1400.9059999999999</v>
      </c>
      <c r="HN14" s="9">
        <v>686.83600000000001</v>
      </c>
      <c r="HO14" s="9">
        <v>714.07</v>
      </c>
      <c r="HP14" s="9">
        <v>202.422</v>
      </c>
      <c r="HQ14" s="9">
        <v>97.534000000000006</v>
      </c>
      <c r="HR14" s="9">
        <v>104.887</v>
      </c>
      <c r="HS14" s="9">
        <v>147.185</v>
      </c>
      <c r="HT14" s="9">
        <v>68.191000000000003</v>
      </c>
      <c r="HU14" s="9">
        <v>78.994</v>
      </c>
      <c r="HV14" s="9">
        <v>91.721999999999994</v>
      </c>
      <c r="HW14" s="9">
        <v>46.911999999999999</v>
      </c>
      <c r="HX14" s="9">
        <v>44.81</v>
      </c>
      <c r="HY14" s="9">
        <v>55.463000000000001</v>
      </c>
      <c r="HZ14" s="9">
        <v>21.279</v>
      </c>
      <c r="IA14" s="9">
        <v>34.183999999999997</v>
      </c>
      <c r="IB14" s="9">
        <v>22.265000000000001</v>
      </c>
      <c r="IC14" s="9">
        <v>8.4819999999999993</v>
      </c>
      <c r="ID14" s="9">
        <v>13.784000000000001</v>
      </c>
      <c r="IE14" s="9">
        <v>21.574000000000002</v>
      </c>
      <c r="IF14" s="9">
        <v>12.975</v>
      </c>
      <c r="IG14" s="9">
        <v>8.5990000000000002</v>
      </c>
      <c r="IH14" s="9">
        <v>33.662999999999997</v>
      </c>
      <c r="II14" s="9">
        <v>16.369</v>
      </c>
      <c r="IJ14" s="9">
        <v>17.294</v>
      </c>
      <c r="IK14" s="9">
        <v>77.697999999999993</v>
      </c>
      <c r="IL14" s="9">
        <v>36.966999999999999</v>
      </c>
      <c r="IM14" s="9">
        <v>40.731000000000002</v>
      </c>
      <c r="IN14" s="9">
        <v>44.386000000000003</v>
      </c>
      <c r="IO14" s="9">
        <v>21.004000000000001</v>
      </c>
      <c r="IP14" s="9">
        <v>23.382000000000001</v>
      </c>
      <c r="IQ14" s="9">
        <v>6.2770000000000001</v>
      </c>
    </row>
    <row r="15" spans="1:251">
      <c r="A15" s="10">
        <v>43497</v>
      </c>
      <c r="B15" s="9">
        <v>853.95299999999997</v>
      </c>
      <c r="C15" s="9">
        <v>475.82600000000002</v>
      </c>
      <c r="D15" s="9">
        <v>378.12700000000001</v>
      </c>
      <c r="E15" s="9">
        <v>523.726</v>
      </c>
      <c r="F15" s="9">
        <v>279.26799999999997</v>
      </c>
      <c r="G15" s="9">
        <v>244.458</v>
      </c>
      <c r="H15" s="9">
        <v>330.22699999999998</v>
      </c>
      <c r="I15" s="9">
        <v>196.55799999999999</v>
      </c>
      <c r="J15" s="9">
        <v>133.66999999999999</v>
      </c>
      <c r="K15" s="9">
        <v>299.75400000000002</v>
      </c>
      <c r="L15" s="9">
        <v>159.51499999999999</v>
      </c>
      <c r="M15" s="9">
        <v>140.239</v>
      </c>
      <c r="N15" s="9">
        <v>3067.665</v>
      </c>
      <c r="O15" s="9">
        <v>1637.424</v>
      </c>
      <c r="P15" s="9">
        <v>1430.241</v>
      </c>
      <c r="Q15" s="9">
        <v>5266.0749999999998</v>
      </c>
      <c r="R15" s="9">
        <v>2581.5140000000001</v>
      </c>
      <c r="S15" s="9">
        <v>2684.5610000000001</v>
      </c>
      <c r="T15" s="9">
        <v>879.27</v>
      </c>
      <c r="U15" s="9">
        <v>410.601</v>
      </c>
      <c r="V15" s="9">
        <v>468.67</v>
      </c>
      <c r="W15" s="9">
        <v>631.66600000000005</v>
      </c>
      <c r="X15" s="9">
        <v>304.935</v>
      </c>
      <c r="Y15" s="9">
        <v>326.73099999999999</v>
      </c>
      <c r="Z15" s="9">
        <v>422.18900000000002</v>
      </c>
      <c r="AA15" s="9">
        <v>222.327</v>
      </c>
      <c r="AB15" s="9">
        <v>199.86199999999999</v>
      </c>
      <c r="AC15" s="9">
        <v>209.477</v>
      </c>
      <c r="AD15" s="9">
        <v>82.608000000000004</v>
      </c>
      <c r="AE15" s="9">
        <v>126.869</v>
      </c>
      <c r="AF15" s="9">
        <v>79.055999999999997</v>
      </c>
      <c r="AG15" s="9">
        <v>29.748999999999999</v>
      </c>
      <c r="AH15" s="9">
        <v>49.307000000000002</v>
      </c>
      <c r="AI15" s="9">
        <v>78.504999999999995</v>
      </c>
      <c r="AJ15" s="9">
        <v>43.655000000000001</v>
      </c>
      <c r="AK15" s="9">
        <v>34.848999999999997</v>
      </c>
      <c r="AL15" s="9">
        <v>169.1</v>
      </c>
      <c r="AM15" s="9">
        <v>62.011000000000003</v>
      </c>
      <c r="AN15" s="9">
        <v>107.09</v>
      </c>
      <c r="AO15" s="9">
        <v>379.81900000000002</v>
      </c>
      <c r="AP15" s="9">
        <v>168.791</v>
      </c>
      <c r="AQ15" s="9">
        <v>211.02799999999999</v>
      </c>
      <c r="AR15" s="9">
        <v>234.95</v>
      </c>
      <c r="AS15" s="9">
        <v>118.983</v>
      </c>
      <c r="AT15" s="9">
        <v>115.967</v>
      </c>
      <c r="AU15" s="9">
        <v>23.742000000000001</v>
      </c>
      <c r="AV15" s="9">
        <v>8.7530000000000001</v>
      </c>
      <c r="AW15" s="9">
        <v>14.99</v>
      </c>
      <c r="AX15" s="9">
        <v>144.869</v>
      </c>
      <c r="AY15" s="9">
        <v>49.808</v>
      </c>
      <c r="AZ15" s="9">
        <v>95.061000000000007</v>
      </c>
      <c r="BA15" s="9">
        <v>167.54</v>
      </c>
      <c r="BB15" s="9">
        <v>96.39</v>
      </c>
      <c r="BC15" s="9">
        <v>71.150000000000006</v>
      </c>
      <c r="BD15" s="9">
        <v>72.537000000000006</v>
      </c>
      <c r="BE15" s="9">
        <v>46.191000000000003</v>
      </c>
      <c r="BF15" s="9">
        <v>26.346</v>
      </c>
      <c r="BG15" s="9">
        <v>64.804000000000002</v>
      </c>
      <c r="BH15" s="9">
        <v>40.533000000000001</v>
      </c>
      <c r="BI15" s="9">
        <v>24.271999999999998</v>
      </c>
      <c r="BJ15" s="9">
        <v>10.63</v>
      </c>
      <c r="BK15" s="9">
        <v>7.7240000000000002</v>
      </c>
      <c r="BL15" s="9">
        <v>2.907</v>
      </c>
      <c r="BM15" s="9">
        <v>102.736</v>
      </c>
      <c r="BN15" s="9">
        <v>55.857999999999997</v>
      </c>
      <c r="BO15" s="9">
        <v>46.878</v>
      </c>
      <c r="BP15" s="9">
        <v>2491.0709999999999</v>
      </c>
      <c r="BQ15" s="9">
        <v>1298.105</v>
      </c>
      <c r="BR15" s="9">
        <v>1192.9659999999999</v>
      </c>
      <c r="BS15" s="9">
        <v>480.98200000000003</v>
      </c>
      <c r="BT15" s="9">
        <v>244.67699999999999</v>
      </c>
      <c r="BU15" s="9">
        <v>236.304</v>
      </c>
      <c r="BV15" s="9">
        <v>120.91500000000001</v>
      </c>
      <c r="BW15" s="9">
        <v>60.231000000000002</v>
      </c>
      <c r="BX15" s="9">
        <v>60.685000000000002</v>
      </c>
      <c r="BY15" s="9">
        <v>136.67599999999999</v>
      </c>
      <c r="BZ15" s="9">
        <v>73.5</v>
      </c>
      <c r="CA15" s="9">
        <v>63.176000000000002</v>
      </c>
      <c r="CB15" s="9">
        <v>223.39</v>
      </c>
      <c r="CC15" s="9">
        <v>110.947</v>
      </c>
      <c r="CD15" s="9">
        <v>112.443</v>
      </c>
      <c r="CE15" s="9">
        <v>2010.09</v>
      </c>
      <c r="CF15" s="9">
        <v>1053.4269999999999</v>
      </c>
      <c r="CG15" s="9">
        <v>956.66200000000003</v>
      </c>
      <c r="CH15" s="9">
        <v>908.14300000000003</v>
      </c>
      <c r="CI15" s="9">
        <v>459.73599999999999</v>
      </c>
      <c r="CJ15" s="9">
        <v>448.40699999999998</v>
      </c>
      <c r="CK15" s="9">
        <v>261.40499999999997</v>
      </c>
      <c r="CL15" s="9">
        <v>129.78800000000001</v>
      </c>
      <c r="CM15" s="9">
        <v>131.61600000000001</v>
      </c>
      <c r="CN15" s="9">
        <v>274.43400000000003</v>
      </c>
      <c r="CO15" s="9">
        <v>139.02500000000001</v>
      </c>
      <c r="CP15" s="9">
        <v>135.40899999999999</v>
      </c>
      <c r="CQ15" s="9">
        <v>372.30399999999997</v>
      </c>
      <c r="CR15" s="9">
        <v>190.922</v>
      </c>
      <c r="CS15" s="9">
        <v>181.38200000000001</v>
      </c>
      <c r="CT15" s="9">
        <v>1101.9469999999999</v>
      </c>
      <c r="CU15" s="9">
        <v>593.69100000000003</v>
      </c>
      <c r="CV15" s="9">
        <v>508.255</v>
      </c>
      <c r="CW15" s="9">
        <v>463.11200000000002</v>
      </c>
      <c r="CX15" s="9">
        <v>245.71700000000001</v>
      </c>
      <c r="CY15" s="9">
        <v>217.39599999999999</v>
      </c>
      <c r="CZ15" s="9">
        <v>638.83500000000004</v>
      </c>
      <c r="DA15" s="9">
        <v>347.97500000000002</v>
      </c>
      <c r="DB15" s="9">
        <v>290.86</v>
      </c>
      <c r="DC15" s="9">
        <v>400.74299999999999</v>
      </c>
      <c r="DD15" s="9">
        <v>207.38800000000001</v>
      </c>
      <c r="DE15" s="9">
        <v>193.35599999999999</v>
      </c>
      <c r="DF15" s="9">
        <v>238.09100000000001</v>
      </c>
      <c r="DG15" s="9">
        <v>140.58699999999999</v>
      </c>
      <c r="DH15" s="9">
        <v>97.504000000000005</v>
      </c>
      <c r="DI15" s="9">
        <v>203.899</v>
      </c>
      <c r="DJ15" s="9">
        <v>117.149</v>
      </c>
      <c r="DK15" s="9">
        <v>86.75</v>
      </c>
      <c r="DL15" s="9">
        <v>2287.1729999999998</v>
      </c>
      <c r="DM15" s="9">
        <v>1180.9559999999999</v>
      </c>
      <c r="DN15" s="9">
        <v>1106.2159999999999</v>
      </c>
      <c r="DO15" s="9">
        <v>3964.9989999999998</v>
      </c>
      <c r="DP15" s="9">
        <v>1934.627</v>
      </c>
      <c r="DQ15" s="9">
        <v>2030.3720000000001</v>
      </c>
      <c r="DR15" s="9">
        <v>592.35699999999997</v>
      </c>
      <c r="DS15" s="9">
        <v>310.22000000000003</v>
      </c>
      <c r="DT15" s="9">
        <v>282.13799999999998</v>
      </c>
      <c r="DU15" s="9">
        <v>411.57799999999997</v>
      </c>
      <c r="DV15" s="9">
        <v>223.785</v>
      </c>
      <c r="DW15" s="9">
        <v>187.79400000000001</v>
      </c>
      <c r="DX15" s="9">
        <v>273.33300000000003</v>
      </c>
      <c r="DY15" s="9">
        <v>156.56200000000001</v>
      </c>
      <c r="DZ15" s="9">
        <v>116.771</v>
      </c>
      <c r="EA15" s="9">
        <v>138.24600000000001</v>
      </c>
      <c r="EB15" s="9">
        <v>67.222999999999999</v>
      </c>
      <c r="EC15" s="9">
        <v>71.022999999999996</v>
      </c>
      <c r="ED15" s="9">
        <v>49.173999999999999</v>
      </c>
      <c r="EE15" s="9">
        <v>24.292000000000002</v>
      </c>
      <c r="EF15" s="9">
        <v>24.881</v>
      </c>
      <c r="EG15" s="9">
        <v>61.875999999999998</v>
      </c>
      <c r="EH15" s="9">
        <v>33.628999999999998</v>
      </c>
      <c r="EI15" s="9">
        <v>28.247</v>
      </c>
      <c r="EJ15" s="9">
        <v>118.90300000000001</v>
      </c>
      <c r="EK15" s="9">
        <v>52.805999999999997</v>
      </c>
      <c r="EL15" s="9">
        <v>66.096999999999994</v>
      </c>
      <c r="EM15" s="9">
        <v>254.28399999999999</v>
      </c>
      <c r="EN15" s="9">
        <v>124.973</v>
      </c>
      <c r="EO15" s="9">
        <v>129.31</v>
      </c>
      <c r="EP15" s="9">
        <v>161.947</v>
      </c>
      <c r="EQ15" s="9">
        <v>90.89</v>
      </c>
      <c r="ER15" s="9">
        <v>71.057000000000002</v>
      </c>
      <c r="ES15" s="9">
        <v>19.725000000000001</v>
      </c>
      <c r="ET15" s="9">
        <v>9.3989999999999991</v>
      </c>
      <c r="EU15" s="9">
        <v>10.326000000000001</v>
      </c>
      <c r="EV15" s="9">
        <v>92.335999999999999</v>
      </c>
      <c r="EW15" s="9">
        <v>34.084000000000003</v>
      </c>
      <c r="EX15" s="9">
        <v>58.253</v>
      </c>
      <c r="EY15" s="9">
        <v>130.39400000000001</v>
      </c>
      <c r="EZ15" s="9">
        <v>78.61</v>
      </c>
      <c r="FA15" s="9">
        <v>51.783999999999999</v>
      </c>
      <c r="FB15" s="9">
        <v>52.44</v>
      </c>
      <c r="FC15" s="9">
        <v>34.323</v>
      </c>
      <c r="FD15" s="9">
        <v>18.117999999999999</v>
      </c>
      <c r="FE15" s="9">
        <v>41.951000000000001</v>
      </c>
      <c r="FF15" s="9">
        <v>26.259</v>
      </c>
      <c r="FG15" s="9">
        <v>15.693</v>
      </c>
      <c r="FH15" s="9">
        <v>4.2409999999999997</v>
      </c>
      <c r="FI15" s="9">
        <v>4.2409999999999997</v>
      </c>
      <c r="FJ15" s="9">
        <v>0</v>
      </c>
      <c r="FK15" s="9">
        <v>88.441999999999993</v>
      </c>
      <c r="FL15" s="9">
        <v>52.350999999999999</v>
      </c>
      <c r="FM15" s="9">
        <v>36.091000000000001</v>
      </c>
      <c r="FN15" s="9">
        <v>845.15300000000002</v>
      </c>
      <c r="FO15" s="9">
        <v>449.67099999999999</v>
      </c>
      <c r="FP15" s="9">
        <v>395.48200000000003</v>
      </c>
      <c r="FQ15" s="9">
        <v>140.684</v>
      </c>
      <c r="FR15" s="9">
        <v>74.831999999999994</v>
      </c>
      <c r="FS15" s="9">
        <v>65.852000000000004</v>
      </c>
      <c r="FT15" s="9">
        <v>39.799999999999997</v>
      </c>
      <c r="FU15" s="9">
        <v>19.262</v>
      </c>
      <c r="FV15" s="9">
        <v>20.539000000000001</v>
      </c>
      <c r="FW15" s="9">
        <v>37.814</v>
      </c>
      <c r="FX15" s="9">
        <v>17.972999999999999</v>
      </c>
      <c r="FY15" s="9">
        <v>19.841000000000001</v>
      </c>
      <c r="FZ15" s="9">
        <v>63.069000000000003</v>
      </c>
      <c r="GA15" s="9">
        <v>37.597000000000001</v>
      </c>
      <c r="GB15" s="9">
        <v>25.472000000000001</v>
      </c>
      <c r="GC15" s="9">
        <v>704.46900000000005</v>
      </c>
      <c r="GD15" s="9">
        <v>374.839</v>
      </c>
      <c r="GE15" s="9">
        <v>329.63</v>
      </c>
      <c r="GF15" s="9">
        <v>290.63600000000002</v>
      </c>
      <c r="GG15" s="9">
        <v>151.71899999999999</v>
      </c>
      <c r="GH15" s="9">
        <v>138.917</v>
      </c>
      <c r="GI15" s="9">
        <v>86.527000000000001</v>
      </c>
      <c r="GJ15" s="9">
        <v>45.343000000000004</v>
      </c>
      <c r="GK15" s="9">
        <v>41.183999999999997</v>
      </c>
      <c r="GL15" s="9">
        <v>85.728999999999999</v>
      </c>
      <c r="GM15" s="9">
        <v>45.198999999999998</v>
      </c>
      <c r="GN15" s="9">
        <v>40.53</v>
      </c>
      <c r="GO15" s="9">
        <v>118.38</v>
      </c>
      <c r="GP15" s="9">
        <v>61.177</v>
      </c>
      <c r="GQ15" s="9">
        <v>57.204000000000001</v>
      </c>
      <c r="GR15" s="9">
        <v>413.83199999999999</v>
      </c>
      <c r="GS15" s="9">
        <v>223.12</v>
      </c>
      <c r="GT15" s="9">
        <v>190.71199999999999</v>
      </c>
      <c r="GU15" s="9">
        <v>157.601</v>
      </c>
      <c r="GV15" s="9">
        <v>80.429000000000002</v>
      </c>
      <c r="GW15" s="9">
        <v>77.171999999999997</v>
      </c>
      <c r="GX15" s="9">
        <v>256.23099999999999</v>
      </c>
      <c r="GY15" s="9">
        <v>142.691</v>
      </c>
      <c r="GZ15" s="9">
        <v>113.54</v>
      </c>
      <c r="HA15" s="9">
        <v>150.63800000000001</v>
      </c>
      <c r="HB15" s="9">
        <v>80.703999999999994</v>
      </c>
      <c r="HC15" s="9">
        <v>69.933000000000007</v>
      </c>
      <c r="HD15" s="9">
        <v>105.59399999999999</v>
      </c>
      <c r="HE15" s="9">
        <v>61.987000000000002</v>
      </c>
      <c r="HF15" s="9">
        <v>43.606999999999999</v>
      </c>
      <c r="HG15" s="9">
        <v>55.22</v>
      </c>
      <c r="HH15" s="9">
        <v>32.712000000000003</v>
      </c>
      <c r="HI15" s="9">
        <v>22.507999999999999</v>
      </c>
      <c r="HJ15" s="9">
        <v>789.93299999999999</v>
      </c>
      <c r="HK15" s="9">
        <v>416.959</v>
      </c>
      <c r="HL15" s="9">
        <v>372.97399999999999</v>
      </c>
      <c r="HM15" s="9">
        <v>1413.63</v>
      </c>
      <c r="HN15" s="9">
        <v>694.80200000000002</v>
      </c>
      <c r="HO15" s="9">
        <v>718.82799999999997</v>
      </c>
      <c r="HP15" s="9">
        <v>199.232</v>
      </c>
      <c r="HQ15" s="9">
        <v>96.426000000000002</v>
      </c>
      <c r="HR15" s="9">
        <v>102.807</v>
      </c>
      <c r="HS15" s="9">
        <v>143.75700000000001</v>
      </c>
      <c r="HT15" s="9">
        <v>72.322999999999993</v>
      </c>
      <c r="HU15" s="9">
        <v>71.433999999999997</v>
      </c>
      <c r="HV15" s="9">
        <v>80.596999999999994</v>
      </c>
      <c r="HW15" s="9">
        <v>44.749000000000002</v>
      </c>
      <c r="HX15" s="9">
        <v>35.847999999999999</v>
      </c>
      <c r="HY15" s="9">
        <v>63.16</v>
      </c>
      <c r="HZ15" s="9">
        <v>27.573</v>
      </c>
      <c r="IA15" s="9">
        <v>35.587000000000003</v>
      </c>
      <c r="IB15" s="9">
        <v>18.059999999999999</v>
      </c>
      <c r="IC15" s="9">
        <v>7.2960000000000003</v>
      </c>
      <c r="ID15" s="9">
        <v>10.765000000000001</v>
      </c>
      <c r="IE15" s="9">
        <v>17.283000000000001</v>
      </c>
      <c r="IF15" s="9">
        <v>10.298999999999999</v>
      </c>
      <c r="IG15" s="9">
        <v>6.984</v>
      </c>
      <c r="IH15" s="9">
        <v>38.192</v>
      </c>
      <c r="II15" s="9">
        <v>13.804</v>
      </c>
      <c r="IJ15" s="9">
        <v>24.388999999999999</v>
      </c>
      <c r="IK15" s="9">
        <v>70.004000000000005</v>
      </c>
      <c r="IL15" s="9">
        <v>34.042000000000002</v>
      </c>
      <c r="IM15" s="9">
        <v>35.962000000000003</v>
      </c>
      <c r="IN15" s="9">
        <v>41.465000000000003</v>
      </c>
      <c r="IO15" s="9">
        <v>23.593</v>
      </c>
      <c r="IP15" s="9">
        <v>17.870999999999999</v>
      </c>
      <c r="IQ15" s="9">
        <v>6.4249999999999998</v>
      </c>
    </row>
    <row r="16" spans="1:251">
      <c r="A16" s="10">
        <v>43862</v>
      </c>
      <c r="B16" s="9">
        <v>888.06799999999998</v>
      </c>
      <c r="C16" s="9">
        <v>489.85899999999998</v>
      </c>
      <c r="D16" s="9">
        <v>398.209</v>
      </c>
      <c r="E16" s="9">
        <v>550.96699999999998</v>
      </c>
      <c r="F16" s="9">
        <v>279.7</v>
      </c>
      <c r="G16" s="9">
        <v>271.267</v>
      </c>
      <c r="H16" s="9">
        <v>337.101</v>
      </c>
      <c r="I16" s="9">
        <v>210.15899999999999</v>
      </c>
      <c r="J16" s="9">
        <v>126.94199999999999</v>
      </c>
      <c r="K16" s="9">
        <v>302.93099999999998</v>
      </c>
      <c r="L16" s="9">
        <v>176.161</v>
      </c>
      <c r="M16" s="9">
        <v>126.77</v>
      </c>
      <c r="N16" s="9">
        <v>3124.9609999999998</v>
      </c>
      <c r="O16" s="9">
        <v>1633.12</v>
      </c>
      <c r="P16" s="9">
        <v>1491.84</v>
      </c>
      <c r="Q16" s="9">
        <v>5378.4110000000001</v>
      </c>
      <c r="R16" s="9">
        <v>2645.1149999999998</v>
      </c>
      <c r="S16" s="9">
        <v>2733.2959999999998</v>
      </c>
      <c r="T16" s="9">
        <v>937.84699999999998</v>
      </c>
      <c r="U16" s="9">
        <v>478.947</v>
      </c>
      <c r="V16" s="9">
        <v>458.9</v>
      </c>
      <c r="W16" s="9">
        <v>674.60400000000004</v>
      </c>
      <c r="X16" s="9">
        <v>357.69400000000002</v>
      </c>
      <c r="Y16" s="9">
        <v>316.911</v>
      </c>
      <c r="Z16" s="9">
        <v>455.26799999999997</v>
      </c>
      <c r="AA16" s="9">
        <v>250.44399999999999</v>
      </c>
      <c r="AB16" s="9">
        <v>204.82300000000001</v>
      </c>
      <c r="AC16" s="9">
        <v>219.33699999999999</v>
      </c>
      <c r="AD16" s="9">
        <v>107.25</v>
      </c>
      <c r="AE16" s="9">
        <v>112.087</v>
      </c>
      <c r="AF16" s="9">
        <v>90.049000000000007</v>
      </c>
      <c r="AG16" s="9">
        <v>36.792000000000002</v>
      </c>
      <c r="AH16" s="9">
        <v>53.256999999999998</v>
      </c>
      <c r="AI16" s="9">
        <v>81.051000000000002</v>
      </c>
      <c r="AJ16" s="9">
        <v>49.143999999999998</v>
      </c>
      <c r="AK16" s="9">
        <v>31.907</v>
      </c>
      <c r="AL16" s="9">
        <v>182.19200000000001</v>
      </c>
      <c r="AM16" s="9">
        <v>72.11</v>
      </c>
      <c r="AN16" s="9">
        <v>110.083</v>
      </c>
      <c r="AO16" s="9">
        <v>378.91199999999998</v>
      </c>
      <c r="AP16" s="9">
        <v>184.58500000000001</v>
      </c>
      <c r="AQ16" s="9">
        <v>194.327</v>
      </c>
      <c r="AR16" s="9">
        <v>226.786</v>
      </c>
      <c r="AS16" s="9">
        <v>126.95</v>
      </c>
      <c r="AT16" s="9">
        <v>99.835999999999999</v>
      </c>
      <c r="AU16" s="9">
        <v>23.555</v>
      </c>
      <c r="AV16" s="9">
        <v>8.4979999999999993</v>
      </c>
      <c r="AW16" s="9">
        <v>15.055999999999999</v>
      </c>
      <c r="AX16" s="9">
        <v>152.126</v>
      </c>
      <c r="AY16" s="9">
        <v>57.634999999999998</v>
      </c>
      <c r="AZ16" s="9">
        <v>94.491</v>
      </c>
      <c r="BA16" s="9">
        <v>187.262</v>
      </c>
      <c r="BB16" s="9">
        <v>112.83</v>
      </c>
      <c r="BC16" s="9">
        <v>74.432000000000002</v>
      </c>
      <c r="BD16" s="9">
        <v>77.540000000000006</v>
      </c>
      <c r="BE16" s="9">
        <v>49.563000000000002</v>
      </c>
      <c r="BF16" s="9">
        <v>27.977</v>
      </c>
      <c r="BG16" s="9">
        <v>76.144999999999996</v>
      </c>
      <c r="BH16" s="9">
        <v>49.210999999999999</v>
      </c>
      <c r="BI16" s="9">
        <v>26.933</v>
      </c>
      <c r="BJ16" s="9">
        <v>10.458</v>
      </c>
      <c r="BK16" s="9">
        <v>6.1769999999999996</v>
      </c>
      <c r="BL16" s="9">
        <v>4.2809999999999997</v>
      </c>
      <c r="BM16" s="9">
        <v>111.117</v>
      </c>
      <c r="BN16" s="9">
        <v>63.619</v>
      </c>
      <c r="BO16" s="9">
        <v>47.497999999999998</v>
      </c>
      <c r="BP16" s="9">
        <v>2564.4969999999998</v>
      </c>
      <c r="BQ16" s="9">
        <v>1326.163</v>
      </c>
      <c r="BR16" s="9">
        <v>1238.3340000000001</v>
      </c>
      <c r="BS16" s="9">
        <v>458.46800000000002</v>
      </c>
      <c r="BT16" s="9">
        <v>240.691</v>
      </c>
      <c r="BU16" s="9">
        <v>217.77699999999999</v>
      </c>
      <c r="BV16" s="9">
        <v>116.99</v>
      </c>
      <c r="BW16" s="9">
        <v>60.984000000000002</v>
      </c>
      <c r="BX16" s="9">
        <v>56.005000000000003</v>
      </c>
      <c r="BY16" s="9">
        <v>131.81200000000001</v>
      </c>
      <c r="BZ16" s="9">
        <v>68</v>
      </c>
      <c r="CA16" s="9">
        <v>63.811999999999998</v>
      </c>
      <c r="CB16" s="9">
        <v>209.666</v>
      </c>
      <c r="CC16" s="9">
        <v>111.70699999999999</v>
      </c>
      <c r="CD16" s="9">
        <v>97.959000000000003</v>
      </c>
      <c r="CE16" s="9">
        <v>2106.029</v>
      </c>
      <c r="CF16" s="9">
        <v>1085.472</v>
      </c>
      <c r="CG16" s="9">
        <v>1020.557</v>
      </c>
      <c r="CH16" s="9">
        <v>964.90599999999995</v>
      </c>
      <c r="CI16" s="9">
        <v>496.52699999999999</v>
      </c>
      <c r="CJ16" s="9">
        <v>468.37900000000002</v>
      </c>
      <c r="CK16" s="9">
        <v>273.80700000000002</v>
      </c>
      <c r="CL16" s="9">
        <v>125.57299999999999</v>
      </c>
      <c r="CM16" s="9">
        <v>148.23400000000001</v>
      </c>
      <c r="CN16" s="9">
        <v>292.96699999999998</v>
      </c>
      <c r="CO16" s="9">
        <v>157.27500000000001</v>
      </c>
      <c r="CP16" s="9">
        <v>135.691</v>
      </c>
      <c r="CQ16" s="9">
        <v>398.13299999999998</v>
      </c>
      <c r="CR16" s="9">
        <v>213.679</v>
      </c>
      <c r="CS16" s="9">
        <v>184.45400000000001</v>
      </c>
      <c r="CT16" s="9">
        <v>1141.1220000000001</v>
      </c>
      <c r="CU16" s="9">
        <v>588.94500000000005</v>
      </c>
      <c r="CV16" s="9">
        <v>552.17700000000002</v>
      </c>
      <c r="CW16" s="9">
        <v>431.54500000000002</v>
      </c>
      <c r="CX16" s="9">
        <v>224.357</v>
      </c>
      <c r="CY16" s="9">
        <v>207.18799999999999</v>
      </c>
      <c r="CZ16" s="9">
        <v>709.577</v>
      </c>
      <c r="DA16" s="9">
        <v>364.58800000000002</v>
      </c>
      <c r="DB16" s="9">
        <v>344.98899999999998</v>
      </c>
      <c r="DC16" s="9">
        <v>446.16199999999998</v>
      </c>
      <c r="DD16" s="9">
        <v>212.553</v>
      </c>
      <c r="DE16" s="9">
        <v>233.60900000000001</v>
      </c>
      <c r="DF16" s="9">
        <v>263.41500000000002</v>
      </c>
      <c r="DG16" s="9">
        <v>152.035</v>
      </c>
      <c r="DH16" s="9">
        <v>111.381</v>
      </c>
      <c r="DI16" s="9">
        <v>199.209</v>
      </c>
      <c r="DJ16" s="9">
        <v>107.22499999999999</v>
      </c>
      <c r="DK16" s="9">
        <v>91.983999999999995</v>
      </c>
      <c r="DL16" s="9">
        <v>2365.288</v>
      </c>
      <c r="DM16" s="9">
        <v>1218.9380000000001</v>
      </c>
      <c r="DN16" s="9">
        <v>1146.3499999999999</v>
      </c>
      <c r="DO16" s="9">
        <v>4076.7249999999999</v>
      </c>
      <c r="DP16" s="9">
        <v>1999.3389999999999</v>
      </c>
      <c r="DQ16" s="9">
        <v>2077.386</v>
      </c>
      <c r="DR16" s="9">
        <v>596.68700000000001</v>
      </c>
      <c r="DS16" s="9">
        <v>290.72199999999998</v>
      </c>
      <c r="DT16" s="9">
        <v>305.96499999999997</v>
      </c>
      <c r="DU16" s="9">
        <v>422.68400000000003</v>
      </c>
      <c r="DV16" s="9">
        <v>209.16499999999999</v>
      </c>
      <c r="DW16" s="9">
        <v>213.51900000000001</v>
      </c>
      <c r="DX16" s="9">
        <v>286.66699999999997</v>
      </c>
      <c r="DY16" s="9">
        <v>149.35300000000001</v>
      </c>
      <c r="DZ16" s="9">
        <v>137.31399999999999</v>
      </c>
      <c r="EA16" s="9">
        <v>136.017</v>
      </c>
      <c r="EB16" s="9">
        <v>59.811999999999998</v>
      </c>
      <c r="EC16" s="9">
        <v>76.204999999999998</v>
      </c>
      <c r="ED16" s="9">
        <v>48.662999999999997</v>
      </c>
      <c r="EE16" s="9">
        <v>16.003</v>
      </c>
      <c r="EF16" s="9">
        <v>32.658999999999999</v>
      </c>
      <c r="EG16" s="9">
        <v>60.384999999999998</v>
      </c>
      <c r="EH16" s="9">
        <v>39.548000000000002</v>
      </c>
      <c r="EI16" s="9">
        <v>20.837</v>
      </c>
      <c r="EJ16" s="9">
        <v>113.61799999999999</v>
      </c>
      <c r="EK16" s="9">
        <v>42.009</v>
      </c>
      <c r="EL16" s="9">
        <v>71.608999999999995</v>
      </c>
      <c r="EM16" s="9">
        <v>241.73500000000001</v>
      </c>
      <c r="EN16" s="9">
        <v>114.465</v>
      </c>
      <c r="EO16" s="9">
        <v>127.271</v>
      </c>
      <c r="EP16" s="9">
        <v>149.178</v>
      </c>
      <c r="EQ16" s="9">
        <v>78.524000000000001</v>
      </c>
      <c r="ER16" s="9">
        <v>70.653999999999996</v>
      </c>
      <c r="ES16" s="9">
        <v>16.931999999999999</v>
      </c>
      <c r="ET16" s="9">
        <v>5.7629999999999999</v>
      </c>
      <c r="EU16" s="9">
        <v>11.169</v>
      </c>
      <c r="EV16" s="9">
        <v>92.557000000000002</v>
      </c>
      <c r="EW16" s="9">
        <v>35.941000000000003</v>
      </c>
      <c r="EX16" s="9">
        <v>56.616999999999997</v>
      </c>
      <c r="EY16" s="9">
        <v>131.476</v>
      </c>
      <c r="EZ16" s="9">
        <v>74.316999999999993</v>
      </c>
      <c r="FA16" s="9">
        <v>57.158000000000001</v>
      </c>
      <c r="FB16" s="9">
        <v>52.021000000000001</v>
      </c>
      <c r="FC16" s="9">
        <v>34.649000000000001</v>
      </c>
      <c r="FD16" s="9">
        <v>17.372</v>
      </c>
      <c r="FE16" s="9">
        <v>50.030999999999999</v>
      </c>
      <c r="FF16" s="9">
        <v>28.701000000000001</v>
      </c>
      <c r="FG16" s="9">
        <v>21.329000000000001</v>
      </c>
      <c r="FH16" s="9">
        <v>6.4080000000000004</v>
      </c>
      <c r="FI16" s="9">
        <v>3.9489999999999998</v>
      </c>
      <c r="FJ16" s="9">
        <v>2.4590000000000001</v>
      </c>
      <c r="FK16" s="9">
        <v>81.444999999999993</v>
      </c>
      <c r="FL16" s="9">
        <v>45.616</v>
      </c>
      <c r="FM16" s="9">
        <v>35.829000000000001</v>
      </c>
      <c r="FN16" s="9">
        <v>853.61300000000006</v>
      </c>
      <c r="FO16" s="9">
        <v>438.56700000000001</v>
      </c>
      <c r="FP16" s="9">
        <v>415.04599999999999</v>
      </c>
      <c r="FQ16" s="9">
        <v>152.82599999999999</v>
      </c>
      <c r="FR16" s="9">
        <v>74.754000000000005</v>
      </c>
      <c r="FS16" s="9">
        <v>78.072000000000003</v>
      </c>
      <c r="FT16" s="9">
        <v>36.164000000000001</v>
      </c>
      <c r="FU16" s="9">
        <v>16.081</v>
      </c>
      <c r="FV16" s="9">
        <v>20.084</v>
      </c>
      <c r="FW16" s="9">
        <v>46.744</v>
      </c>
      <c r="FX16" s="9">
        <v>22.222999999999999</v>
      </c>
      <c r="FY16" s="9">
        <v>24.521000000000001</v>
      </c>
      <c r="FZ16" s="9">
        <v>69.918000000000006</v>
      </c>
      <c r="GA16" s="9">
        <v>36.450000000000003</v>
      </c>
      <c r="GB16" s="9">
        <v>33.466999999999999</v>
      </c>
      <c r="GC16" s="9">
        <v>700.78800000000001</v>
      </c>
      <c r="GD16" s="9">
        <v>363.81299999999999</v>
      </c>
      <c r="GE16" s="9">
        <v>336.97399999999999</v>
      </c>
      <c r="GF16" s="9">
        <v>281.62400000000002</v>
      </c>
      <c r="GG16" s="9">
        <v>144.28399999999999</v>
      </c>
      <c r="GH16" s="9">
        <v>137.339</v>
      </c>
      <c r="GI16" s="9">
        <v>82.043000000000006</v>
      </c>
      <c r="GJ16" s="9">
        <v>43.988</v>
      </c>
      <c r="GK16" s="9">
        <v>38.055</v>
      </c>
      <c r="GL16" s="9">
        <v>88.433000000000007</v>
      </c>
      <c r="GM16" s="9">
        <v>46.094999999999999</v>
      </c>
      <c r="GN16" s="9">
        <v>42.338999999999999</v>
      </c>
      <c r="GO16" s="9">
        <v>111.148</v>
      </c>
      <c r="GP16" s="9">
        <v>54.201999999999998</v>
      </c>
      <c r="GQ16" s="9">
        <v>56.945999999999998</v>
      </c>
      <c r="GR16" s="9">
        <v>419.16399999999999</v>
      </c>
      <c r="GS16" s="9">
        <v>219.529</v>
      </c>
      <c r="GT16" s="9">
        <v>199.63499999999999</v>
      </c>
      <c r="GU16" s="9">
        <v>159.172</v>
      </c>
      <c r="GV16" s="9">
        <v>80.427000000000007</v>
      </c>
      <c r="GW16" s="9">
        <v>78.745000000000005</v>
      </c>
      <c r="GX16" s="9">
        <v>259.99200000000002</v>
      </c>
      <c r="GY16" s="9">
        <v>139.102</v>
      </c>
      <c r="GZ16" s="9">
        <v>120.89</v>
      </c>
      <c r="HA16" s="9">
        <v>163.93</v>
      </c>
      <c r="HB16" s="9">
        <v>85.525000000000006</v>
      </c>
      <c r="HC16" s="9">
        <v>78.405000000000001</v>
      </c>
      <c r="HD16" s="9">
        <v>96.063000000000002</v>
      </c>
      <c r="HE16" s="9">
        <v>53.576999999999998</v>
      </c>
      <c r="HF16" s="9">
        <v>42.484999999999999</v>
      </c>
      <c r="HG16" s="9">
        <v>69.093999999999994</v>
      </c>
      <c r="HH16" s="9">
        <v>36.067999999999998</v>
      </c>
      <c r="HI16" s="9">
        <v>33.026000000000003</v>
      </c>
      <c r="HJ16" s="9">
        <v>784.51900000000001</v>
      </c>
      <c r="HK16" s="9">
        <v>402.49900000000002</v>
      </c>
      <c r="HL16" s="9">
        <v>382.02</v>
      </c>
      <c r="HM16" s="9">
        <v>1429.6880000000001</v>
      </c>
      <c r="HN16" s="9">
        <v>702.245</v>
      </c>
      <c r="HO16" s="9">
        <v>727.44299999999998</v>
      </c>
      <c r="HP16" s="9">
        <v>223.072</v>
      </c>
      <c r="HQ16" s="9">
        <v>104.601</v>
      </c>
      <c r="HR16" s="9">
        <v>118.471</v>
      </c>
      <c r="HS16" s="9">
        <v>158.56700000000001</v>
      </c>
      <c r="HT16" s="9">
        <v>75.313999999999993</v>
      </c>
      <c r="HU16" s="9">
        <v>83.253</v>
      </c>
      <c r="HV16" s="9">
        <v>105.123</v>
      </c>
      <c r="HW16" s="9">
        <v>52.002000000000002</v>
      </c>
      <c r="HX16" s="9">
        <v>53.12</v>
      </c>
      <c r="HY16" s="9">
        <v>53.445</v>
      </c>
      <c r="HZ16" s="9">
        <v>23.312000000000001</v>
      </c>
      <c r="IA16" s="9">
        <v>30.132999999999999</v>
      </c>
      <c r="IB16" s="9">
        <v>24.295000000000002</v>
      </c>
      <c r="IC16" s="9">
        <v>10.199999999999999</v>
      </c>
      <c r="ID16" s="9">
        <v>14.095000000000001</v>
      </c>
      <c r="IE16" s="9">
        <v>18.585000000000001</v>
      </c>
      <c r="IF16" s="9">
        <v>10.130000000000001</v>
      </c>
      <c r="IG16" s="9">
        <v>8.4550000000000001</v>
      </c>
      <c r="IH16" s="9">
        <v>45.92</v>
      </c>
      <c r="II16" s="9">
        <v>19.155999999999999</v>
      </c>
      <c r="IJ16" s="9">
        <v>26.763000000000002</v>
      </c>
      <c r="IK16" s="9">
        <v>86.096000000000004</v>
      </c>
      <c r="IL16" s="9">
        <v>36.673999999999999</v>
      </c>
      <c r="IM16" s="9">
        <v>49.421999999999997</v>
      </c>
      <c r="IN16" s="9">
        <v>49.27</v>
      </c>
      <c r="IO16" s="9">
        <v>22.597999999999999</v>
      </c>
      <c r="IP16" s="9">
        <v>26.670999999999999</v>
      </c>
      <c r="IQ16" s="9">
        <v>5.61</v>
      </c>
    </row>
    <row r="17" spans="1:251">
      <c r="A17" s="10">
        <v>44228</v>
      </c>
      <c r="B17" s="9">
        <v>894.99900000000002</v>
      </c>
      <c r="C17" s="9">
        <v>490.97300000000001</v>
      </c>
      <c r="D17" s="9">
        <v>404.02600000000001</v>
      </c>
      <c r="E17" s="9">
        <v>548.16200000000003</v>
      </c>
      <c r="F17" s="9">
        <v>286.80700000000002</v>
      </c>
      <c r="G17" s="9">
        <v>261.35500000000002</v>
      </c>
      <c r="H17" s="9">
        <v>346.83699999999999</v>
      </c>
      <c r="I17" s="9">
        <v>204.166</v>
      </c>
      <c r="J17" s="9">
        <v>142.67099999999999</v>
      </c>
      <c r="K17" s="9">
        <v>244.976</v>
      </c>
      <c r="L17" s="9">
        <v>129.35900000000001</v>
      </c>
      <c r="M17" s="9">
        <v>115.617</v>
      </c>
      <c r="N17" s="9">
        <v>3165.0889999999999</v>
      </c>
      <c r="O17" s="9">
        <v>1672.1990000000001</v>
      </c>
      <c r="P17" s="9">
        <v>1492.8889999999999</v>
      </c>
      <c r="Q17" s="9">
        <v>5406.0709999999999</v>
      </c>
      <c r="R17" s="9">
        <v>2653.0790000000002</v>
      </c>
      <c r="S17" s="9">
        <v>2752.9929999999999</v>
      </c>
      <c r="T17" s="9">
        <v>822.89499999999998</v>
      </c>
      <c r="U17" s="9">
        <v>387.56700000000001</v>
      </c>
      <c r="V17" s="9">
        <v>435.32799999999997</v>
      </c>
      <c r="W17" s="9">
        <v>602.39599999999996</v>
      </c>
      <c r="X17" s="9">
        <v>287.90300000000002</v>
      </c>
      <c r="Y17" s="9">
        <v>314.49299999999999</v>
      </c>
      <c r="Z17" s="9">
        <v>385.21899999999999</v>
      </c>
      <c r="AA17" s="9">
        <v>197.548</v>
      </c>
      <c r="AB17" s="9">
        <v>187.67099999999999</v>
      </c>
      <c r="AC17" s="9">
        <v>217.17699999999999</v>
      </c>
      <c r="AD17" s="9">
        <v>90.355000000000004</v>
      </c>
      <c r="AE17" s="9">
        <v>126.822</v>
      </c>
      <c r="AF17" s="9">
        <v>89.917000000000002</v>
      </c>
      <c r="AG17" s="9">
        <v>40.048000000000002</v>
      </c>
      <c r="AH17" s="9">
        <v>49.869</v>
      </c>
      <c r="AI17" s="9">
        <v>80.448999999999998</v>
      </c>
      <c r="AJ17" s="9">
        <v>43.618000000000002</v>
      </c>
      <c r="AK17" s="9">
        <v>36.831000000000003</v>
      </c>
      <c r="AL17" s="9">
        <v>140.05099999999999</v>
      </c>
      <c r="AM17" s="9">
        <v>56.045999999999999</v>
      </c>
      <c r="AN17" s="9">
        <v>84.004999999999995</v>
      </c>
      <c r="AO17" s="9">
        <v>260.99900000000002</v>
      </c>
      <c r="AP17" s="9">
        <v>118.792</v>
      </c>
      <c r="AQ17" s="9">
        <v>142.20699999999999</v>
      </c>
      <c r="AR17" s="9">
        <v>144.274</v>
      </c>
      <c r="AS17" s="9">
        <v>73.162999999999997</v>
      </c>
      <c r="AT17" s="9">
        <v>71.11</v>
      </c>
      <c r="AU17" s="9">
        <v>19.327000000000002</v>
      </c>
      <c r="AV17" s="9">
        <v>6.3029999999999999</v>
      </c>
      <c r="AW17" s="9">
        <v>13.023</v>
      </c>
      <c r="AX17" s="9">
        <v>116.72499999999999</v>
      </c>
      <c r="AY17" s="9">
        <v>45.628999999999998</v>
      </c>
      <c r="AZ17" s="9">
        <v>71.096000000000004</v>
      </c>
      <c r="BA17" s="9">
        <v>204.476</v>
      </c>
      <c r="BB17" s="9">
        <v>110.23</v>
      </c>
      <c r="BC17" s="9">
        <v>94.245999999999995</v>
      </c>
      <c r="BD17" s="9">
        <v>131.31800000000001</v>
      </c>
      <c r="BE17" s="9">
        <v>73.155000000000001</v>
      </c>
      <c r="BF17" s="9">
        <v>58.162999999999997</v>
      </c>
      <c r="BG17" s="9">
        <v>100.702</v>
      </c>
      <c r="BH17" s="9">
        <v>56.195</v>
      </c>
      <c r="BI17" s="9">
        <v>44.506</v>
      </c>
      <c r="BJ17" s="9">
        <v>16.771999999999998</v>
      </c>
      <c r="BK17" s="9">
        <v>11.988</v>
      </c>
      <c r="BL17" s="9">
        <v>4.7839999999999998</v>
      </c>
      <c r="BM17" s="9">
        <v>103.774</v>
      </c>
      <c r="BN17" s="9">
        <v>54.034999999999997</v>
      </c>
      <c r="BO17" s="9">
        <v>49.738999999999997</v>
      </c>
      <c r="BP17" s="9">
        <v>2596.3530000000001</v>
      </c>
      <c r="BQ17" s="9">
        <v>1341.3340000000001</v>
      </c>
      <c r="BR17" s="9">
        <v>1255.02</v>
      </c>
      <c r="BS17" s="9">
        <v>490.89499999999998</v>
      </c>
      <c r="BT17" s="9">
        <v>242.14500000000001</v>
      </c>
      <c r="BU17" s="9">
        <v>248.749</v>
      </c>
      <c r="BV17" s="9">
        <v>137.47200000000001</v>
      </c>
      <c r="BW17" s="9">
        <v>76.372</v>
      </c>
      <c r="BX17" s="9">
        <v>61.100999999999999</v>
      </c>
      <c r="BY17" s="9">
        <v>154.58199999999999</v>
      </c>
      <c r="BZ17" s="9">
        <v>69.204999999999998</v>
      </c>
      <c r="CA17" s="9">
        <v>85.376999999999995</v>
      </c>
      <c r="CB17" s="9">
        <v>198.84</v>
      </c>
      <c r="CC17" s="9">
        <v>96.567999999999998</v>
      </c>
      <c r="CD17" s="9">
        <v>102.27200000000001</v>
      </c>
      <c r="CE17" s="9">
        <v>2105.4589999999998</v>
      </c>
      <c r="CF17" s="9">
        <v>1099.1880000000001</v>
      </c>
      <c r="CG17" s="9">
        <v>1006.271</v>
      </c>
      <c r="CH17" s="9">
        <v>887.98699999999997</v>
      </c>
      <c r="CI17" s="9">
        <v>442.98200000000003</v>
      </c>
      <c r="CJ17" s="9">
        <v>445.00599999999997</v>
      </c>
      <c r="CK17" s="9">
        <v>242.785</v>
      </c>
      <c r="CL17" s="9">
        <v>112.34099999999999</v>
      </c>
      <c r="CM17" s="9">
        <v>130.44399999999999</v>
      </c>
      <c r="CN17" s="9">
        <v>253.82</v>
      </c>
      <c r="CO17" s="9">
        <v>128.31299999999999</v>
      </c>
      <c r="CP17" s="9">
        <v>125.50700000000001</v>
      </c>
      <c r="CQ17" s="9">
        <v>391.38299999999998</v>
      </c>
      <c r="CR17" s="9">
        <v>202.328</v>
      </c>
      <c r="CS17" s="9">
        <v>189.05500000000001</v>
      </c>
      <c r="CT17" s="9">
        <v>1217.472</v>
      </c>
      <c r="CU17" s="9">
        <v>656.20699999999999</v>
      </c>
      <c r="CV17" s="9">
        <v>561.26499999999999</v>
      </c>
      <c r="CW17" s="9">
        <v>521.01</v>
      </c>
      <c r="CX17" s="9">
        <v>281.06</v>
      </c>
      <c r="CY17" s="9">
        <v>239.95</v>
      </c>
      <c r="CZ17" s="9">
        <v>696.46199999999999</v>
      </c>
      <c r="DA17" s="9">
        <v>375.14699999999999</v>
      </c>
      <c r="DB17" s="9">
        <v>321.315</v>
      </c>
      <c r="DC17" s="9">
        <v>435.51299999999998</v>
      </c>
      <c r="DD17" s="9">
        <v>233.19</v>
      </c>
      <c r="DE17" s="9">
        <v>202.32300000000001</v>
      </c>
      <c r="DF17" s="9">
        <v>260.94799999999998</v>
      </c>
      <c r="DG17" s="9">
        <v>141.95699999999999</v>
      </c>
      <c r="DH17" s="9">
        <v>118.992</v>
      </c>
      <c r="DI17" s="9">
        <v>202.863</v>
      </c>
      <c r="DJ17" s="9">
        <v>103.26900000000001</v>
      </c>
      <c r="DK17" s="9">
        <v>99.593000000000004</v>
      </c>
      <c r="DL17" s="9">
        <v>2393.491</v>
      </c>
      <c r="DM17" s="9">
        <v>1238.0640000000001</v>
      </c>
      <c r="DN17" s="9">
        <v>1155.4269999999999</v>
      </c>
      <c r="DO17" s="9">
        <v>4137.9979999999996</v>
      </c>
      <c r="DP17" s="9">
        <v>2018.2139999999999</v>
      </c>
      <c r="DQ17" s="9">
        <v>2119.7829999999999</v>
      </c>
      <c r="DR17" s="9">
        <v>585.78700000000003</v>
      </c>
      <c r="DS17" s="9">
        <v>283.649</v>
      </c>
      <c r="DT17" s="9">
        <v>302.137</v>
      </c>
      <c r="DU17" s="9">
        <v>424.91300000000001</v>
      </c>
      <c r="DV17" s="9">
        <v>209.71</v>
      </c>
      <c r="DW17" s="9">
        <v>215.203</v>
      </c>
      <c r="DX17" s="9">
        <v>288.69900000000001</v>
      </c>
      <c r="DY17" s="9">
        <v>147.565</v>
      </c>
      <c r="DZ17" s="9">
        <v>141.13399999999999</v>
      </c>
      <c r="EA17" s="9">
        <v>136.214</v>
      </c>
      <c r="EB17" s="9">
        <v>62.145000000000003</v>
      </c>
      <c r="EC17" s="9">
        <v>74.069000000000003</v>
      </c>
      <c r="ED17" s="9">
        <v>56.222999999999999</v>
      </c>
      <c r="EE17" s="9">
        <v>26.327000000000002</v>
      </c>
      <c r="EF17" s="9">
        <v>29.895</v>
      </c>
      <c r="EG17" s="9">
        <v>63.588000000000001</v>
      </c>
      <c r="EH17" s="9">
        <v>34.061999999999998</v>
      </c>
      <c r="EI17" s="9">
        <v>29.526</v>
      </c>
      <c r="EJ17" s="9">
        <v>97.286000000000001</v>
      </c>
      <c r="EK17" s="9">
        <v>39.877000000000002</v>
      </c>
      <c r="EL17" s="9">
        <v>57.408000000000001</v>
      </c>
      <c r="EM17" s="9">
        <v>212.84800000000001</v>
      </c>
      <c r="EN17" s="9">
        <v>99.475999999999999</v>
      </c>
      <c r="EO17" s="9">
        <v>113.372</v>
      </c>
      <c r="EP17" s="9">
        <v>134.148</v>
      </c>
      <c r="EQ17" s="9">
        <v>68.832999999999998</v>
      </c>
      <c r="ER17" s="9">
        <v>65.313999999999993</v>
      </c>
      <c r="ES17" s="9">
        <v>13.224</v>
      </c>
      <c r="ET17" s="9">
        <v>7.8559999999999999</v>
      </c>
      <c r="EU17" s="9">
        <v>5.3680000000000003</v>
      </c>
      <c r="EV17" s="9">
        <v>78.7</v>
      </c>
      <c r="EW17" s="9">
        <v>30.641999999999999</v>
      </c>
      <c r="EX17" s="9">
        <v>48.058</v>
      </c>
      <c r="EY17" s="9">
        <v>150.88900000000001</v>
      </c>
      <c r="EZ17" s="9">
        <v>77.733999999999995</v>
      </c>
      <c r="FA17" s="9">
        <v>73.155000000000001</v>
      </c>
      <c r="FB17" s="9">
        <v>82.71</v>
      </c>
      <c r="FC17" s="9">
        <v>40.575000000000003</v>
      </c>
      <c r="FD17" s="9">
        <v>42.136000000000003</v>
      </c>
      <c r="FE17" s="9">
        <v>68.715000000000003</v>
      </c>
      <c r="FF17" s="9">
        <v>34.436</v>
      </c>
      <c r="FG17" s="9">
        <v>34.279000000000003</v>
      </c>
      <c r="FH17" s="9">
        <v>9.984</v>
      </c>
      <c r="FI17" s="9">
        <v>6.5830000000000002</v>
      </c>
      <c r="FJ17" s="9">
        <v>3.4009999999999998</v>
      </c>
      <c r="FK17" s="9">
        <v>82.174000000000007</v>
      </c>
      <c r="FL17" s="9">
        <v>43.296999999999997</v>
      </c>
      <c r="FM17" s="9">
        <v>38.877000000000002</v>
      </c>
      <c r="FN17" s="9">
        <v>847.99599999999998</v>
      </c>
      <c r="FO17" s="9">
        <v>443.834</v>
      </c>
      <c r="FP17" s="9">
        <v>404.16199999999998</v>
      </c>
      <c r="FQ17" s="9">
        <v>126.298</v>
      </c>
      <c r="FR17" s="9">
        <v>65.846999999999994</v>
      </c>
      <c r="FS17" s="9">
        <v>60.451000000000001</v>
      </c>
      <c r="FT17" s="9">
        <v>41.776000000000003</v>
      </c>
      <c r="FU17" s="9">
        <v>21.577999999999999</v>
      </c>
      <c r="FV17" s="9">
        <v>20.199000000000002</v>
      </c>
      <c r="FW17" s="9">
        <v>37.406999999999996</v>
      </c>
      <c r="FX17" s="9">
        <v>19.158000000000001</v>
      </c>
      <c r="FY17" s="9">
        <v>18.248999999999999</v>
      </c>
      <c r="FZ17" s="9">
        <v>47.113999999999997</v>
      </c>
      <c r="GA17" s="9">
        <v>25.111000000000001</v>
      </c>
      <c r="GB17" s="9">
        <v>22.003</v>
      </c>
      <c r="GC17" s="9">
        <v>721.69899999999996</v>
      </c>
      <c r="GD17" s="9">
        <v>377.98700000000002</v>
      </c>
      <c r="GE17" s="9">
        <v>343.71199999999999</v>
      </c>
      <c r="GF17" s="9">
        <v>302.55799999999999</v>
      </c>
      <c r="GG17" s="9">
        <v>152.744</v>
      </c>
      <c r="GH17" s="9">
        <v>149.81399999999999</v>
      </c>
      <c r="GI17" s="9">
        <v>85.406999999999996</v>
      </c>
      <c r="GJ17" s="9">
        <v>44.7</v>
      </c>
      <c r="GK17" s="9">
        <v>40.707000000000001</v>
      </c>
      <c r="GL17" s="9">
        <v>88.093000000000004</v>
      </c>
      <c r="GM17" s="9">
        <v>41.411999999999999</v>
      </c>
      <c r="GN17" s="9">
        <v>46.682000000000002</v>
      </c>
      <c r="GO17" s="9">
        <v>129.05799999999999</v>
      </c>
      <c r="GP17" s="9">
        <v>66.632999999999996</v>
      </c>
      <c r="GQ17" s="9">
        <v>62.424999999999997</v>
      </c>
      <c r="GR17" s="9">
        <v>419.14</v>
      </c>
      <c r="GS17" s="9">
        <v>225.24299999999999</v>
      </c>
      <c r="GT17" s="9">
        <v>193.898</v>
      </c>
      <c r="GU17" s="9">
        <v>155.791</v>
      </c>
      <c r="GV17" s="9">
        <v>81.507999999999996</v>
      </c>
      <c r="GW17" s="9">
        <v>74.283000000000001</v>
      </c>
      <c r="GX17" s="9">
        <v>263.34899999999999</v>
      </c>
      <c r="GY17" s="9">
        <v>143.73500000000001</v>
      </c>
      <c r="GZ17" s="9">
        <v>119.614</v>
      </c>
      <c r="HA17" s="9">
        <v>159.85400000000001</v>
      </c>
      <c r="HB17" s="9">
        <v>85.28</v>
      </c>
      <c r="HC17" s="9">
        <v>74.573999999999998</v>
      </c>
      <c r="HD17" s="9">
        <v>103.496</v>
      </c>
      <c r="HE17" s="9">
        <v>58.454999999999998</v>
      </c>
      <c r="HF17" s="9">
        <v>45.040999999999997</v>
      </c>
      <c r="HG17" s="9">
        <v>58.177</v>
      </c>
      <c r="HH17" s="9">
        <v>29.866</v>
      </c>
      <c r="HI17" s="9">
        <v>28.311</v>
      </c>
      <c r="HJ17" s="9">
        <v>789.82</v>
      </c>
      <c r="HK17" s="9">
        <v>413.96800000000002</v>
      </c>
      <c r="HL17" s="9">
        <v>375.851</v>
      </c>
      <c r="HM17" s="9">
        <v>1450.114</v>
      </c>
      <c r="HN17" s="9">
        <v>709.03</v>
      </c>
      <c r="HO17" s="9">
        <v>741.08299999999997</v>
      </c>
      <c r="HP17" s="9">
        <v>190.636</v>
      </c>
      <c r="HQ17" s="9">
        <v>91.866</v>
      </c>
      <c r="HR17" s="9">
        <v>98.77</v>
      </c>
      <c r="HS17" s="9">
        <v>140.495</v>
      </c>
      <c r="HT17" s="9">
        <v>67.361000000000004</v>
      </c>
      <c r="HU17" s="9">
        <v>73.134</v>
      </c>
      <c r="HV17" s="9">
        <v>90.096999999999994</v>
      </c>
      <c r="HW17" s="9">
        <v>44.707000000000001</v>
      </c>
      <c r="HX17" s="9">
        <v>45.39</v>
      </c>
      <c r="HY17" s="9">
        <v>50.398000000000003</v>
      </c>
      <c r="HZ17" s="9">
        <v>22.654</v>
      </c>
      <c r="IA17" s="9">
        <v>27.744</v>
      </c>
      <c r="IB17" s="9">
        <v>22.757999999999999</v>
      </c>
      <c r="IC17" s="9">
        <v>10.446999999999999</v>
      </c>
      <c r="ID17" s="9">
        <v>12.311</v>
      </c>
      <c r="IE17" s="9">
        <v>19.323</v>
      </c>
      <c r="IF17" s="9">
        <v>10.894</v>
      </c>
      <c r="IG17" s="9">
        <v>8.4280000000000008</v>
      </c>
      <c r="IH17" s="9">
        <v>30.818000000000001</v>
      </c>
      <c r="II17" s="9">
        <v>13.611000000000001</v>
      </c>
      <c r="IJ17" s="9">
        <v>17.207000000000001</v>
      </c>
      <c r="IK17" s="9">
        <v>66.442999999999998</v>
      </c>
      <c r="IL17" s="9">
        <v>30.468</v>
      </c>
      <c r="IM17" s="9">
        <v>35.973999999999997</v>
      </c>
      <c r="IN17" s="9">
        <v>40.314999999999998</v>
      </c>
      <c r="IO17" s="9">
        <v>20.044</v>
      </c>
      <c r="IP17" s="9">
        <v>20.271000000000001</v>
      </c>
      <c r="IQ17" s="9">
        <v>6.0410000000000004</v>
      </c>
    </row>
  </sheetData>
  <pageMargins left="0.7" right="0.7" top="0.75" bottom="0.75" header="0.3" footer="0.3"/>
  <legacy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Q17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251" s="2" customFormat="1" ht="99.95" customHeight="1">
      <c r="B1" s="3" t="s">
        <v>2012</v>
      </c>
      <c r="C1" s="3" t="s">
        <v>2013</v>
      </c>
      <c r="D1" s="3" t="s">
        <v>2014</v>
      </c>
      <c r="E1" s="3" t="s">
        <v>2015</v>
      </c>
      <c r="F1" s="3" t="s">
        <v>2016</v>
      </c>
      <c r="G1" s="3" t="s">
        <v>2017</v>
      </c>
      <c r="H1" s="3" t="s">
        <v>2018</v>
      </c>
      <c r="I1" s="3" t="s">
        <v>2019</v>
      </c>
      <c r="J1" s="3" t="s">
        <v>2020</v>
      </c>
      <c r="K1" s="3" t="s">
        <v>2021</v>
      </c>
      <c r="L1" s="3" t="s">
        <v>2022</v>
      </c>
      <c r="M1" s="3" t="s">
        <v>2023</v>
      </c>
      <c r="N1" s="3" t="s">
        <v>2024</v>
      </c>
      <c r="O1" s="3" t="s">
        <v>2025</v>
      </c>
      <c r="P1" s="3" t="s">
        <v>2026</v>
      </c>
      <c r="Q1" s="3" t="s">
        <v>2027</v>
      </c>
      <c r="R1" s="3" t="s">
        <v>2028</v>
      </c>
      <c r="S1" s="3" t="s">
        <v>2029</v>
      </c>
      <c r="T1" s="3" t="s">
        <v>2030</v>
      </c>
      <c r="U1" s="3" t="s">
        <v>2031</v>
      </c>
      <c r="V1" s="3" t="s">
        <v>2032</v>
      </c>
      <c r="W1" s="3" t="s">
        <v>2033</v>
      </c>
      <c r="X1" s="3" t="s">
        <v>2034</v>
      </c>
      <c r="Y1" s="3" t="s">
        <v>2035</v>
      </c>
      <c r="Z1" s="3" t="s">
        <v>2036</v>
      </c>
      <c r="AA1" s="3" t="s">
        <v>2037</v>
      </c>
      <c r="AB1" s="3" t="s">
        <v>2038</v>
      </c>
      <c r="AC1" s="3" t="s">
        <v>2039</v>
      </c>
      <c r="AD1" s="3" t="s">
        <v>2040</v>
      </c>
      <c r="AE1" s="3" t="s">
        <v>2041</v>
      </c>
      <c r="AF1" s="3" t="s">
        <v>2042</v>
      </c>
      <c r="AG1" s="3" t="s">
        <v>2043</v>
      </c>
      <c r="AH1" s="3" t="s">
        <v>2044</v>
      </c>
      <c r="AI1" s="3" t="s">
        <v>2045</v>
      </c>
      <c r="AJ1" s="3" t="s">
        <v>2046</v>
      </c>
      <c r="AK1" s="3" t="s">
        <v>2047</v>
      </c>
      <c r="AL1" s="3" t="s">
        <v>2048</v>
      </c>
      <c r="AM1" s="3" t="s">
        <v>2049</v>
      </c>
      <c r="AN1" s="3" t="s">
        <v>2050</v>
      </c>
      <c r="AO1" s="3" t="s">
        <v>2051</v>
      </c>
      <c r="AP1" s="3" t="s">
        <v>2052</v>
      </c>
      <c r="AQ1" s="3" t="s">
        <v>2053</v>
      </c>
      <c r="AR1" s="3" t="s">
        <v>2054</v>
      </c>
      <c r="AS1" s="3" t="s">
        <v>2055</v>
      </c>
      <c r="AT1" s="3" t="s">
        <v>2056</v>
      </c>
      <c r="AU1" s="3" t="s">
        <v>2057</v>
      </c>
      <c r="AV1" s="3" t="s">
        <v>2058</v>
      </c>
      <c r="AW1" s="3" t="s">
        <v>2059</v>
      </c>
      <c r="AX1" s="3" t="s">
        <v>2060</v>
      </c>
      <c r="AY1" s="3" t="s">
        <v>2061</v>
      </c>
      <c r="AZ1" s="3" t="s">
        <v>2062</v>
      </c>
      <c r="BA1" s="3" t="s">
        <v>2063</v>
      </c>
      <c r="BB1" s="3" t="s">
        <v>2064</v>
      </c>
      <c r="BC1" s="3" t="s">
        <v>2065</v>
      </c>
      <c r="BD1" s="3" t="s">
        <v>2066</v>
      </c>
      <c r="BE1" s="3" t="s">
        <v>2067</v>
      </c>
      <c r="BF1" s="3" t="s">
        <v>2068</v>
      </c>
      <c r="BG1" s="3" t="s">
        <v>2069</v>
      </c>
      <c r="BH1" s="3" t="s">
        <v>2070</v>
      </c>
      <c r="BI1" s="3" t="s">
        <v>2071</v>
      </c>
      <c r="BJ1" s="3" t="s">
        <v>2072</v>
      </c>
      <c r="BK1" s="3" t="s">
        <v>2073</v>
      </c>
      <c r="BL1" s="3" t="s">
        <v>2074</v>
      </c>
      <c r="BM1" s="3" t="s">
        <v>2075</v>
      </c>
      <c r="BN1" s="3" t="s">
        <v>2076</v>
      </c>
      <c r="BO1" s="3" t="s">
        <v>2077</v>
      </c>
      <c r="BP1" s="3" t="s">
        <v>2078</v>
      </c>
      <c r="BQ1" s="3" t="s">
        <v>2079</v>
      </c>
      <c r="BR1" s="3" t="s">
        <v>2080</v>
      </c>
      <c r="BS1" s="3" t="s">
        <v>2081</v>
      </c>
      <c r="BT1" s="3" t="s">
        <v>2082</v>
      </c>
      <c r="BU1" s="3" t="s">
        <v>2083</v>
      </c>
      <c r="BV1" s="3" t="s">
        <v>2084</v>
      </c>
      <c r="BW1" s="3" t="s">
        <v>2085</v>
      </c>
      <c r="BX1" s="3" t="s">
        <v>2086</v>
      </c>
      <c r="BY1" s="3" t="s">
        <v>2087</v>
      </c>
      <c r="BZ1" s="3" t="s">
        <v>2088</v>
      </c>
      <c r="CA1" s="3" t="s">
        <v>2089</v>
      </c>
      <c r="CB1" s="3" t="s">
        <v>2090</v>
      </c>
      <c r="CC1" s="3" t="s">
        <v>2091</v>
      </c>
      <c r="CD1" s="3" t="s">
        <v>2092</v>
      </c>
      <c r="CE1" s="3" t="s">
        <v>2093</v>
      </c>
      <c r="CF1" s="3" t="s">
        <v>2094</v>
      </c>
      <c r="CG1" s="3" t="s">
        <v>2095</v>
      </c>
      <c r="CH1" s="3" t="s">
        <v>2096</v>
      </c>
      <c r="CI1" s="3" t="s">
        <v>2097</v>
      </c>
      <c r="CJ1" s="3" t="s">
        <v>2098</v>
      </c>
      <c r="CK1" s="3" t="s">
        <v>2099</v>
      </c>
      <c r="CL1" s="3" t="s">
        <v>2100</v>
      </c>
      <c r="CM1" s="3" t="s">
        <v>2101</v>
      </c>
      <c r="CN1" s="3" t="s">
        <v>2102</v>
      </c>
      <c r="CO1" s="3" t="s">
        <v>2103</v>
      </c>
      <c r="CP1" s="3" t="s">
        <v>2104</v>
      </c>
      <c r="CQ1" s="3" t="s">
        <v>2105</v>
      </c>
      <c r="CR1" s="3" t="s">
        <v>2106</v>
      </c>
      <c r="CS1" s="3" t="s">
        <v>2107</v>
      </c>
      <c r="CT1" s="3" t="s">
        <v>2108</v>
      </c>
      <c r="CU1" s="3" t="s">
        <v>2109</v>
      </c>
      <c r="CV1" s="3" t="s">
        <v>2110</v>
      </c>
      <c r="CW1" s="3" t="s">
        <v>2111</v>
      </c>
      <c r="CX1" s="3" t="s">
        <v>2112</v>
      </c>
      <c r="CY1" s="3" t="s">
        <v>2113</v>
      </c>
      <c r="CZ1" s="3" t="s">
        <v>2114</v>
      </c>
      <c r="DA1" s="3" t="s">
        <v>2115</v>
      </c>
      <c r="DB1" s="3" t="s">
        <v>2116</v>
      </c>
      <c r="DC1" s="3" t="s">
        <v>2117</v>
      </c>
      <c r="DD1" s="3" t="s">
        <v>2118</v>
      </c>
      <c r="DE1" s="3" t="s">
        <v>2119</v>
      </c>
      <c r="DF1" s="3" t="s">
        <v>2120</v>
      </c>
      <c r="DG1" s="3" t="s">
        <v>2121</v>
      </c>
      <c r="DH1" s="3" t="s">
        <v>2122</v>
      </c>
      <c r="DI1" s="3" t="s">
        <v>2123</v>
      </c>
      <c r="DJ1" s="3" t="s">
        <v>2124</v>
      </c>
      <c r="DK1" s="3" t="s">
        <v>2125</v>
      </c>
      <c r="DL1" s="3" t="s">
        <v>2126</v>
      </c>
      <c r="DM1" s="3" t="s">
        <v>2127</v>
      </c>
      <c r="DN1" s="3" t="s">
        <v>2128</v>
      </c>
      <c r="DO1" s="3" t="s">
        <v>2129</v>
      </c>
      <c r="DP1" s="3" t="s">
        <v>2130</v>
      </c>
      <c r="DQ1" s="3" t="s">
        <v>2131</v>
      </c>
      <c r="DR1" s="3" t="s">
        <v>2132</v>
      </c>
      <c r="DS1" s="3" t="s">
        <v>2133</v>
      </c>
      <c r="DT1" s="3" t="s">
        <v>2134</v>
      </c>
      <c r="DU1" s="3" t="s">
        <v>2135</v>
      </c>
      <c r="DV1" s="3" t="s">
        <v>2136</v>
      </c>
      <c r="DW1" s="3" t="s">
        <v>2137</v>
      </c>
      <c r="DX1" s="3" t="s">
        <v>2138</v>
      </c>
      <c r="DY1" s="3" t="s">
        <v>2139</v>
      </c>
      <c r="DZ1" s="3" t="s">
        <v>2140</v>
      </c>
      <c r="EA1" s="3" t="s">
        <v>2141</v>
      </c>
      <c r="EB1" s="3" t="s">
        <v>2142</v>
      </c>
      <c r="EC1" s="3" t="s">
        <v>2143</v>
      </c>
      <c r="ED1" s="3" t="s">
        <v>2144</v>
      </c>
      <c r="EE1" s="3" t="s">
        <v>2145</v>
      </c>
      <c r="EF1" s="3" t="s">
        <v>2146</v>
      </c>
      <c r="EG1" s="3" t="s">
        <v>2147</v>
      </c>
      <c r="EH1" s="3" t="s">
        <v>2148</v>
      </c>
      <c r="EI1" s="3" t="s">
        <v>2149</v>
      </c>
      <c r="EJ1" s="3" t="s">
        <v>2150</v>
      </c>
      <c r="EK1" s="3" t="s">
        <v>2151</v>
      </c>
      <c r="EL1" s="3" t="s">
        <v>2152</v>
      </c>
      <c r="EM1" s="3" t="s">
        <v>2153</v>
      </c>
      <c r="EN1" s="3" t="s">
        <v>2154</v>
      </c>
      <c r="EO1" s="3" t="s">
        <v>2155</v>
      </c>
      <c r="EP1" s="3" t="s">
        <v>2156</v>
      </c>
      <c r="EQ1" s="3" t="s">
        <v>2157</v>
      </c>
      <c r="ER1" s="3" t="s">
        <v>2158</v>
      </c>
      <c r="ES1" s="3" t="s">
        <v>2159</v>
      </c>
      <c r="ET1" s="3" t="s">
        <v>2160</v>
      </c>
      <c r="EU1" s="3" t="s">
        <v>2161</v>
      </c>
      <c r="EV1" s="3" t="s">
        <v>2162</v>
      </c>
      <c r="EW1" s="3" t="s">
        <v>2163</v>
      </c>
      <c r="EX1" s="3" t="s">
        <v>2164</v>
      </c>
      <c r="EY1" s="3" t="s">
        <v>2165</v>
      </c>
      <c r="EZ1" s="3" t="s">
        <v>2166</v>
      </c>
      <c r="FA1" s="3" t="s">
        <v>2167</v>
      </c>
      <c r="FB1" s="3" t="s">
        <v>2168</v>
      </c>
      <c r="FC1" s="3" t="s">
        <v>2169</v>
      </c>
      <c r="FD1" s="3" t="s">
        <v>2170</v>
      </c>
      <c r="FE1" s="3" t="s">
        <v>2171</v>
      </c>
      <c r="FF1" s="3" t="s">
        <v>2172</v>
      </c>
      <c r="FG1" s="3" t="s">
        <v>2173</v>
      </c>
      <c r="FH1" s="3" t="s">
        <v>2174</v>
      </c>
      <c r="FI1" s="3" t="s">
        <v>2175</v>
      </c>
      <c r="FJ1" s="3" t="s">
        <v>2176</v>
      </c>
      <c r="FK1" s="3" t="s">
        <v>2177</v>
      </c>
      <c r="FL1" s="3" t="s">
        <v>2178</v>
      </c>
      <c r="FM1" s="3" t="s">
        <v>2179</v>
      </c>
      <c r="FN1" s="3" t="s">
        <v>2180</v>
      </c>
      <c r="FO1" s="3" t="s">
        <v>2181</v>
      </c>
      <c r="FP1" s="3" t="s">
        <v>2182</v>
      </c>
      <c r="FQ1" s="3" t="s">
        <v>2183</v>
      </c>
      <c r="FR1" s="3" t="s">
        <v>2184</v>
      </c>
      <c r="FS1" s="3" t="s">
        <v>2185</v>
      </c>
      <c r="FT1" s="3" t="s">
        <v>2186</v>
      </c>
      <c r="FU1" s="3" t="s">
        <v>2187</v>
      </c>
      <c r="FV1" s="3" t="s">
        <v>2188</v>
      </c>
      <c r="FW1" s="3" t="s">
        <v>2189</v>
      </c>
      <c r="FX1" s="3" t="s">
        <v>2190</v>
      </c>
      <c r="FY1" s="3" t="s">
        <v>2191</v>
      </c>
      <c r="FZ1" s="3" t="s">
        <v>2192</v>
      </c>
      <c r="GA1" s="3" t="s">
        <v>2193</v>
      </c>
      <c r="GB1" s="3" t="s">
        <v>2194</v>
      </c>
      <c r="GC1" s="3" t="s">
        <v>2195</v>
      </c>
      <c r="GD1" s="3" t="s">
        <v>2196</v>
      </c>
      <c r="GE1" s="3" t="s">
        <v>2197</v>
      </c>
      <c r="GF1" s="3" t="s">
        <v>2198</v>
      </c>
      <c r="GG1" s="3" t="s">
        <v>2199</v>
      </c>
      <c r="GH1" s="3" t="s">
        <v>2200</v>
      </c>
      <c r="GI1" s="3" t="s">
        <v>2201</v>
      </c>
      <c r="GJ1" s="3" t="s">
        <v>2202</v>
      </c>
      <c r="GK1" s="3" t="s">
        <v>2203</v>
      </c>
      <c r="GL1" s="3" t="s">
        <v>2204</v>
      </c>
      <c r="GM1" s="3" t="s">
        <v>2205</v>
      </c>
      <c r="GN1" s="3" t="s">
        <v>2206</v>
      </c>
      <c r="GO1" s="3" t="s">
        <v>2207</v>
      </c>
      <c r="GP1" s="3" t="s">
        <v>2208</v>
      </c>
      <c r="GQ1" s="3" t="s">
        <v>2209</v>
      </c>
      <c r="GR1" s="3" t="s">
        <v>2210</v>
      </c>
      <c r="GS1" s="3" t="s">
        <v>2211</v>
      </c>
      <c r="GT1" s="3" t="s">
        <v>2212</v>
      </c>
      <c r="GU1" s="3" t="s">
        <v>2213</v>
      </c>
      <c r="GV1" s="3" t="s">
        <v>2214</v>
      </c>
      <c r="GW1" s="3" t="s">
        <v>2215</v>
      </c>
      <c r="GX1" s="3" t="s">
        <v>2216</v>
      </c>
      <c r="GY1" s="3" t="s">
        <v>2217</v>
      </c>
      <c r="GZ1" s="3" t="s">
        <v>2218</v>
      </c>
      <c r="HA1" s="3" t="s">
        <v>2219</v>
      </c>
      <c r="HB1" s="3" t="s">
        <v>2220</v>
      </c>
      <c r="HC1" s="3" t="s">
        <v>2221</v>
      </c>
      <c r="HD1" s="3" t="s">
        <v>2222</v>
      </c>
      <c r="HE1" s="3" t="s">
        <v>2223</v>
      </c>
      <c r="HF1" s="3" t="s">
        <v>2224</v>
      </c>
      <c r="HG1" s="3" t="s">
        <v>2225</v>
      </c>
      <c r="HH1" s="3" t="s">
        <v>2226</v>
      </c>
      <c r="HI1" s="3" t="s">
        <v>2227</v>
      </c>
      <c r="HJ1" s="3" t="s">
        <v>2228</v>
      </c>
      <c r="HK1" s="3" t="s">
        <v>2229</v>
      </c>
      <c r="HL1" s="3" t="s">
        <v>2230</v>
      </c>
      <c r="HM1" s="3" t="s">
        <v>2231</v>
      </c>
      <c r="HN1" s="3" t="s">
        <v>2232</v>
      </c>
      <c r="HO1" s="3" t="s">
        <v>2233</v>
      </c>
      <c r="HP1" s="3" t="s">
        <v>2234</v>
      </c>
      <c r="HQ1" s="3" t="s">
        <v>2235</v>
      </c>
      <c r="HR1" s="3" t="s">
        <v>2236</v>
      </c>
      <c r="HS1" s="3" t="s">
        <v>2237</v>
      </c>
      <c r="HT1" s="3" t="s">
        <v>2238</v>
      </c>
      <c r="HU1" s="3" t="s">
        <v>2239</v>
      </c>
      <c r="HV1" s="3" t="s">
        <v>2240</v>
      </c>
      <c r="HW1" s="3" t="s">
        <v>2241</v>
      </c>
      <c r="HX1" s="3" t="s">
        <v>2242</v>
      </c>
      <c r="HY1" s="3" t="s">
        <v>2243</v>
      </c>
      <c r="HZ1" s="3" t="s">
        <v>2244</v>
      </c>
      <c r="IA1" s="3" t="s">
        <v>2245</v>
      </c>
      <c r="IB1" s="3" t="s">
        <v>2246</v>
      </c>
      <c r="IC1" s="3" t="s">
        <v>2247</v>
      </c>
      <c r="ID1" s="3" t="s">
        <v>2248</v>
      </c>
      <c r="IE1" s="3" t="s">
        <v>2249</v>
      </c>
      <c r="IF1" s="3" t="s">
        <v>2250</v>
      </c>
      <c r="IG1" s="3" t="s">
        <v>2251</v>
      </c>
      <c r="IH1" s="3" t="s">
        <v>2252</v>
      </c>
      <c r="II1" s="3" t="s">
        <v>2253</v>
      </c>
      <c r="IJ1" s="3" t="s">
        <v>2254</v>
      </c>
      <c r="IK1" s="3" t="s">
        <v>2255</v>
      </c>
      <c r="IL1" s="3" t="s">
        <v>2256</v>
      </c>
      <c r="IM1" s="3" t="s">
        <v>2257</v>
      </c>
      <c r="IN1" s="3" t="s">
        <v>2258</v>
      </c>
      <c r="IO1" s="3" t="s">
        <v>2259</v>
      </c>
      <c r="IP1" s="3" t="s">
        <v>2260</v>
      </c>
      <c r="IQ1" s="3" t="s">
        <v>2261</v>
      </c>
    </row>
    <row r="2" spans="1:251">
      <c r="A2" s="4" t="s">
        <v>250</v>
      </c>
      <c r="B2" s="7" t="s">
        <v>259</v>
      </c>
      <c r="C2" s="7" t="s">
        <v>259</v>
      </c>
      <c r="D2" s="7" t="s">
        <v>259</v>
      </c>
      <c r="E2" s="7" t="s">
        <v>259</v>
      </c>
      <c r="F2" s="7" t="s">
        <v>259</v>
      </c>
      <c r="G2" s="7" t="s">
        <v>259</v>
      </c>
      <c r="H2" s="7" t="s">
        <v>259</v>
      </c>
      <c r="I2" s="7" t="s">
        <v>259</v>
      </c>
      <c r="J2" s="7" t="s">
        <v>259</v>
      </c>
      <c r="K2" s="7" t="s">
        <v>259</v>
      </c>
      <c r="L2" s="7" t="s">
        <v>259</v>
      </c>
      <c r="M2" s="7" t="s">
        <v>259</v>
      </c>
      <c r="N2" s="7" t="s">
        <v>259</v>
      </c>
      <c r="O2" s="7" t="s">
        <v>259</v>
      </c>
      <c r="P2" s="7" t="s">
        <v>259</v>
      </c>
      <c r="Q2" s="7" t="s">
        <v>259</v>
      </c>
      <c r="R2" s="7" t="s">
        <v>259</v>
      </c>
      <c r="S2" s="7" t="s">
        <v>259</v>
      </c>
      <c r="T2" s="7" t="s">
        <v>259</v>
      </c>
      <c r="U2" s="7" t="s">
        <v>259</v>
      </c>
      <c r="V2" s="7" t="s">
        <v>259</v>
      </c>
      <c r="W2" s="7" t="s">
        <v>259</v>
      </c>
      <c r="X2" s="7" t="s">
        <v>259</v>
      </c>
      <c r="Y2" s="7" t="s">
        <v>259</v>
      </c>
      <c r="Z2" s="7" t="s">
        <v>259</v>
      </c>
      <c r="AA2" s="7" t="s">
        <v>259</v>
      </c>
      <c r="AB2" s="7" t="s">
        <v>259</v>
      </c>
      <c r="AC2" s="7" t="s">
        <v>259</v>
      </c>
      <c r="AD2" s="7" t="s">
        <v>259</v>
      </c>
      <c r="AE2" s="7" t="s">
        <v>259</v>
      </c>
      <c r="AF2" s="7" t="s">
        <v>259</v>
      </c>
      <c r="AG2" s="7" t="s">
        <v>259</v>
      </c>
      <c r="AH2" s="7" t="s">
        <v>259</v>
      </c>
      <c r="AI2" s="7" t="s">
        <v>259</v>
      </c>
      <c r="AJ2" s="7" t="s">
        <v>259</v>
      </c>
      <c r="AK2" s="7" t="s">
        <v>259</v>
      </c>
      <c r="AL2" s="7" t="s">
        <v>259</v>
      </c>
      <c r="AM2" s="7" t="s">
        <v>259</v>
      </c>
      <c r="AN2" s="7" t="s">
        <v>259</v>
      </c>
      <c r="AO2" s="7" t="s">
        <v>259</v>
      </c>
      <c r="AP2" s="7" t="s">
        <v>259</v>
      </c>
      <c r="AQ2" s="7" t="s">
        <v>259</v>
      </c>
      <c r="AR2" s="7" t="s">
        <v>259</v>
      </c>
      <c r="AS2" s="7" t="s">
        <v>259</v>
      </c>
      <c r="AT2" s="7" t="s">
        <v>259</v>
      </c>
      <c r="AU2" s="7" t="s">
        <v>259</v>
      </c>
      <c r="AV2" s="7" t="s">
        <v>259</v>
      </c>
      <c r="AW2" s="7" t="s">
        <v>259</v>
      </c>
      <c r="AX2" s="7" t="s">
        <v>259</v>
      </c>
      <c r="AY2" s="7" t="s">
        <v>259</v>
      </c>
      <c r="AZ2" s="7" t="s">
        <v>259</v>
      </c>
      <c r="BA2" s="7" t="s">
        <v>259</v>
      </c>
      <c r="BB2" s="7" t="s">
        <v>259</v>
      </c>
      <c r="BC2" s="7" t="s">
        <v>259</v>
      </c>
      <c r="BD2" s="7" t="s">
        <v>259</v>
      </c>
      <c r="BE2" s="7" t="s">
        <v>259</v>
      </c>
      <c r="BF2" s="7" t="s">
        <v>259</v>
      </c>
      <c r="BG2" s="7" t="s">
        <v>259</v>
      </c>
      <c r="BH2" s="7" t="s">
        <v>259</v>
      </c>
      <c r="BI2" s="7" t="s">
        <v>259</v>
      </c>
      <c r="BJ2" s="7" t="s">
        <v>259</v>
      </c>
      <c r="BK2" s="7" t="s">
        <v>259</v>
      </c>
      <c r="BL2" s="7" t="s">
        <v>259</v>
      </c>
      <c r="BM2" s="7" t="s">
        <v>259</v>
      </c>
      <c r="BN2" s="7" t="s">
        <v>259</v>
      </c>
      <c r="BO2" s="7" t="s">
        <v>259</v>
      </c>
      <c r="BP2" s="7" t="s">
        <v>259</v>
      </c>
      <c r="BQ2" s="7" t="s">
        <v>259</v>
      </c>
      <c r="BR2" s="7" t="s">
        <v>259</v>
      </c>
      <c r="BS2" s="7" t="s">
        <v>259</v>
      </c>
      <c r="BT2" s="7" t="s">
        <v>259</v>
      </c>
      <c r="BU2" s="7" t="s">
        <v>259</v>
      </c>
      <c r="BV2" s="7" t="s">
        <v>259</v>
      </c>
      <c r="BW2" s="7" t="s">
        <v>259</v>
      </c>
      <c r="BX2" s="7" t="s">
        <v>259</v>
      </c>
      <c r="BY2" s="7" t="s">
        <v>259</v>
      </c>
      <c r="BZ2" s="7" t="s">
        <v>259</v>
      </c>
      <c r="CA2" s="7" t="s">
        <v>259</v>
      </c>
      <c r="CB2" s="7" t="s">
        <v>259</v>
      </c>
      <c r="CC2" s="7" t="s">
        <v>259</v>
      </c>
      <c r="CD2" s="7" t="s">
        <v>259</v>
      </c>
      <c r="CE2" s="7" t="s">
        <v>259</v>
      </c>
      <c r="CF2" s="7" t="s">
        <v>259</v>
      </c>
      <c r="CG2" s="7" t="s">
        <v>259</v>
      </c>
      <c r="CH2" s="7" t="s">
        <v>259</v>
      </c>
      <c r="CI2" s="7" t="s">
        <v>259</v>
      </c>
      <c r="CJ2" s="7" t="s">
        <v>259</v>
      </c>
      <c r="CK2" s="7" t="s">
        <v>259</v>
      </c>
      <c r="CL2" s="7" t="s">
        <v>259</v>
      </c>
      <c r="CM2" s="7" t="s">
        <v>259</v>
      </c>
      <c r="CN2" s="7" t="s">
        <v>259</v>
      </c>
      <c r="CO2" s="7" t="s">
        <v>259</v>
      </c>
      <c r="CP2" s="7" t="s">
        <v>259</v>
      </c>
      <c r="CQ2" s="7" t="s">
        <v>259</v>
      </c>
      <c r="CR2" s="7" t="s">
        <v>259</v>
      </c>
      <c r="CS2" s="7" t="s">
        <v>259</v>
      </c>
      <c r="CT2" s="7" t="s">
        <v>259</v>
      </c>
      <c r="CU2" s="7" t="s">
        <v>259</v>
      </c>
      <c r="CV2" s="7" t="s">
        <v>259</v>
      </c>
      <c r="CW2" s="7" t="s">
        <v>259</v>
      </c>
      <c r="CX2" s="7" t="s">
        <v>259</v>
      </c>
      <c r="CY2" s="7" t="s">
        <v>259</v>
      </c>
      <c r="CZ2" s="7" t="s">
        <v>259</v>
      </c>
      <c r="DA2" s="7" t="s">
        <v>259</v>
      </c>
      <c r="DB2" s="7" t="s">
        <v>259</v>
      </c>
      <c r="DC2" s="7" t="s">
        <v>259</v>
      </c>
      <c r="DD2" s="7" t="s">
        <v>259</v>
      </c>
      <c r="DE2" s="7" t="s">
        <v>259</v>
      </c>
      <c r="DF2" s="7" t="s">
        <v>259</v>
      </c>
      <c r="DG2" s="7" t="s">
        <v>259</v>
      </c>
      <c r="DH2" s="7" t="s">
        <v>259</v>
      </c>
      <c r="DI2" s="7" t="s">
        <v>259</v>
      </c>
      <c r="DJ2" s="7" t="s">
        <v>259</v>
      </c>
      <c r="DK2" s="7" t="s">
        <v>259</v>
      </c>
      <c r="DL2" s="7" t="s">
        <v>259</v>
      </c>
      <c r="DM2" s="7" t="s">
        <v>259</v>
      </c>
      <c r="DN2" s="7" t="s">
        <v>259</v>
      </c>
      <c r="DO2" s="7" t="s">
        <v>259</v>
      </c>
      <c r="DP2" s="7" t="s">
        <v>259</v>
      </c>
      <c r="DQ2" s="7" t="s">
        <v>259</v>
      </c>
      <c r="DR2" s="7" t="s">
        <v>259</v>
      </c>
      <c r="DS2" s="7" t="s">
        <v>259</v>
      </c>
      <c r="DT2" s="7" t="s">
        <v>259</v>
      </c>
      <c r="DU2" s="7" t="s">
        <v>259</v>
      </c>
      <c r="DV2" s="7" t="s">
        <v>259</v>
      </c>
      <c r="DW2" s="7" t="s">
        <v>259</v>
      </c>
      <c r="DX2" s="7" t="s">
        <v>259</v>
      </c>
      <c r="DY2" s="7" t="s">
        <v>259</v>
      </c>
      <c r="DZ2" s="7" t="s">
        <v>259</v>
      </c>
      <c r="EA2" s="7" t="s">
        <v>259</v>
      </c>
      <c r="EB2" s="7" t="s">
        <v>259</v>
      </c>
      <c r="EC2" s="7" t="s">
        <v>259</v>
      </c>
      <c r="ED2" s="7" t="s">
        <v>259</v>
      </c>
      <c r="EE2" s="7" t="s">
        <v>259</v>
      </c>
      <c r="EF2" s="7" t="s">
        <v>259</v>
      </c>
      <c r="EG2" s="7" t="s">
        <v>259</v>
      </c>
      <c r="EH2" s="7" t="s">
        <v>259</v>
      </c>
      <c r="EI2" s="7" t="s">
        <v>259</v>
      </c>
      <c r="EJ2" s="7" t="s">
        <v>259</v>
      </c>
      <c r="EK2" s="7" t="s">
        <v>259</v>
      </c>
      <c r="EL2" s="7" t="s">
        <v>259</v>
      </c>
      <c r="EM2" s="7" t="s">
        <v>259</v>
      </c>
      <c r="EN2" s="7" t="s">
        <v>259</v>
      </c>
      <c r="EO2" s="7" t="s">
        <v>259</v>
      </c>
      <c r="EP2" s="7" t="s">
        <v>259</v>
      </c>
      <c r="EQ2" s="7" t="s">
        <v>259</v>
      </c>
      <c r="ER2" s="7" t="s">
        <v>259</v>
      </c>
      <c r="ES2" s="7" t="s">
        <v>259</v>
      </c>
      <c r="ET2" s="7" t="s">
        <v>259</v>
      </c>
      <c r="EU2" s="7" t="s">
        <v>259</v>
      </c>
      <c r="EV2" s="7" t="s">
        <v>259</v>
      </c>
      <c r="EW2" s="7" t="s">
        <v>259</v>
      </c>
      <c r="EX2" s="7" t="s">
        <v>259</v>
      </c>
      <c r="EY2" s="7" t="s">
        <v>259</v>
      </c>
      <c r="EZ2" s="7" t="s">
        <v>259</v>
      </c>
      <c r="FA2" s="7" t="s">
        <v>259</v>
      </c>
      <c r="FB2" s="7" t="s">
        <v>259</v>
      </c>
      <c r="FC2" s="7" t="s">
        <v>259</v>
      </c>
      <c r="FD2" s="7" t="s">
        <v>259</v>
      </c>
      <c r="FE2" s="7" t="s">
        <v>259</v>
      </c>
      <c r="FF2" s="7" t="s">
        <v>259</v>
      </c>
      <c r="FG2" s="7" t="s">
        <v>259</v>
      </c>
      <c r="FH2" s="7" t="s">
        <v>259</v>
      </c>
      <c r="FI2" s="7" t="s">
        <v>259</v>
      </c>
      <c r="FJ2" s="7" t="s">
        <v>259</v>
      </c>
      <c r="FK2" s="7" t="s">
        <v>259</v>
      </c>
      <c r="FL2" s="7" t="s">
        <v>259</v>
      </c>
      <c r="FM2" s="7" t="s">
        <v>259</v>
      </c>
      <c r="FN2" s="7" t="s">
        <v>259</v>
      </c>
      <c r="FO2" s="7" t="s">
        <v>259</v>
      </c>
      <c r="FP2" s="7" t="s">
        <v>259</v>
      </c>
      <c r="FQ2" s="7" t="s">
        <v>259</v>
      </c>
      <c r="FR2" s="7" t="s">
        <v>259</v>
      </c>
      <c r="FS2" s="7" t="s">
        <v>259</v>
      </c>
      <c r="FT2" s="7" t="s">
        <v>259</v>
      </c>
      <c r="FU2" s="7" t="s">
        <v>259</v>
      </c>
      <c r="FV2" s="7" t="s">
        <v>259</v>
      </c>
      <c r="FW2" s="7" t="s">
        <v>259</v>
      </c>
      <c r="FX2" s="7" t="s">
        <v>259</v>
      </c>
      <c r="FY2" s="7" t="s">
        <v>259</v>
      </c>
      <c r="FZ2" s="7" t="s">
        <v>259</v>
      </c>
      <c r="GA2" s="7" t="s">
        <v>259</v>
      </c>
      <c r="GB2" s="7" t="s">
        <v>259</v>
      </c>
      <c r="GC2" s="7" t="s">
        <v>259</v>
      </c>
      <c r="GD2" s="7" t="s">
        <v>259</v>
      </c>
      <c r="GE2" s="7" t="s">
        <v>259</v>
      </c>
      <c r="GF2" s="7" t="s">
        <v>259</v>
      </c>
      <c r="GG2" s="7" t="s">
        <v>259</v>
      </c>
      <c r="GH2" s="7" t="s">
        <v>259</v>
      </c>
      <c r="GI2" s="7" t="s">
        <v>259</v>
      </c>
      <c r="GJ2" s="7" t="s">
        <v>259</v>
      </c>
      <c r="GK2" s="7" t="s">
        <v>259</v>
      </c>
      <c r="GL2" s="7" t="s">
        <v>259</v>
      </c>
      <c r="GM2" s="7" t="s">
        <v>259</v>
      </c>
      <c r="GN2" s="7" t="s">
        <v>259</v>
      </c>
      <c r="GO2" s="7" t="s">
        <v>259</v>
      </c>
      <c r="GP2" s="7" t="s">
        <v>259</v>
      </c>
      <c r="GQ2" s="7" t="s">
        <v>259</v>
      </c>
      <c r="GR2" s="7" t="s">
        <v>259</v>
      </c>
      <c r="GS2" s="7" t="s">
        <v>259</v>
      </c>
      <c r="GT2" s="7" t="s">
        <v>259</v>
      </c>
      <c r="GU2" s="7" t="s">
        <v>259</v>
      </c>
      <c r="GV2" s="7" t="s">
        <v>259</v>
      </c>
      <c r="GW2" s="7" t="s">
        <v>259</v>
      </c>
      <c r="GX2" s="7" t="s">
        <v>259</v>
      </c>
      <c r="GY2" s="7" t="s">
        <v>259</v>
      </c>
      <c r="GZ2" s="7" t="s">
        <v>259</v>
      </c>
      <c r="HA2" s="7" t="s">
        <v>259</v>
      </c>
      <c r="HB2" s="7" t="s">
        <v>259</v>
      </c>
      <c r="HC2" s="7" t="s">
        <v>259</v>
      </c>
      <c r="HD2" s="7" t="s">
        <v>259</v>
      </c>
      <c r="HE2" s="7" t="s">
        <v>259</v>
      </c>
      <c r="HF2" s="7" t="s">
        <v>259</v>
      </c>
      <c r="HG2" s="7" t="s">
        <v>259</v>
      </c>
      <c r="HH2" s="7" t="s">
        <v>259</v>
      </c>
      <c r="HI2" s="7" t="s">
        <v>259</v>
      </c>
      <c r="HJ2" s="7" t="s">
        <v>259</v>
      </c>
      <c r="HK2" s="7" t="s">
        <v>259</v>
      </c>
      <c r="HL2" s="7" t="s">
        <v>259</v>
      </c>
      <c r="HM2" s="7" t="s">
        <v>259</v>
      </c>
      <c r="HN2" s="7" t="s">
        <v>259</v>
      </c>
      <c r="HO2" s="7" t="s">
        <v>259</v>
      </c>
      <c r="HP2" s="7" t="s">
        <v>259</v>
      </c>
      <c r="HQ2" s="7" t="s">
        <v>259</v>
      </c>
      <c r="HR2" s="7" t="s">
        <v>259</v>
      </c>
      <c r="HS2" s="7" t="s">
        <v>259</v>
      </c>
      <c r="HT2" s="7" t="s">
        <v>259</v>
      </c>
      <c r="HU2" s="7" t="s">
        <v>259</v>
      </c>
      <c r="HV2" s="7" t="s">
        <v>259</v>
      </c>
      <c r="HW2" s="7" t="s">
        <v>259</v>
      </c>
      <c r="HX2" s="7" t="s">
        <v>259</v>
      </c>
      <c r="HY2" s="7" t="s">
        <v>259</v>
      </c>
      <c r="HZ2" s="7" t="s">
        <v>259</v>
      </c>
      <c r="IA2" s="7" t="s">
        <v>259</v>
      </c>
      <c r="IB2" s="7" t="s">
        <v>259</v>
      </c>
      <c r="IC2" s="7" t="s">
        <v>259</v>
      </c>
      <c r="ID2" s="7" t="s">
        <v>259</v>
      </c>
      <c r="IE2" s="7" t="s">
        <v>259</v>
      </c>
      <c r="IF2" s="7" t="s">
        <v>259</v>
      </c>
      <c r="IG2" s="7" t="s">
        <v>259</v>
      </c>
      <c r="IH2" s="7" t="s">
        <v>259</v>
      </c>
      <c r="II2" s="7" t="s">
        <v>259</v>
      </c>
      <c r="IJ2" s="7" t="s">
        <v>259</v>
      </c>
      <c r="IK2" s="7" t="s">
        <v>259</v>
      </c>
      <c r="IL2" s="7" t="s">
        <v>259</v>
      </c>
      <c r="IM2" s="7" t="s">
        <v>259</v>
      </c>
      <c r="IN2" s="7" t="s">
        <v>259</v>
      </c>
      <c r="IO2" s="7" t="s">
        <v>259</v>
      </c>
      <c r="IP2" s="7" t="s">
        <v>259</v>
      </c>
      <c r="IQ2" s="7" t="s">
        <v>259</v>
      </c>
    </row>
    <row r="3" spans="1:251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  <c r="BJ3" s="8" t="s">
        <v>260</v>
      </c>
      <c r="BK3" s="8" t="s">
        <v>260</v>
      </c>
      <c r="BL3" s="8" t="s">
        <v>260</v>
      </c>
      <c r="BM3" s="8" t="s">
        <v>260</v>
      </c>
      <c r="BN3" s="8" t="s">
        <v>260</v>
      </c>
      <c r="BO3" s="8" t="s">
        <v>260</v>
      </c>
      <c r="BP3" s="8" t="s">
        <v>260</v>
      </c>
      <c r="BQ3" s="8" t="s">
        <v>260</v>
      </c>
      <c r="BR3" s="8" t="s">
        <v>260</v>
      </c>
      <c r="BS3" s="8" t="s">
        <v>260</v>
      </c>
      <c r="BT3" s="8" t="s">
        <v>260</v>
      </c>
      <c r="BU3" s="8" t="s">
        <v>260</v>
      </c>
      <c r="BV3" s="8" t="s">
        <v>260</v>
      </c>
      <c r="BW3" s="8" t="s">
        <v>260</v>
      </c>
      <c r="BX3" s="8" t="s">
        <v>260</v>
      </c>
      <c r="BY3" s="8" t="s">
        <v>260</v>
      </c>
      <c r="BZ3" s="8" t="s">
        <v>260</v>
      </c>
      <c r="CA3" s="8" t="s">
        <v>260</v>
      </c>
      <c r="CB3" s="8" t="s">
        <v>260</v>
      </c>
      <c r="CC3" s="8" t="s">
        <v>260</v>
      </c>
      <c r="CD3" s="8" t="s">
        <v>260</v>
      </c>
      <c r="CE3" s="8" t="s">
        <v>260</v>
      </c>
      <c r="CF3" s="8" t="s">
        <v>260</v>
      </c>
      <c r="CG3" s="8" t="s">
        <v>260</v>
      </c>
      <c r="CH3" s="8" t="s">
        <v>260</v>
      </c>
      <c r="CI3" s="8" t="s">
        <v>260</v>
      </c>
      <c r="CJ3" s="8" t="s">
        <v>260</v>
      </c>
      <c r="CK3" s="8" t="s">
        <v>260</v>
      </c>
      <c r="CL3" s="8" t="s">
        <v>260</v>
      </c>
      <c r="CM3" s="8" t="s">
        <v>260</v>
      </c>
      <c r="CN3" s="8" t="s">
        <v>260</v>
      </c>
      <c r="CO3" s="8" t="s">
        <v>260</v>
      </c>
      <c r="CP3" s="8" t="s">
        <v>260</v>
      </c>
      <c r="CQ3" s="8" t="s">
        <v>260</v>
      </c>
      <c r="CR3" s="8" t="s">
        <v>260</v>
      </c>
      <c r="CS3" s="8" t="s">
        <v>260</v>
      </c>
      <c r="CT3" s="8" t="s">
        <v>260</v>
      </c>
      <c r="CU3" s="8" t="s">
        <v>260</v>
      </c>
      <c r="CV3" s="8" t="s">
        <v>260</v>
      </c>
      <c r="CW3" s="8" t="s">
        <v>260</v>
      </c>
      <c r="CX3" s="8" t="s">
        <v>260</v>
      </c>
      <c r="CY3" s="8" t="s">
        <v>260</v>
      </c>
      <c r="CZ3" s="8" t="s">
        <v>260</v>
      </c>
      <c r="DA3" s="8" t="s">
        <v>260</v>
      </c>
      <c r="DB3" s="8" t="s">
        <v>260</v>
      </c>
      <c r="DC3" s="8" t="s">
        <v>260</v>
      </c>
      <c r="DD3" s="8" t="s">
        <v>260</v>
      </c>
      <c r="DE3" s="8" t="s">
        <v>260</v>
      </c>
      <c r="DF3" s="8" t="s">
        <v>260</v>
      </c>
      <c r="DG3" s="8" t="s">
        <v>260</v>
      </c>
      <c r="DH3" s="8" t="s">
        <v>260</v>
      </c>
      <c r="DI3" s="8" t="s">
        <v>260</v>
      </c>
      <c r="DJ3" s="8" t="s">
        <v>260</v>
      </c>
      <c r="DK3" s="8" t="s">
        <v>260</v>
      </c>
      <c r="DL3" s="8" t="s">
        <v>260</v>
      </c>
      <c r="DM3" s="8" t="s">
        <v>260</v>
      </c>
      <c r="DN3" s="8" t="s">
        <v>260</v>
      </c>
      <c r="DO3" s="8" t="s">
        <v>260</v>
      </c>
      <c r="DP3" s="8" t="s">
        <v>260</v>
      </c>
      <c r="DQ3" s="8" t="s">
        <v>260</v>
      </c>
      <c r="DR3" s="8" t="s">
        <v>260</v>
      </c>
      <c r="DS3" s="8" t="s">
        <v>260</v>
      </c>
      <c r="DT3" s="8" t="s">
        <v>260</v>
      </c>
      <c r="DU3" s="8" t="s">
        <v>260</v>
      </c>
      <c r="DV3" s="8" t="s">
        <v>260</v>
      </c>
      <c r="DW3" s="8" t="s">
        <v>260</v>
      </c>
      <c r="DX3" s="8" t="s">
        <v>260</v>
      </c>
      <c r="DY3" s="8" t="s">
        <v>260</v>
      </c>
      <c r="DZ3" s="8" t="s">
        <v>260</v>
      </c>
      <c r="EA3" s="8" t="s">
        <v>260</v>
      </c>
      <c r="EB3" s="8" t="s">
        <v>260</v>
      </c>
      <c r="EC3" s="8" t="s">
        <v>260</v>
      </c>
      <c r="ED3" s="8" t="s">
        <v>260</v>
      </c>
      <c r="EE3" s="8" t="s">
        <v>260</v>
      </c>
      <c r="EF3" s="8" t="s">
        <v>260</v>
      </c>
      <c r="EG3" s="8" t="s">
        <v>260</v>
      </c>
      <c r="EH3" s="8" t="s">
        <v>260</v>
      </c>
      <c r="EI3" s="8" t="s">
        <v>260</v>
      </c>
      <c r="EJ3" s="8" t="s">
        <v>260</v>
      </c>
      <c r="EK3" s="8" t="s">
        <v>260</v>
      </c>
      <c r="EL3" s="8" t="s">
        <v>260</v>
      </c>
      <c r="EM3" s="8" t="s">
        <v>260</v>
      </c>
      <c r="EN3" s="8" t="s">
        <v>260</v>
      </c>
      <c r="EO3" s="8" t="s">
        <v>260</v>
      </c>
      <c r="EP3" s="8" t="s">
        <v>260</v>
      </c>
      <c r="EQ3" s="8" t="s">
        <v>260</v>
      </c>
      <c r="ER3" s="8" t="s">
        <v>260</v>
      </c>
      <c r="ES3" s="8" t="s">
        <v>260</v>
      </c>
      <c r="ET3" s="8" t="s">
        <v>260</v>
      </c>
      <c r="EU3" s="8" t="s">
        <v>260</v>
      </c>
      <c r="EV3" s="8" t="s">
        <v>260</v>
      </c>
      <c r="EW3" s="8" t="s">
        <v>260</v>
      </c>
      <c r="EX3" s="8" t="s">
        <v>260</v>
      </c>
      <c r="EY3" s="8" t="s">
        <v>260</v>
      </c>
      <c r="EZ3" s="8" t="s">
        <v>260</v>
      </c>
      <c r="FA3" s="8" t="s">
        <v>260</v>
      </c>
      <c r="FB3" s="8" t="s">
        <v>260</v>
      </c>
      <c r="FC3" s="8" t="s">
        <v>260</v>
      </c>
      <c r="FD3" s="8" t="s">
        <v>260</v>
      </c>
      <c r="FE3" s="8" t="s">
        <v>260</v>
      </c>
      <c r="FF3" s="8" t="s">
        <v>260</v>
      </c>
      <c r="FG3" s="8" t="s">
        <v>260</v>
      </c>
      <c r="FH3" s="8" t="s">
        <v>260</v>
      </c>
      <c r="FI3" s="8" t="s">
        <v>260</v>
      </c>
      <c r="FJ3" s="8" t="s">
        <v>260</v>
      </c>
      <c r="FK3" s="8" t="s">
        <v>260</v>
      </c>
      <c r="FL3" s="8" t="s">
        <v>260</v>
      </c>
      <c r="FM3" s="8" t="s">
        <v>260</v>
      </c>
      <c r="FN3" s="8" t="s">
        <v>260</v>
      </c>
      <c r="FO3" s="8" t="s">
        <v>260</v>
      </c>
      <c r="FP3" s="8" t="s">
        <v>260</v>
      </c>
      <c r="FQ3" s="8" t="s">
        <v>260</v>
      </c>
      <c r="FR3" s="8" t="s">
        <v>260</v>
      </c>
      <c r="FS3" s="8" t="s">
        <v>260</v>
      </c>
      <c r="FT3" s="8" t="s">
        <v>260</v>
      </c>
      <c r="FU3" s="8" t="s">
        <v>260</v>
      </c>
      <c r="FV3" s="8" t="s">
        <v>260</v>
      </c>
      <c r="FW3" s="8" t="s">
        <v>260</v>
      </c>
      <c r="FX3" s="8" t="s">
        <v>260</v>
      </c>
      <c r="FY3" s="8" t="s">
        <v>260</v>
      </c>
      <c r="FZ3" s="8" t="s">
        <v>260</v>
      </c>
      <c r="GA3" s="8" t="s">
        <v>260</v>
      </c>
      <c r="GB3" s="8" t="s">
        <v>260</v>
      </c>
      <c r="GC3" s="8" t="s">
        <v>260</v>
      </c>
      <c r="GD3" s="8" t="s">
        <v>260</v>
      </c>
      <c r="GE3" s="8" t="s">
        <v>260</v>
      </c>
      <c r="GF3" s="8" t="s">
        <v>260</v>
      </c>
      <c r="GG3" s="8" t="s">
        <v>260</v>
      </c>
      <c r="GH3" s="8" t="s">
        <v>260</v>
      </c>
      <c r="GI3" s="8" t="s">
        <v>260</v>
      </c>
      <c r="GJ3" s="8" t="s">
        <v>260</v>
      </c>
      <c r="GK3" s="8" t="s">
        <v>260</v>
      </c>
      <c r="GL3" s="8" t="s">
        <v>260</v>
      </c>
      <c r="GM3" s="8" t="s">
        <v>260</v>
      </c>
      <c r="GN3" s="8" t="s">
        <v>260</v>
      </c>
      <c r="GO3" s="8" t="s">
        <v>260</v>
      </c>
      <c r="GP3" s="8" t="s">
        <v>260</v>
      </c>
      <c r="GQ3" s="8" t="s">
        <v>260</v>
      </c>
      <c r="GR3" s="8" t="s">
        <v>260</v>
      </c>
      <c r="GS3" s="8" t="s">
        <v>260</v>
      </c>
      <c r="GT3" s="8" t="s">
        <v>260</v>
      </c>
      <c r="GU3" s="8" t="s">
        <v>260</v>
      </c>
      <c r="GV3" s="8" t="s">
        <v>260</v>
      </c>
      <c r="GW3" s="8" t="s">
        <v>260</v>
      </c>
      <c r="GX3" s="8" t="s">
        <v>260</v>
      </c>
      <c r="GY3" s="8" t="s">
        <v>260</v>
      </c>
      <c r="GZ3" s="8" t="s">
        <v>260</v>
      </c>
      <c r="HA3" s="8" t="s">
        <v>260</v>
      </c>
      <c r="HB3" s="8" t="s">
        <v>260</v>
      </c>
      <c r="HC3" s="8" t="s">
        <v>260</v>
      </c>
      <c r="HD3" s="8" t="s">
        <v>260</v>
      </c>
      <c r="HE3" s="8" t="s">
        <v>260</v>
      </c>
      <c r="HF3" s="8" t="s">
        <v>260</v>
      </c>
      <c r="HG3" s="8" t="s">
        <v>260</v>
      </c>
      <c r="HH3" s="8" t="s">
        <v>260</v>
      </c>
      <c r="HI3" s="8" t="s">
        <v>260</v>
      </c>
      <c r="HJ3" s="8" t="s">
        <v>260</v>
      </c>
      <c r="HK3" s="8" t="s">
        <v>260</v>
      </c>
      <c r="HL3" s="8" t="s">
        <v>260</v>
      </c>
      <c r="HM3" s="8" t="s">
        <v>260</v>
      </c>
      <c r="HN3" s="8" t="s">
        <v>260</v>
      </c>
      <c r="HO3" s="8" t="s">
        <v>260</v>
      </c>
      <c r="HP3" s="8" t="s">
        <v>260</v>
      </c>
      <c r="HQ3" s="8" t="s">
        <v>260</v>
      </c>
      <c r="HR3" s="8" t="s">
        <v>260</v>
      </c>
      <c r="HS3" s="8" t="s">
        <v>260</v>
      </c>
      <c r="HT3" s="8" t="s">
        <v>260</v>
      </c>
      <c r="HU3" s="8" t="s">
        <v>260</v>
      </c>
      <c r="HV3" s="8" t="s">
        <v>260</v>
      </c>
      <c r="HW3" s="8" t="s">
        <v>260</v>
      </c>
      <c r="HX3" s="8" t="s">
        <v>260</v>
      </c>
      <c r="HY3" s="8" t="s">
        <v>260</v>
      </c>
      <c r="HZ3" s="8" t="s">
        <v>260</v>
      </c>
      <c r="IA3" s="8" t="s">
        <v>260</v>
      </c>
      <c r="IB3" s="8" t="s">
        <v>260</v>
      </c>
      <c r="IC3" s="8" t="s">
        <v>260</v>
      </c>
      <c r="ID3" s="8" t="s">
        <v>260</v>
      </c>
      <c r="IE3" s="8" t="s">
        <v>260</v>
      </c>
      <c r="IF3" s="8" t="s">
        <v>260</v>
      </c>
      <c r="IG3" s="8" t="s">
        <v>260</v>
      </c>
      <c r="IH3" s="8" t="s">
        <v>260</v>
      </c>
      <c r="II3" s="8" t="s">
        <v>260</v>
      </c>
      <c r="IJ3" s="8" t="s">
        <v>260</v>
      </c>
      <c r="IK3" s="8" t="s">
        <v>260</v>
      </c>
      <c r="IL3" s="8" t="s">
        <v>260</v>
      </c>
      <c r="IM3" s="8" t="s">
        <v>260</v>
      </c>
      <c r="IN3" s="8" t="s">
        <v>260</v>
      </c>
      <c r="IO3" s="8" t="s">
        <v>260</v>
      </c>
      <c r="IP3" s="8" t="s">
        <v>260</v>
      </c>
      <c r="IQ3" s="8" t="s">
        <v>260</v>
      </c>
    </row>
    <row r="4" spans="1:251">
      <c r="A4" s="4" t="s">
        <v>252</v>
      </c>
      <c r="B4" s="8" t="s">
        <v>261</v>
      </c>
      <c r="C4" s="8" t="s">
        <v>261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261</v>
      </c>
      <c r="O4" s="8" t="s">
        <v>261</v>
      </c>
      <c r="P4" s="8" t="s">
        <v>261</v>
      </c>
      <c r="Q4" s="8" t="s">
        <v>261</v>
      </c>
      <c r="R4" s="8" t="s">
        <v>261</v>
      </c>
      <c r="S4" s="8" t="s">
        <v>261</v>
      </c>
      <c r="T4" s="8" t="s">
        <v>261</v>
      </c>
      <c r="U4" s="8" t="s">
        <v>261</v>
      </c>
      <c r="V4" s="8" t="s">
        <v>261</v>
      </c>
      <c r="W4" s="8" t="s">
        <v>261</v>
      </c>
      <c r="X4" s="8" t="s">
        <v>261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261</v>
      </c>
      <c r="AJ4" s="8" t="s">
        <v>261</v>
      </c>
      <c r="AK4" s="8" t="s">
        <v>261</v>
      </c>
      <c r="AL4" s="8" t="s">
        <v>261</v>
      </c>
      <c r="AM4" s="8" t="s">
        <v>261</v>
      </c>
      <c r="AN4" s="8" t="s">
        <v>261</v>
      </c>
      <c r="AO4" s="8" t="s">
        <v>261</v>
      </c>
      <c r="AP4" s="8" t="s">
        <v>261</v>
      </c>
      <c r="AQ4" s="8" t="s">
        <v>261</v>
      </c>
      <c r="AR4" s="8" t="s">
        <v>261</v>
      </c>
      <c r="AS4" s="8" t="s">
        <v>261</v>
      </c>
      <c r="AT4" s="8" t="s">
        <v>261</v>
      </c>
      <c r="AU4" s="8" t="s">
        <v>261</v>
      </c>
      <c r="AV4" s="8" t="s">
        <v>261</v>
      </c>
      <c r="AW4" s="8" t="s">
        <v>261</v>
      </c>
      <c r="AX4" s="8" t="s">
        <v>261</v>
      </c>
      <c r="AY4" s="8" t="s">
        <v>261</v>
      </c>
      <c r="AZ4" s="8" t="s">
        <v>261</v>
      </c>
      <c r="BA4" s="8" t="s">
        <v>261</v>
      </c>
      <c r="BB4" s="8" t="s">
        <v>261</v>
      </c>
      <c r="BC4" s="8" t="s">
        <v>261</v>
      </c>
      <c r="BD4" s="8" t="s">
        <v>261</v>
      </c>
      <c r="BE4" s="8" t="s">
        <v>261</v>
      </c>
      <c r="BF4" s="8" t="s">
        <v>261</v>
      </c>
      <c r="BG4" s="8" t="s">
        <v>261</v>
      </c>
      <c r="BH4" s="8" t="s">
        <v>261</v>
      </c>
      <c r="BI4" s="8" t="s">
        <v>261</v>
      </c>
      <c r="BJ4" s="8" t="s">
        <v>261</v>
      </c>
      <c r="BK4" s="8" t="s">
        <v>261</v>
      </c>
      <c r="BL4" s="8" t="s">
        <v>261</v>
      </c>
      <c r="BM4" s="8" t="s">
        <v>261</v>
      </c>
      <c r="BN4" s="8" t="s">
        <v>261</v>
      </c>
      <c r="BO4" s="8" t="s">
        <v>261</v>
      </c>
      <c r="BP4" s="8" t="s">
        <v>261</v>
      </c>
      <c r="BQ4" s="8" t="s">
        <v>261</v>
      </c>
      <c r="BR4" s="8" t="s">
        <v>261</v>
      </c>
      <c r="BS4" s="8" t="s">
        <v>261</v>
      </c>
      <c r="BT4" s="8" t="s">
        <v>261</v>
      </c>
      <c r="BU4" s="8" t="s">
        <v>261</v>
      </c>
      <c r="BV4" s="8" t="s">
        <v>261</v>
      </c>
      <c r="BW4" s="8" t="s">
        <v>261</v>
      </c>
      <c r="BX4" s="8" t="s">
        <v>261</v>
      </c>
      <c r="BY4" s="8" t="s">
        <v>261</v>
      </c>
      <c r="BZ4" s="8" t="s">
        <v>261</v>
      </c>
      <c r="CA4" s="8" t="s">
        <v>261</v>
      </c>
      <c r="CB4" s="8" t="s">
        <v>261</v>
      </c>
      <c r="CC4" s="8" t="s">
        <v>261</v>
      </c>
      <c r="CD4" s="8" t="s">
        <v>261</v>
      </c>
      <c r="CE4" s="8" t="s">
        <v>261</v>
      </c>
      <c r="CF4" s="8" t="s">
        <v>261</v>
      </c>
      <c r="CG4" s="8" t="s">
        <v>261</v>
      </c>
      <c r="CH4" s="8" t="s">
        <v>261</v>
      </c>
      <c r="CI4" s="8" t="s">
        <v>261</v>
      </c>
      <c r="CJ4" s="8" t="s">
        <v>261</v>
      </c>
      <c r="CK4" s="8" t="s">
        <v>261</v>
      </c>
      <c r="CL4" s="8" t="s">
        <v>261</v>
      </c>
      <c r="CM4" s="8" t="s">
        <v>261</v>
      </c>
      <c r="CN4" s="8" t="s">
        <v>261</v>
      </c>
      <c r="CO4" s="8" t="s">
        <v>261</v>
      </c>
      <c r="CP4" s="8" t="s">
        <v>261</v>
      </c>
      <c r="CQ4" s="8" t="s">
        <v>261</v>
      </c>
      <c r="CR4" s="8" t="s">
        <v>261</v>
      </c>
      <c r="CS4" s="8" t="s">
        <v>261</v>
      </c>
      <c r="CT4" s="8" t="s">
        <v>261</v>
      </c>
      <c r="CU4" s="8" t="s">
        <v>261</v>
      </c>
      <c r="CV4" s="8" t="s">
        <v>261</v>
      </c>
      <c r="CW4" s="8" t="s">
        <v>261</v>
      </c>
      <c r="CX4" s="8" t="s">
        <v>261</v>
      </c>
      <c r="CY4" s="8" t="s">
        <v>261</v>
      </c>
      <c r="CZ4" s="8" t="s">
        <v>261</v>
      </c>
      <c r="DA4" s="8" t="s">
        <v>261</v>
      </c>
      <c r="DB4" s="8" t="s">
        <v>261</v>
      </c>
      <c r="DC4" s="8" t="s">
        <v>261</v>
      </c>
      <c r="DD4" s="8" t="s">
        <v>261</v>
      </c>
      <c r="DE4" s="8" t="s">
        <v>261</v>
      </c>
      <c r="DF4" s="8" t="s">
        <v>261</v>
      </c>
      <c r="DG4" s="8" t="s">
        <v>261</v>
      </c>
      <c r="DH4" s="8" t="s">
        <v>261</v>
      </c>
      <c r="DI4" s="8" t="s">
        <v>261</v>
      </c>
      <c r="DJ4" s="8" t="s">
        <v>261</v>
      </c>
      <c r="DK4" s="8" t="s">
        <v>261</v>
      </c>
      <c r="DL4" s="8" t="s">
        <v>261</v>
      </c>
      <c r="DM4" s="8" t="s">
        <v>261</v>
      </c>
      <c r="DN4" s="8" t="s">
        <v>261</v>
      </c>
      <c r="DO4" s="8" t="s">
        <v>261</v>
      </c>
      <c r="DP4" s="8" t="s">
        <v>261</v>
      </c>
      <c r="DQ4" s="8" t="s">
        <v>261</v>
      </c>
      <c r="DR4" s="8" t="s">
        <v>261</v>
      </c>
      <c r="DS4" s="8" t="s">
        <v>261</v>
      </c>
      <c r="DT4" s="8" t="s">
        <v>261</v>
      </c>
      <c r="DU4" s="8" t="s">
        <v>261</v>
      </c>
      <c r="DV4" s="8" t="s">
        <v>261</v>
      </c>
      <c r="DW4" s="8" t="s">
        <v>261</v>
      </c>
      <c r="DX4" s="8" t="s">
        <v>261</v>
      </c>
      <c r="DY4" s="8" t="s">
        <v>261</v>
      </c>
      <c r="DZ4" s="8" t="s">
        <v>261</v>
      </c>
      <c r="EA4" s="8" t="s">
        <v>261</v>
      </c>
      <c r="EB4" s="8" t="s">
        <v>261</v>
      </c>
      <c r="EC4" s="8" t="s">
        <v>261</v>
      </c>
      <c r="ED4" s="8" t="s">
        <v>261</v>
      </c>
      <c r="EE4" s="8" t="s">
        <v>261</v>
      </c>
      <c r="EF4" s="8" t="s">
        <v>261</v>
      </c>
      <c r="EG4" s="8" t="s">
        <v>261</v>
      </c>
      <c r="EH4" s="8" t="s">
        <v>261</v>
      </c>
      <c r="EI4" s="8" t="s">
        <v>261</v>
      </c>
      <c r="EJ4" s="8" t="s">
        <v>261</v>
      </c>
      <c r="EK4" s="8" t="s">
        <v>261</v>
      </c>
      <c r="EL4" s="8" t="s">
        <v>261</v>
      </c>
      <c r="EM4" s="8" t="s">
        <v>261</v>
      </c>
      <c r="EN4" s="8" t="s">
        <v>261</v>
      </c>
      <c r="EO4" s="8" t="s">
        <v>261</v>
      </c>
      <c r="EP4" s="8" t="s">
        <v>261</v>
      </c>
      <c r="EQ4" s="8" t="s">
        <v>261</v>
      </c>
      <c r="ER4" s="8" t="s">
        <v>261</v>
      </c>
      <c r="ES4" s="8" t="s">
        <v>261</v>
      </c>
      <c r="ET4" s="8" t="s">
        <v>261</v>
      </c>
      <c r="EU4" s="8" t="s">
        <v>261</v>
      </c>
      <c r="EV4" s="8" t="s">
        <v>261</v>
      </c>
      <c r="EW4" s="8" t="s">
        <v>261</v>
      </c>
      <c r="EX4" s="8" t="s">
        <v>261</v>
      </c>
      <c r="EY4" s="8" t="s">
        <v>261</v>
      </c>
      <c r="EZ4" s="8" t="s">
        <v>261</v>
      </c>
      <c r="FA4" s="8" t="s">
        <v>261</v>
      </c>
      <c r="FB4" s="8" t="s">
        <v>261</v>
      </c>
      <c r="FC4" s="8" t="s">
        <v>261</v>
      </c>
      <c r="FD4" s="8" t="s">
        <v>261</v>
      </c>
      <c r="FE4" s="8" t="s">
        <v>261</v>
      </c>
      <c r="FF4" s="8" t="s">
        <v>261</v>
      </c>
      <c r="FG4" s="8" t="s">
        <v>261</v>
      </c>
      <c r="FH4" s="8" t="s">
        <v>261</v>
      </c>
      <c r="FI4" s="8" t="s">
        <v>261</v>
      </c>
      <c r="FJ4" s="8" t="s">
        <v>261</v>
      </c>
      <c r="FK4" s="8" t="s">
        <v>261</v>
      </c>
      <c r="FL4" s="8" t="s">
        <v>261</v>
      </c>
      <c r="FM4" s="8" t="s">
        <v>261</v>
      </c>
      <c r="FN4" s="8" t="s">
        <v>261</v>
      </c>
      <c r="FO4" s="8" t="s">
        <v>261</v>
      </c>
      <c r="FP4" s="8" t="s">
        <v>261</v>
      </c>
      <c r="FQ4" s="8" t="s">
        <v>261</v>
      </c>
      <c r="FR4" s="8" t="s">
        <v>261</v>
      </c>
      <c r="FS4" s="8" t="s">
        <v>261</v>
      </c>
      <c r="FT4" s="8" t="s">
        <v>261</v>
      </c>
      <c r="FU4" s="8" t="s">
        <v>261</v>
      </c>
      <c r="FV4" s="8" t="s">
        <v>261</v>
      </c>
      <c r="FW4" s="8" t="s">
        <v>261</v>
      </c>
      <c r="FX4" s="8" t="s">
        <v>261</v>
      </c>
      <c r="FY4" s="8" t="s">
        <v>261</v>
      </c>
      <c r="FZ4" s="8" t="s">
        <v>261</v>
      </c>
      <c r="GA4" s="8" t="s">
        <v>261</v>
      </c>
      <c r="GB4" s="8" t="s">
        <v>261</v>
      </c>
      <c r="GC4" s="8" t="s">
        <v>261</v>
      </c>
      <c r="GD4" s="8" t="s">
        <v>261</v>
      </c>
      <c r="GE4" s="8" t="s">
        <v>261</v>
      </c>
      <c r="GF4" s="8" t="s">
        <v>261</v>
      </c>
      <c r="GG4" s="8" t="s">
        <v>261</v>
      </c>
      <c r="GH4" s="8" t="s">
        <v>261</v>
      </c>
      <c r="GI4" s="8" t="s">
        <v>261</v>
      </c>
      <c r="GJ4" s="8" t="s">
        <v>261</v>
      </c>
      <c r="GK4" s="8" t="s">
        <v>261</v>
      </c>
      <c r="GL4" s="8" t="s">
        <v>261</v>
      </c>
      <c r="GM4" s="8" t="s">
        <v>261</v>
      </c>
      <c r="GN4" s="8" t="s">
        <v>261</v>
      </c>
      <c r="GO4" s="8" t="s">
        <v>261</v>
      </c>
      <c r="GP4" s="8" t="s">
        <v>261</v>
      </c>
      <c r="GQ4" s="8" t="s">
        <v>261</v>
      </c>
      <c r="GR4" s="8" t="s">
        <v>261</v>
      </c>
      <c r="GS4" s="8" t="s">
        <v>261</v>
      </c>
      <c r="GT4" s="8" t="s">
        <v>261</v>
      </c>
      <c r="GU4" s="8" t="s">
        <v>261</v>
      </c>
      <c r="GV4" s="8" t="s">
        <v>261</v>
      </c>
      <c r="GW4" s="8" t="s">
        <v>261</v>
      </c>
      <c r="GX4" s="8" t="s">
        <v>261</v>
      </c>
      <c r="GY4" s="8" t="s">
        <v>261</v>
      </c>
      <c r="GZ4" s="8" t="s">
        <v>261</v>
      </c>
      <c r="HA4" s="8" t="s">
        <v>261</v>
      </c>
      <c r="HB4" s="8" t="s">
        <v>261</v>
      </c>
      <c r="HC4" s="8" t="s">
        <v>261</v>
      </c>
      <c r="HD4" s="8" t="s">
        <v>261</v>
      </c>
      <c r="HE4" s="8" t="s">
        <v>261</v>
      </c>
      <c r="HF4" s="8" t="s">
        <v>261</v>
      </c>
      <c r="HG4" s="8" t="s">
        <v>261</v>
      </c>
      <c r="HH4" s="8" t="s">
        <v>261</v>
      </c>
      <c r="HI4" s="8" t="s">
        <v>261</v>
      </c>
      <c r="HJ4" s="8" t="s">
        <v>261</v>
      </c>
      <c r="HK4" s="8" t="s">
        <v>261</v>
      </c>
      <c r="HL4" s="8" t="s">
        <v>261</v>
      </c>
      <c r="HM4" s="8" t="s">
        <v>261</v>
      </c>
      <c r="HN4" s="8" t="s">
        <v>261</v>
      </c>
      <c r="HO4" s="8" t="s">
        <v>261</v>
      </c>
      <c r="HP4" s="8" t="s">
        <v>261</v>
      </c>
      <c r="HQ4" s="8" t="s">
        <v>261</v>
      </c>
      <c r="HR4" s="8" t="s">
        <v>261</v>
      </c>
      <c r="HS4" s="8" t="s">
        <v>261</v>
      </c>
      <c r="HT4" s="8" t="s">
        <v>261</v>
      </c>
      <c r="HU4" s="8" t="s">
        <v>261</v>
      </c>
      <c r="HV4" s="8" t="s">
        <v>261</v>
      </c>
      <c r="HW4" s="8" t="s">
        <v>261</v>
      </c>
      <c r="HX4" s="8" t="s">
        <v>261</v>
      </c>
      <c r="HY4" s="8" t="s">
        <v>261</v>
      </c>
      <c r="HZ4" s="8" t="s">
        <v>261</v>
      </c>
      <c r="IA4" s="8" t="s">
        <v>261</v>
      </c>
      <c r="IB4" s="8" t="s">
        <v>261</v>
      </c>
      <c r="IC4" s="8" t="s">
        <v>261</v>
      </c>
      <c r="ID4" s="8" t="s">
        <v>261</v>
      </c>
      <c r="IE4" s="8" t="s">
        <v>261</v>
      </c>
      <c r="IF4" s="8" t="s">
        <v>261</v>
      </c>
      <c r="IG4" s="8" t="s">
        <v>261</v>
      </c>
      <c r="IH4" s="8" t="s">
        <v>261</v>
      </c>
      <c r="II4" s="8" t="s">
        <v>261</v>
      </c>
      <c r="IJ4" s="8" t="s">
        <v>261</v>
      </c>
      <c r="IK4" s="8" t="s">
        <v>261</v>
      </c>
      <c r="IL4" s="8" t="s">
        <v>261</v>
      </c>
      <c r="IM4" s="8" t="s">
        <v>261</v>
      </c>
      <c r="IN4" s="8" t="s">
        <v>261</v>
      </c>
      <c r="IO4" s="8" t="s">
        <v>261</v>
      </c>
      <c r="IP4" s="8" t="s">
        <v>261</v>
      </c>
      <c r="IQ4" s="8" t="s">
        <v>261</v>
      </c>
    </row>
    <row r="5" spans="1:251">
      <c r="A5" s="4" t="s">
        <v>253</v>
      </c>
      <c r="B5" s="8" t="s">
        <v>2877</v>
      </c>
      <c r="C5" s="8" t="s">
        <v>2877</v>
      </c>
      <c r="D5" s="8" t="s">
        <v>2877</v>
      </c>
      <c r="E5" s="8" t="s">
        <v>2877</v>
      </c>
      <c r="F5" s="8" t="s">
        <v>2877</v>
      </c>
      <c r="G5" s="8" t="s">
        <v>2877</v>
      </c>
      <c r="H5" s="8" t="s">
        <v>2877</v>
      </c>
      <c r="I5" s="8" t="s">
        <v>2877</v>
      </c>
      <c r="J5" s="8" t="s">
        <v>2877</v>
      </c>
      <c r="K5" s="8" t="s">
        <v>2877</v>
      </c>
      <c r="L5" s="8" t="s">
        <v>2877</v>
      </c>
      <c r="M5" s="8" t="s">
        <v>2877</v>
      </c>
      <c r="N5" s="8" t="s">
        <v>2877</v>
      </c>
      <c r="O5" s="8" t="s">
        <v>2877</v>
      </c>
      <c r="P5" s="8" t="s">
        <v>2877</v>
      </c>
      <c r="Q5" s="8" t="s">
        <v>2877</v>
      </c>
      <c r="R5" s="8" t="s">
        <v>2877</v>
      </c>
      <c r="S5" s="8" t="s">
        <v>2877</v>
      </c>
      <c r="T5" s="8" t="s">
        <v>2877</v>
      </c>
      <c r="U5" s="8" t="s">
        <v>2877</v>
      </c>
      <c r="V5" s="8" t="s">
        <v>2877</v>
      </c>
      <c r="W5" s="8" t="s">
        <v>2877</v>
      </c>
      <c r="X5" s="8" t="s">
        <v>2877</v>
      </c>
      <c r="Y5" s="8" t="s">
        <v>2877</v>
      </c>
      <c r="Z5" s="8" t="s">
        <v>2877</v>
      </c>
      <c r="AA5" s="8" t="s">
        <v>2877</v>
      </c>
      <c r="AB5" s="8" t="s">
        <v>2877</v>
      </c>
      <c r="AC5" s="8" t="s">
        <v>2877</v>
      </c>
      <c r="AD5" s="8" t="s">
        <v>2877</v>
      </c>
      <c r="AE5" s="8" t="s">
        <v>2877</v>
      </c>
      <c r="AF5" s="8" t="s">
        <v>2877</v>
      </c>
      <c r="AG5" s="8" t="s">
        <v>2877</v>
      </c>
      <c r="AH5" s="8" t="s">
        <v>2877</v>
      </c>
      <c r="AI5" s="8" t="s">
        <v>2877</v>
      </c>
      <c r="AJ5" s="8" t="s">
        <v>2877</v>
      </c>
      <c r="AK5" s="8" t="s">
        <v>2877</v>
      </c>
      <c r="AL5" s="8" t="s">
        <v>2877</v>
      </c>
      <c r="AM5" s="8" t="s">
        <v>2877</v>
      </c>
      <c r="AN5" s="8" t="s">
        <v>2877</v>
      </c>
      <c r="AO5" s="8" t="s">
        <v>2877</v>
      </c>
      <c r="AP5" s="8" t="s">
        <v>2877</v>
      </c>
      <c r="AQ5" s="8" t="s">
        <v>2877</v>
      </c>
      <c r="AR5" s="8" t="s">
        <v>2877</v>
      </c>
      <c r="AS5" s="8" t="s">
        <v>2877</v>
      </c>
      <c r="AT5" s="8" t="s">
        <v>2877</v>
      </c>
      <c r="AU5" s="8" t="s">
        <v>2877</v>
      </c>
      <c r="AV5" s="8" t="s">
        <v>2877</v>
      </c>
      <c r="AW5" s="8" t="s">
        <v>2877</v>
      </c>
      <c r="AX5" s="8" t="s">
        <v>2877</v>
      </c>
      <c r="AY5" s="8" t="s">
        <v>2877</v>
      </c>
      <c r="AZ5" s="8" t="s">
        <v>2877</v>
      </c>
      <c r="BA5" s="8" t="s">
        <v>2877</v>
      </c>
      <c r="BB5" s="8" t="s">
        <v>2877</v>
      </c>
      <c r="BC5" s="8" t="s">
        <v>2877</v>
      </c>
      <c r="BD5" s="8" t="s">
        <v>2877</v>
      </c>
      <c r="BE5" s="8" t="s">
        <v>2877</v>
      </c>
      <c r="BF5" s="8" t="s">
        <v>2877</v>
      </c>
      <c r="BG5" s="8" t="s">
        <v>2877</v>
      </c>
      <c r="BH5" s="8" t="s">
        <v>2877</v>
      </c>
      <c r="BI5" s="8" t="s">
        <v>2877</v>
      </c>
      <c r="BJ5" s="8" t="s">
        <v>2877</v>
      </c>
      <c r="BK5" s="8" t="s">
        <v>2877</v>
      </c>
      <c r="BL5" s="8" t="s">
        <v>2877</v>
      </c>
      <c r="BM5" s="8" t="s">
        <v>2877</v>
      </c>
      <c r="BN5" s="8" t="s">
        <v>2877</v>
      </c>
      <c r="BO5" s="8" t="s">
        <v>2877</v>
      </c>
      <c r="BP5" s="8" t="s">
        <v>2877</v>
      </c>
      <c r="BQ5" s="8" t="s">
        <v>2877</v>
      </c>
      <c r="BR5" s="8" t="s">
        <v>2877</v>
      </c>
      <c r="BS5" s="8" t="s">
        <v>2877</v>
      </c>
      <c r="BT5" s="8" t="s">
        <v>2877</v>
      </c>
      <c r="BU5" s="8" t="s">
        <v>2877</v>
      </c>
      <c r="BV5" s="8" t="s">
        <v>2877</v>
      </c>
      <c r="BW5" s="8" t="s">
        <v>2877</v>
      </c>
      <c r="BX5" s="8" t="s">
        <v>2877</v>
      </c>
      <c r="BY5" s="8" t="s">
        <v>2877</v>
      </c>
      <c r="BZ5" s="8" t="s">
        <v>2877</v>
      </c>
      <c r="CA5" s="8" t="s">
        <v>2877</v>
      </c>
      <c r="CB5" s="8" t="s">
        <v>2877</v>
      </c>
      <c r="CC5" s="8" t="s">
        <v>2877</v>
      </c>
      <c r="CD5" s="8" t="s">
        <v>2877</v>
      </c>
      <c r="CE5" s="8" t="s">
        <v>2877</v>
      </c>
      <c r="CF5" s="8" t="s">
        <v>2877</v>
      </c>
      <c r="CG5" s="8" t="s">
        <v>2877</v>
      </c>
      <c r="CH5" s="8" t="s">
        <v>2877</v>
      </c>
      <c r="CI5" s="8" t="s">
        <v>2877</v>
      </c>
      <c r="CJ5" s="8" t="s">
        <v>2877</v>
      </c>
      <c r="CK5" s="8" t="s">
        <v>2877</v>
      </c>
      <c r="CL5" s="8" t="s">
        <v>2877</v>
      </c>
      <c r="CM5" s="8" t="s">
        <v>2877</v>
      </c>
      <c r="CN5" s="8" t="s">
        <v>2877</v>
      </c>
      <c r="CO5" s="8" t="s">
        <v>2877</v>
      </c>
      <c r="CP5" s="8" t="s">
        <v>2877</v>
      </c>
      <c r="CQ5" s="8" t="s">
        <v>2877</v>
      </c>
      <c r="CR5" s="8" t="s">
        <v>2877</v>
      </c>
      <c r="CS5" s="8" t="s">
        <v>2877</v>
      </c>
      <c r="CT5" s="8" t="s">
        <v>2877</v>
      </c>
      <c r="CU5" s="8" t="s">
        <v>2877</v>
      </c>
      <c r="CV5" s="8" t="s">
        <v>2877</v>
      </c>
      <c r="CW5" s="8" t="s">
        <v>2877</v>
      </c>
      <c r="CX5" s="8" t="s">
        <v>2877</v>
      </c>
      <c r="CY5" s="8" t="s">
        <v>2877</v>
      </c>
      <c r="CZ5" s="8" t="s">
        <v>2877</v>
      </c>
      <c r="DA5" s="8" t="s">
        <v>2877</v>
      </c>
      <c r="DB5" s="8" t="s">
        <v>2877</v>
      </c>
      <c r="DC5" s="8" t="s">
        <v>2877</v>
      </c>
      <c r="DD5" s="8" t="s">
        <v>2877</v>
      </c>
      <c r="DE5" s="8" t="s">
        <v>2877</v>
      </c>
      <c r="DF5" s="8" t="s">
        <v>2877</v>
      </c>
      <c r="DG5" s="8" t="s">
        <v>2877</v>
      </c>
      <c r="DH5" s="8" t="s">
        <v>2877</v>
      </c>
      <c r="DI5" s="8" t="s">
        <v>2877</v>
      </c>
      <c r="DJ5" s="8" t="s">
        <v>2877</v>
      </c>
      <c r="DK5" s="8" t="s">
        <v>2877</v>
      </c>
      <c r="DL5" s="8" t="s">
        <v>2877</v>
      </c>
      <c r="DM5" s="8" t="s">
        <v>2877</v>
      </c>
      <c r="DN5" s="8" t="s">
        <v>2877</v>
      </c>
      <c r="DO5" s="8" t="s">
        <v>2877</v>
      </c>
      <c r="DP5" s="8" t="s">
        <v>2877</v>
      </c>
      <c r="DQ5" s="8" t="s">
        <v>2877</v>
      </c>
      <c r="DR5" s="8" t="s">
        <v>2877</v>
      </c>
      <c r="DS5" s="8" t="s">
        <v>2877</v>
      </c>
      <c r="DT5" s="8" t="s">
        <v>2877</v>
      </c>
      <c r="DU5" s="8" t="s">
        <v>2877</v>
      </c>
      <c r="DV5" s="8" t="s">
        <v>2877</v>
      </c>
      <c r="DW5" s="8" t="s">
        <v>2877</v>
      </c>
      <c r="DX5" s="8" t="s">
        <v>2877</v>
      </c>
      <c r="DY5" s="8" t="s">
        <v>2877</v>
      </c>
      <c r="DZ5" s="8" t="s">
        <v>2877</v>
      </c>
      <c r="EA5" s="8" t="s">
        <v>2877</v>
      </c>
      <c r="EB5" s="8" t="s">
        <v>2877</v>
      </c>
      <c r="EC5" s="8" t="s">
        <v>2877</v>
      </c>
      <c r="ED5" s="8" t="s">
        <v>2877</v>
      </c>
      <c r="EE5" s="8" t="s">
        <v>2877</v>
      </c>
      <c r="EF5" s="8" t="s">
        <v>2877</v>
      </c>
      <c r="EG5" s="8" t="s">
        <v>2877</v>
      </c>
      <c r="EH5" s="8" t="s">
        <v>2877</v>
      </c>
      <c r="EI5" s="8" t="s">
        <v>2877</v>
      </c>
      <c r="EJ5" s="8" t="s">
        <v>2877</v>
      </c>
      <c r="EK5" s="8" t="s">
        <v>2877</v>
      </c>
      <c r="EL5" s="8" t="s">
        <v>2877</v>
      </c>
      <c r="EM5" s="8" t="s">
        <v>2877</v>
      </c>
      <c r="EN5" s="8" t="s">
        <v>2877</v>
      </c>
      <c r="EO5" s="8" t="s">
        <v>2877</v>
      </c>
      <c r="EP5" s="8" t="s">
        <v>2877</v>
      </c>
      <c r="EQ5" s="8" t="s">
        <v>2877</v>
      </c>
      <c r="ER5" s="8" t="s">
        <v>2877</v>
      </c>
      <c r="ES5" s="8" t="s">
        <v>2877</v>
      </c>
      <c r="ET5" s="8" t="s">
        <v>2877</v>
      </c>
      <c r="EU5" s="8" t="s">
        <v>2877</v>
      </c>
      <c r="EV5" s="8" t="s">
        <v>2877</v>
      </c>
      <c r="EW5" s="8" t="s">
        <v>2877</v>
      </c>
      <c r="EX5" s="8" t="s">
        <v>2877</v>
      </c>
      <c r="EY5" s="8" t="s">
        <v>2877</v>
      </c>
      <c r="EZ5" s="8" t="s">
        <v>2877</v>
      </c>
      <c r="FA5" s="8" t="s">
        <v>2877</v>
      </c>
      <c r="FB5" s="8" t="s">
        <v>2877</v>
      </c>
      <c r="FC5" s="8" t="s">
        <v>2877</v>
      </c>
      <c r="FD5" s="8" t="s">
        <v>2877</v>
      </c>
      <c r="FE5" s="8" t="s">
        <v>2877</v>
      </c>
      <c r="FF5" s="8" t="s">
        <v>2877</v>
      </c>
      <c r="FG5" s="8" t="s">
        <v>2877</v>
      </c>
      <c r="FH5" s="8" t="s">
        <v>2877</v>
      </c>
      <c r="FI5" s="8" t="s">
        <v>2877</v>
      </c>
      <c r="FJ5" s="8" t="s">
        <v>2877</v>
      </c>
      <c r="FK5" s="8" t="s">
        <v>2877</v>
      </c>
      <c r="FL5" s="8" t="s">
        <v>2877</v>
      </c>
      <c r="FM5" s="8" t="s">
        <v>2877</v>
      </c>
      <c r="FN5" s="8" t="s">
        <v>2877</v>
      </c>
      <c r="FO5" s="8" t="s">
        <v>2877</v>
      </c>
      <c r="FP5" s="8" t="s">
        <v>2877</v>
      </c>
      <c r="FQ5" s="8" t="s">
        <v>2877</v>
      </c>
      <c r="FR5" s="8" t="s">
        <v>2877</v>
      </c>
      <c r="FS5" s="8" t="s">
        <v>2877</v>
      </c>
      <c r="FT5" s="8" t="s">
        <v>2877</v>
      </c>
      <c r="FU5" s="8" t="s">
        <v>2877</v>
      </c>
      <c r="FV5" s="8" t="s">
        <v>2877</v>
      </c>
      <c r="FW5" s="8" t="s">
        <v>2877</v>
      </c>
      <c r="FX5" s="8" t="s">
        <v>2877</v>
      </c>
      <c r="FY5" s="8" t="s">
        <v>2877</v>
      </c>
      <c r="FZ5" s="8" t="s">
        <v>2877</v>
      </c>
      <c r="GA5" s="8" t="s">
        <v>2877</v>
      </c>
      <c r="GB5" s="8" t="s">
        <v>2877</v>
      </c>
      <c r="GC5" s="8" t="s">
        <v>2877</v>
      </c>
      <c r="GD5" s="8" t="s">
        <v>2877</v>
      </c>
      <c r="GE5" s="8" t="s">
        <v>2877</v>
      </c>
      <c r="GF5" s="8" t="s">
        <v>2877</v>
      </c>
      <c r="GG5" s="8" t="s">
        <v>2877</v>
      </c>
      <c r="GH5" s="8" t="s">
        <v>2877</v>
      </c>
      <c r="GI5" s="8" t="s">
        <v>2877</v>
      </c>
      <c r="GJ5" s="8" t="s">
        <v>2877</v>
      </c>
      <c r="GK5" s="8" t="s">
        <v>2877</v>
      </c>
      <c r="GL5" s="8" t="s">
        <v>2877</v>
      </c>
      <c r="GM5" s="8" t="s">
        <v>2877</v>
      </c>
      <c r="GN5" s="8" t="s">
        <v>2877</v>
      </c>
      <c r="GO5" s="8" t="s">
        <v>2877</v>
      </c>
      <c r="GP5" s="8" t="s">
        <v>2877</v>
      </c>
      <c r="GQ5" s="8" t="s">
        <v>2877</v>
      </c>
      <c r="GR5" s="8" t="s">
        <v>2877</v>
      </c>
      <c r="GS5" s="8" t="s">
        <v>2877</v>
      </c>
      <c r="GT5" s="8" t="s">
        <v>2877</v>
      </c>
      <c r="GU5" s="8" t="s">
        <v>2877</v>
      </c>
      <c r="GV5" s="8" t="s">
        <v>2877</v>
      </c>
      <c r="GW5" s="8" t="s">
        <v>2877</v>
      </c>
      <c r="GX5" s="8" t="s">
        <v>2877</v>
      </c>
      <c r="GY5" s="8" t="s">
        <v>2877</v>
      </c>
      <c r="GZ5" s="8" t="s">
        <v>2877</v>
      </c>
      <c r="HA5" s="8" t="s">
        <v>2877</v>
      </c>
      <c r="HB5" s="8" t="s">
        <v>2877</v>
      </c>
      <c r="HC5" s="8" t="s">
        <v>2877</v>
      </c>
      <c r="HD5" s="8" t="s">
        <v>2877</v>
      </c>
      <c r="HE5" s="8" t="s">
        <v>2877</v>
      </c>
      <c r="HF5" s="8" t="s">
        <v>2877</v>
      </c>
      <c r="HG5" s="8" t="s">
        <v>2877</v>
      </c>
      <c r="HH5" s="8" t="s">
        <v>2877</v>
      </c>
      <c r="HI5" s="8" t="s">
        <v>2877</v>
      </c>
      <c r="HJ5" s="8" t="s">
        <v>2877</v>
      </c>
      <c r="HK5" s="8" t="s">
        <v>2877</v>
      </c>
      <c r="HL5" s="8" t="s">
        <v>2877</v>
      </c>
      <c r="HM5" s="8" t="s">
        <v>2877</v>
      </c>
      <c r="HN5" s="8" t="s">
        <v>2877</v>
      </c>
      <c r="HO5" s="8" t="s">
        <v>2877</v>
      </c>
      <c r="HP5" s="8" t="s">
        <v>2877</v>
      </c>
      <c r="HQ5" s="8" t="s">
        <v>2877</v>
      </c>
      <c r="HR5" s="8" t="s">
        <v>2877</v>
      </c>
      <c r="HS5" s="8" t="s">
        <v>2877</v>
      </c>
      <c r="HT5" s="8" t="s">
        <v>2877</v>
      </c>
      <c r="HU5" s="8" t="s">
        <v>2877</v>
      </c>
      <c r="HV5" s="8" t="s">
        <v>2877</v>
      </c>
      <c r="HW5" s="8" t="s">
        <v>2877</v>
      </c>
      <c r="HX5" s="8" t="s">
        <v>2877</v>
      </c>
      <c r="HY5" s="8" t="s">
        <v>2877</v>
      </c>
      <c r="HZ5" s="8" t="s">
        <v>2877</v>
      </c>
      <c r="IA5" s="8" t="s">
        <v>2877</v>
      </c>
      <c r="IB5" s="8" t="s">
        <v>2877</v>
      </c>
      <c r="IC5" s="8" t="s">
        <v>2877</v>
      </c>
      <c r="ID5" s="8" t="s">
        <v>2877</v>
      </c>
      <c r="IE5" s="8" t="s">
        <v>2877</v>
      </c>
      <c r="IF5" s="8" t="s">
        <v>2877</v>
      </c>
      <c r="IG5" s="8" t="s">
        <v>2877</v>
      </c>
      <c r="IH5" s="8" t="s">
        <v>2877</v>
      </c>
      <c r="II5" s="8" t="s">
        <v>2877</v>
      </c>
      <c r="IJ5" s="8" t="s">
        <v>2877</v>
      </c>
      <c r="IK5" s="8" t="s">
        <v>2877</v>
      </c>
      <c r="IL5" s="8" t="s">
        <v>2877</v>
      </c>
      <c r="IM5" s="8" t="s">
        <v>2877</v>
      </c>
      <c r="IN5" s="8" t="s">
        <v>2877</v>
      </c>
      <c r="IO5" s="8" t="s">
        <v>2877</v>
      </c>
      <c r="IP5" s="8" t="s">
        <v>2877</v>
      </c>
      <c r="IQ5" s="8" t="s">
        <v>2877</v>
      </c>
    </row>
    <row r="6" spans="1:251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  <c r="HF6" s="1">
        <v>2</v>
      </c>
      <c r="HG6" s="1">
        <v>2</v>
      </c>
      <c r="HH6" s="1">
        <v>2</v>
      </c>
      <c r="HI6" s="1">
        <v>2</v>
      </c>
      <c r="HJ6" s="1">
        <v>2</v>
      </c>
      <c r="HK6" s="1">
        <v>2</v>
      </c>
      <c r="HL6" s="1">
        <v>2</v>
      </c>
      <c r="HM6" s="1">
        <v>2</v>
      </c>
      <c r="HN6" s="1">
        <v>2</v>
      </c>
      <c r="HO6" s="1">
        <v>2</v>
      </c>
      <c r="HP6" s="1">
        <v>2</v>
      </c>
      <c r="HQ6" s="1">
        <v>2</v>
      </c>
      <c r="HR6" s="1">
        <v>2</v>
      </c>
      <c r="HS6" s="1">
        <v>2</v>
      </c>
      <c r="HT6" s="1">
        <v>2</v>
      </c>
      <c r="HU6" s="1">
        <v>2</v>
      </c>
      <c r="HV6" s="1">
        <v>2</v>
      </c>
      <c r="HW6" s="1">
        <v>2</v>
      </c>
      <c r="HX6" s="1">
        <v>2</v>
      </c>
      <c r="HY6" s="1">
        <v>2</v>
      </c>
      <c r="HZ6" s="1">
        <v>2</v>
      </c>
      <c r="IA6" s="1">
        <v>2</v>
      </c>
      <c r="IB6" s="1">
        <v>2</v>
      </c>
      <c r="IC6" s="1">
        <v>2</v>
      </c>
      <c r="ID6" s="1">
        <v>2</v>
      </c>
      <c r="IE6" s="1">
        <v>2</v>
      </c>
      <c r="IF6" s="1">
        <v>2</v>
      </c>
      <c r="IG6" s="1">
        <v>2</v>
      </c>
      <c r="IH6" s="1">
        <v>2</v>
      </c>
      <c r="II6" s="1">
        <v>2</v>
      </c>
      <c r="IJ6" s="1">
        <v>2</v>
      </c>
      <c r="IK6" s="1">
        <v>2</v>
      </c>
      <c r="IL6" s="1">
        <v>2</v>
      </c>
      <c r="IM6" s="1">
        <v>2</v>
      </c>
      <c r="IN6" s="1">
        <v>2</v>
      </c>
      <c r="IO6" s="1">
        <v>2</v>
      </c>
      <c r="IP6" s="1">
        <v>2</v>
      </c>
      <c r="IQ6" s="1">
        <v>2</v>
      </c>
    </row>
    <row r="7" spans="1:251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  <c r="HF7" s="6">
        <v>42036</v>
      </c>
      <c r="HG7" s="6">
        <v>42036</v>
      </c>
      <c r="HH7" s="6">
        <v>42036</v>
      </c>
      <c r="HI7" s="6">
        <v>42036</v>
      </c>
      <c r="HJ7" s="6">
        <v>42036</v>
      </c>
      <c r="HK7" s="6">
        <v>42036</v>
      </c>
      <c r="HL7" s="6">
        <v>42036</v>
      </c>
      <c r="HM7" s="6">
        <v>42036</v>
      </c>
      <c r="HN7" s="6">
        <v>42036</v>
      </c>
      <c r="HO7" s="6">
        <v>42036</v>
      </c>
      <c r="HP7" s="6">
        <v>42036</v>
      </c>
      <c r="HQ7" s="6">
        <v>42036</v>
      </c>
      <c r="HR7" s="6">
        <v>42036</v>
      </c>
      <c r="HS7" s="6">
        <v>42036</v>
      </c>
      <c r="HT7" s="6">
        <v>42036</v>
      </c>
      <c r="HU7" s="6">
        <v>42036</v>
      </c>
      <c r="HV7" s="6">
        <v>42036</v>
      </c>
      <c r="HW7" s="6">
        <v>42036</v>
      </c>
      <c r="HX7" s="6">
        <v>42036</v>
      </c>
      <c r="HY7" s="6">
        <v>42036</v>
      </c>
      <c r="HZ7" s="6">
        <v>42036</v>
      </c>
      <c r="IA7" s="6">
        <v>42036</v>
      </c>
      <c r="IB7" s="6">
        <v>42036</v>
      </c>
      <c r="IC7" s="6">
        <v>42036</v>
      </c>
      <c r="ID7" s="6">
        <v>42036</v>
      </c>
      <c r="IE7" s="6">
        <v>42036</v>
      </c>
      <c r="IF7" s="6">
        <v>42036</v>
      </c>
      <c r="IG7" s="6">
        <v>42036</v>
      </c>
      <c r="IH7" s="6">
        <v>42036</v>
      </c>
      <c r="II7" s="6">
        <v>42036</v>
      </c>
      <c r="IJ7" s="6">
        <v>42036</v>
      </c>
      <c r="IK7" s="6">
        <v>42036</v>
      </c>
      <c r="IL7" s="6">
        <v>42036</v>
      </c>
      <c r="IM7" s="6">
        <v>42036</v>
      </c>
      <c r="IN7" s="6">
        <v>42036</v>
      </c>
      <c r="IO7" s="6">
        <v>42036</v>
      </c>
      <c r="IP7" s="6">
        <v>42036</v>
      </c>
      <c r="IQ7" s="6">
        <v>42036</v>
      </c>
    </row>
    <row r="8" spans="1:251" s="6" customFormat="1">
      <c r="A8" s="5" t="s">
        <v>256</v>
      </c>
      <c r="B8" s="6">
        <v>44228</v>
      </c>
      <c r="C8" s="6">
        <v>44228</v>
      </c>
      <c r="D8" s="6">
        <v>44228</v>
      </c>
      <c r="E8" s="6">
        <v>44228</v>
      </c>
      <c r="F8" s="6">
        <v>44228</v>
      </c>
      <c r="G8" s="6">
        <v>44228</v>
      </c>
      <c r="H8" s="6">
        <v>44228</v>
      </c>
      <c r="I8" s="6">
        <v>44228</v>
      </c>
      <c r="J8" s="6">
        <v>44228</v>
      </c>
      <c r="K8" s="6">
        <v>44228</v>
      </c>
      <c r="L8" s="6">
        <v>44228</v>
      </c>
      <c r="M8" s="6">
        <v>44228</v>
      </c>
      <c r="N8" s="6">
        <v>44228</v>
      </c>
      <c r="O8" s="6">
        <v>44228</v>
      </c>
      <c r="P8" s="6">
        <v>44228</v>
      </c>
      <c r="Q8" s="6">
        <v>44228</v>
      </c>
      <c r="R8" s="6">
        <v>44228</v>
      </c>
      <c r="S8" s="6">
        <v>44228</v>
      </c>
      <c r="T8" s="6">
        <v>44228</v>
      </c>
      <c r="U8" s="6">
        <v>44228</v>
      </c>
      <c r="V8" s="6">
        <v>44228</v>
      </c>
      <c r="W8" s="6">
        <v>44228</v>
      </c>
      <c r="X8" s="6">
        <v>44228</v>
      </c>
      <c r="Y8" s="6">
        <v>44228</v>
      </c>
      <c r="Z8" s="6">
        <v>44228</v>
      </c>
      <c r="AA8" s="6">
        <v>44228</v>
      </c>
      <c r="AB8" s="6">
        <v>44228</v>
      </c>
      <c r="AC8" s="6">
        <v>44228</v>
      </c>
      <c r="AD8" s="6">
        <v>44228</v>
      </c>
      <c r="AE8" s="6">
        <v>44228</v>
      </c>
      <c r="AF8" s="6">
        <v>44228</v>
      </c>
      <c r="AG8" s="6">
        <v>44228</v>
      </c>
      <c r="AH8" s="6">
        <v>44228</v>
      </c>
      <c r="AI8" s="6">
        <v>44228</v>
      </c>
      <c r="AJ8" s="6">
        <v>44228</v>
      </c>
      <c r="AK8" s="6">
        <v>44228</v>
      </c>
      <c r="AL8" s="6">
        <v>44228</v>
      </c>
      <c r="AM8" s="6">
        <v>44228</v>
      </c>
      <c r="AN8" s="6">
        <v>44228</v>
      </c>
      <c r="AO8" s="6">
        <v>44228</v>
      </c>
      <c r="AP8" s="6">
        <v>44228</v>
      </c>
      <c r="AQ8" s="6">
        <v>44228</v>
      </c>
      <c r="AR8" s="6">
        <v>44228</v>
      </c>
      <c r="AS8" s="6">
        <v>44228</v>
      </c>
      <c r="AT8" s="6">
        <v>44228</v>
      </c>
      <c r="AU8" s="6">
        <v>44228</v>
      </c>
      <c r="AV8" s="6">
        <v>44228</v>
      </c>
      <c r="AW8" s="6">
        <v>44228</v>
      </c>
      <c r="AX8" s="6">
        <v>44228</v>
      </c>
      <c r="AY8" s="6">
        <v>44228</v>
      </c>
      <c r="AZ8" s="6">
        <v>44228</v>
      </c>
      <c r="BA8" s="6">
        <v>44228</v>
      </c>
      <c r="BB8" s="6">
        <v>44228</v>
      </c>
      <c r="BC8" s="6">
        <v>44228</v>
      </c>
      <c r="BD8" s="6">
        <v>44228</v>
      </c>
      <c r="BE8" s="6">
        <v>44228</v>
      </c>
      <c r="BF8" s="6">
        <v>44228</v>
      </c>
      <c r="BG8" s="6">
        <v>44228</v>
      </c>
      <c r="BH8" s="6">
        <v>44228</v>
      </c>
      <c r="BI8" s="6">
        <v>44228</v>
      </c>
      <c r="BJ8" s="6">
        <v>44228</v>
      </c>
      <c r="BK8" s="6">
        <v>44228</v>
      </c>
      <c r="BL8" s="6">
        <v>44228</v>
      </c>
      <c r="BM8" s="6">
        <v>44228</v>
      </c>
      <c r="BN8" s="6">
        <v>44228</v>
      </c>
      <c r="BO8" s="6">
        <v>44228</v>
      </c>
      <c r="BP8" s="6">
        <v>44228</v>
      </c>
      <c r="BQ8" s="6">
        <v>44228</v>
      </c>
      <c r="BR8" s="6">
        <v>44228</v>
      </c>
      <c r="BS8" s="6">
        <v>44228</v>
      </c>
      <c r="BT8" s="6">
        <v>44228</v>
      </c>
      <c r="BU8" s="6">
        <v>44228</v>
      </c>
      <c r="BV8" s="6">
        <v>44228</v>
      </c>
      <c r="BW8" s="6">
        <v>44228</v>
      </c>
      <c r="BX8" s="6">
        <v>44228</v>
      </c>
      <c r="BY8" s="6">
        <v>44228</v>
      </c>
      <c r="BZ8" s="6">
        <v>44228</v>
      </c>
      <c r="CA8" s="6">
        <v>44228</v>
      </c>
      <c r="CB8" s="6">
        <v>44228</v>
      </c>
      <c r="CC8" s="6">
        <v>44228</v>
      </c>
      <c r="CD8" s="6">
        <v>44228</v>
      </c>
      <c r="CE8" s="6">
        <v>44228</v>
      </c>
      <c r="CF8" s="6">
        <v>44228</v>
      </c>
      <c r="CG8" s="6">
        <v>44228</v>
      </c>
      <c r="CH8" s="6">
        <v>44228</v>
      </c>
      <c r="CI8" s="6">
        <v>44228</v>
      </c>
      <c r="CJ8" s="6">
        <v>44228</v>
      </c>
      <c r="CK8" s="6">
        <v>44228</v>
      </c>
      <c r="CL8" s="6">
        <v>44228</v>
      </c>
      <c r="CM8" s="6">
        <v>44228</v>
      </c>
      <c r="CN8" s="6">
        <v>44228</v>
      </c>
      <c r="CO8" s="6">
        <v>44228</v>
      </c>
      <c r="CP8" s="6">
        <v>44228</v>
      </c>
      <c r="CQ8" s="6">
        <v>44228</v>
      </c>
      <c r="CR8" s="6">
        <v>44228</v>
      </c>
      <c r="CS8" s="6">
        <v>44228</v>
      </c>
      <c r="CT8" s="6">
        <v>44228</v>
      </c>
      <c r="CU8" s="6">
        <v>44228</v>
      </c>
      <c r="CV8" s="6">
        <v>44228</v>
      </c>
      <c r="CW8" s="6">
        <v>44228</v>
      </c>
      <c r="CX8" s="6">
        <v>44228</v>
      </c>
      <c r="CY8" s="6">
        <v>44228</v>
      </c>
      <c r="CZ8" s="6">
        <v>44228</v>
      </c>
      <c r="DA8" s="6">
        <v>44228</v>
      </c>
      <c r="DB8" s="6">
        <v>44228</v>
      </c>
      <c r="DC8" s="6">
        <v>44228</v>
      </c>
      <c r="DD8" s="6">
        <v>44228</v>
      </c>
      <c r="DE8" s="6">
        <v>44228</v>
      </c>
      <c r="DF8" s="6">
        <v>44228</v>
      </c>
      <c r="DG8" s="6">
        <v>44228</v>
      </c>
      <c r="DH8" s="6">
        <v>44228</v>
      </c>
      <c r="DI8" s="6">
        <v>44228</v>
      </c>
      <c r="DJ8" s="6">
        <v>44228</v>
      </c>
      <c r="DK8" s="6">
        <v>44228</v>
      </c>
      <c r="DL8" s="6">
        <v>44228</v>
      </c>
      <c r="DM8" s="6">
        <v>44228</v>
      </c>
      <c r="DN8" s="6">
        <v>44228</v>
      </c>
      <c r="DO8" s="6">
        <v>44228</v>
      </c>
      <c r="DP8" s="6">
        <v>44228</v>
      </c>
      <c r="DQ8" s="6">
        <v>44228</v>
      </c>
      <c r="DR8" s="6">
        <v>44228</v>
      </c>
      <c r="DS8" s="6">
        <v>44228</v>
      </c>
      <c r="DT8" s="6">
        <v>44228</v>
      </c>
      <c r="DU8" s="6">
        <v>44228</v>
      </c>
      <c r="DV8" s="6">
        <v>44228</v>
      </c>
      <c r="DW8" s="6">
        <v>44228</v>
      </c>
      <c r="DX8" s="6">
        <v>44228</v>
      </c>
      <c r="DY8" s="6">
        <v>44228</v>
      </c>
      <c r="DZ8" s="6">
        <v>44228</v>
      </c>
      <c r="EA8" s="6">
        <v>44228</v>
      </c>
      <c r="EB8" s="6">
        <v>44228</v>
      </c>
      <c r="EC8" s="6">
        <v>44228</v>
      </c>
      <c r="ED8" s="6">
        <v>44228</v>
      </c>
      <c r="EE8" s="6">
        <v>44228</v>
      </c>
      <c r="EF8" s="6">
        <v>44228</v>
      </c>
      <c r="EG8" s="6">
        <v>44228</v>
      </c>
      <c r="EH8" s="6">
        <v>44228</v>
      </c>
      <c r="EI8" s="6">
        <v>44228</v>
      </c>
      <c r="EJ8" s="6">
        <v>44228</v>
      </c>
      <c r="EK8" s="6">
        <v>44228</v>
      </c>
      <c r="EL8" s="6">
        <v>44228</v>
      </c>
      <c r="EM8" s="6">
        <v>44228</v>
      </c>
      <c r="EN8" s="6">
        <v>44228</v>
      </c>
      <c r="EO8" s="6">
        <v>44228</v>
      </c>
      <c r="EP8" s="6">
        <v>44228</v>
      </c>
      <c r="EQ8" s="6">
        <v>44228</v>
      </c>
      <c r="ER8" s="6">
        <v>44228</v>
      </c>
      <c r="ES8" s="6">
        <v>44228</v>
      </c>
      <c r="ET8" s="6">
        <v>44228</v>
      </c>
      <c r="EU8" s="6">
        <v>44228</v>
      </c>
      <c r="EV8" s="6">
        <v>44228</v>
      </c>
      <c r="EW8" s="6">
        <v>44228</v>
      </c>
      <c r="EX8" s="6">
        <v>44228</v>
      </c>
      <c r="EY8" s="6">
        <v>44228</v>
      </c>
      <c r="EZ8" s="6">
        <v>44228</v>
      </c>
      <c r="FA8" s="6">
        <v>44228</v>
      </c>
      <c r="FB8" s="6">
        <v>44228</v>
      </c>
      <c r="FC8" s="6">
        <v>44228</v>
      </c>
      <c r="FD8" s="6">
        <v>44228</v>
      </c>
      <c r="FE8" s="6">
        <v>44228</v>
      </c>
      <c r="FF8" s="6">
        <v>44228</v>
      </c>
      <c r="FG8" s="6">
        <v>44228</v>
      </c>
      <c r="FH8" s="6">
        <v>44228</v>
      </c>
      <c r="FI8" s="6">
        <v>44228</v>
      </c>
      <c r="FJ8" s="6">
        <v>44228</v>
      </c>
      <c r="FK8" s="6">
        <v>44228</v>
      </c>
      <c r="FL8" s="6">
        <v>44228</v>
      </c>
      <c r="FM8" s="6">
        <v>44228</v>
      </c>
      <c r="FN8" s="6">
        <v>44228</v>
      </c>
      <c r="FO8" s="6">
        <v>44228</v>
      </c>
      <c r="FP8" s="6">
        <v>44228</v>
      </c>
      <c r="FQ8" s="6">
        <v>44228</v>
      </c>
      <c r="FR8" s="6">
        <v>44228</v>
      </c>
      <c r="FS8" s="6">
        <v>44228</v>
      </c>
      <c r="FT8" s="6">
        <v>44228</v>
      </c>
      <c r="FU8" s="6">
        <v>44228</v>
      </c>
      <c r="FV8" s="6">
        <v>44228</v>
      </c>
      <c r="FW8" s="6">
        <v>44228</v>
      </c>
      <c r="FX8" s="6">
        <v>44228</v>
      </c>
      <c r="FY8" s="6">
        <v>44228</v>
      </c>
      <c r="FZ8" s="6">
        <v>44228</v>
      </c>
      <c r="GA8" s="6">
        <v>44228</v>
      </c>
      <c r="GB8" s="6">
        <v>44228</v>
      </c>
      <c r="GC8" s="6">
        <v>44228</v>
      </c>
      <c r="GD8" s="6">
        <v>44228</v>
      </c>
      <c r="GE8" s="6">
        <v>44228</v>
      </c>
      <c r="GF8" s="6">
        <v>44228</v>
      </c>
      <c r="GG8" s="6">
        <v>44228</v>
      </c>
      <c r="GH8" s="6">
        <v>44228</v>
      </c>
      <c r="GI8" s="6">
        <v>44228</v>
      </c>
      <c r="GJ8" s="6">
        <v>44228</v>
      </c>
      <c r="GK8" s="6">
        <v>44228</v>
      </c>
      <c r="GL8" s="6">
        <v>44228</v>
      </c>
      <c r="GM8" s="6">
        <v>44228</v>
      </c>
      <c r="GN8" s="6">
        <v>44228</v>
      </c>
      <c r="GO8" s="6">
        <v>44228</v>
      </c>
      <c r="GP8" s="6">
        <v>44228</v>
      </c>
      <c r="GQ8" s="6">
        <v>44228</v>
      </c>
      <c r="GR8" s="6">
        <v>44228</v>
      </c>
      <c r="GS8" s="6">
        <v>44228</v>
      </c>
      <c r="GT8" s="6">
        <v>44228</v>
      </c>
      <c r="GU8" s="6">
        <v>44228</v>
      </c>
      <c r="GV8" s="6">
        <v>44228</v>
      </c>
      <c r="GW8" s="6">
        <v>44228</v>
      </c>
      <c r="GX8" s="6">
        <v>44228</v>
      </c>
      <c r="GY8" s="6">
        <v>44228</v>
      </c>
      <c r="GZ8" s="6">
        <v>44228</v>
      </c>
      <c r="HA8" s="6">
        <v>44228</v>
      </c>
      <c r="HB8" s="6">
        <v>44228</v>
      </c>
      <c r="HC8" s="6">
        <v>44228</v>
      </c>
      <c r="HD8" s="6">
        <v>44228</v>
      </c>
      <c r="HE8" s="6">
        <v>44228</v>
      </c>
      <c r="HF8" s="6">
        <v>44228</v>
      </c>
      <c r="HG8" s="6">
        <v>44228</v>
      </c>
      <c r="HH8" s="6">
        <v>44228</v>
      </c>
      <c r="HI8" s="6">
        <v>44228</v>
      </c>
      <c r="HJ8" s="6">
        <v>44228</v>
      </c>
      <c r="HK8" s="6">
        <v>44228</v>
      </c>
      <c r="HL8" s="6">
        <v>44228</v>
      </c>
      <c r="HM8" s="6">
        <v>44228</v>
      </c>
      <c r="HN8" s="6">
        <v>44228</v>
      </c>
      <c r="HO8" s="6">
        <v>44228</v>
      </c>
      <c r="HP8" s="6">
        <v>44228</v>
      </c>
      <c r="HQ8" s="6">
        <v>44228</v>
      </c>
      <c r="HR8" s="6">
        <v>44228</v>
      </c>
      <c r="HS8" s="6">
        <v>44228</v>
      </c>
      <c r="HT8" s="6">
        <v>44228</v>
      </c>
      <c r="HU8" s="6">
        <v>44228</v>
      </c>
      <c r="HV8" s="6">
        <v>44228</v>
      </c>
      <c r="HW8" s="6">
        <v>44228</v>
      </c>
      <c r="HX8" s="6">
        <v>44228</v>
      </c>
      <c r="HY8" s="6">
        <v>44228</v>
      </c>
      <c r="HZ8" s="6">
        <v>44228</v>
      </c>
      <c r="IA8" s="6">
        <v>44228</v>
      </c>
      <c r="IB8" s="6">
        <v>44228</v>
      </c>
      <c r="IC8" s="6">
        <v>44228</v>
      </c>
      <c r="ID8" s="6">
        <v>44228</v>
      </c>
      <c r="IE8" s="6">
        <v>44228</v>
      </c>
      <c r="IF8" s="6">
        <v>44228</v>
      </c>
      <c r="IG8" s="6">
        <v>44228</v>
      </c>
      <c r="IH8" s="6">
        <v>44228</v>
      </c>
      <c r="II8" s="6">
        <v>44228</v>
      </c>
      <c r="IJ8" s="6">
        <v>44228</v>
      </c>
      <c r="IK8" s="6">
        <v>44228</v>
      </c>
      <c r="IL8" s="6">
        <v>44228</v>
      </c>
      <c r="IM8" s="6">
        <v>44228</v>
      </c>
      <c r="IN8" s="6">
        <v>44228</v>
      </c>
      <c r="IO8" s="6">
        <v>44228</v>
      </c>
      <c r="IP8" s="6">
        <v>44228</v>
      </c>
      <c r="IQ8" s="6">
        <v>44228</v>
      </c>
    </row>
    <row r="9" spans="1:251">
      <c r="A9" s="4" t="s">
        <v>257</v>
      </c>
      <c r="B9" s="1">
        <v>7</v>
      </c>
      <c r="C9" s="1">
        <v>7</v>
      </c>
      <c r="D9" s="1">
        <v>7</v>
      </c>
      <c r="E9" s="1">
        <v>7</v>
      </c>
      <c r="F9" s="1">
        <v>7</v>
      </c>
      <c r="G9" s="1">
        <v>7</v>
      </c>
      <c r="H9" s="1">
        <v>7</v>
      </c>
      <c r="I9" s="1">
        <v>7</v>
      </c>
      <c r="J9" s="1">
        <v>7</v>
      </c>
      <c r="K9" s="1">
        <v>7</v>
      </c>
      <c r="L9" s="1">
        <v>7</v>
      </c>
      <c r="M9" s="1">
        <v>7</v>
      </c>
      <c r="N9" s="1">
        <v>7</v>
      </c>
      <c r="O9" s="1">
        <v>7</v>
      </c>
      <c r="P9" s="1">
        <v>7</v>
      </c>
      <c r="Q9" s="1">
        <v>7</v>
      </c>
      <c r="R9" s="1">
        <v>7</v>
      </c>
      <c r="S9" s="1">
        <v>7</v>
      </c>
      <c r="T9" s="1">
        <v>7</v>
      </c>
      <c r="U9" s="1">
        <v>7</v>
      </c>
      <c r="V9" s="1">
        <v>7</v>
      </c>
      <c r="W9" s="1">
        <v>7</v>
      </c>
      <c r="X9" s="1">
        <v>7</v>
      </c>
      <c r="Y9" s="1">
        <v>7</v>
      </c>
      <c r="Z9" s="1">
        <v>7</v>
      </c>
      <c r="AA9" s="1">
        <v>7</v>
      </c>
      <c r="AB9" s="1">
        <v>7</v>
      </c>
      <c r="AC9" s="1">
        <v>7</v>
      </c>
      <c r="AD9" s="1">
        <v>7</v>
      </c>
      <c r="AE9" s="1">
        <v>7</v>
      </c>
      <c r="AF9" s="1">
        <v>7</v>
      </c>
      <c r="AG9" s="1">
        <v>7</v>
      </c>
      <c r="AH9" s="1">
        <v>7</v>
      </c>
      <c r="AI9" s="1">
        <v>7</v>
      </c>
      <c r="AJ9" s="1">
        <v>7</v>
      </c>
      <c r="AK9" s="1">
        <v>7</v>
      </c>
      <c r="AL9" s="1">
        <v>7</v>
      </c>
      <c r="AM9" s="1">
        <v>7</v>
      </c>
      <c r="AN9" s="1">
        <v>7</v>
      </c>
      <c r="AO9" s="1">
        <v>7</v>
      </c>
      <c r="AP9" s="1">
        <v>7</v>
      </c>
      <c r="AQ9" s="1">
        <v>7</v>
      </c>
      <c r="AR9" s="1">
        <v>7</v>
      </c>
      <c r="AS9" s="1">
        <v>7</v>
      </c>
      <c r="AT9" s="1">
        <v>7</v>
      </c>
      <c r="AU9" s="1">
        <v>7</v>
      </c>
      <c r="AV9" s="1">
        <v>7</v>
      </c>
      <c r="AW9" s="1">
        <v>7</v>
      </c>
      <c r="AX9" s="1">
        <v>7</v>
      </c>
      <c r="AY9" s="1">
        <v>7</v>
      </c>
      <c r="AZ9" s="1">
        <v>7</v>
      </c>
      <c r="BA9" s="1">
        <v>7</v>
      </c>
      <c r="BB9" s="1">
        <v>7</v>
      </c>
      <c r="BC9" s="1">
        <v>7</v>
      </c>
      <c r="BD9" s="1">
        <v>7</v>
      </c>
      <c r="BE9" s="1">
        <v>7</v>
      </c>
      <c r="BF9" s="1">
        <v>7</v>
      </c>
      <c r="BG9" s="1">
        <v>7</v>
      </c>
      <c r="BH9" s="1">
        <v>7</v>
      </c>
      <c r="BI9" s="1">
        <v>7</v>
      </c>
      <c r="BJ9" s="1">
        <v>7</v>
      </c>
      <c r="BK9" s="1">
        <v>7</v>
      </c>
      <c r="BL9" s="1">
        <v>7</v>
      </c>
      <c r="BM9" s="1">
        <v>7</v>
      </c>
      <c r="BN9" s="1">
        <v>7</v>
      </c>
      <c r="BO9" s="1">
        <v>7</v>
      </c>
      <c r="BP9" s="1">
        <v>7</v>
      </c>
      <c r="BQ9" s="1">
        <v>7</v>
      </c>
      <c r="BR9" s="1">
        <v>7</v>
      </c>
      <c r="BS9" s="1">
        <v>7</v>
      </c>
      <c r="BT9" s="1">
        <v>7</v>
      </c>
      <c r="BU9" s="1">
        <v>7</v>
      </c>
      <c r="BV9" s="1">
        <v>7</v>
      </c>
      <c r="BW9" s="1">
        <v>7</v>
      </c>
      <c r="BX9" s="1">
        <v>7</v>
      </c>
      <c r="BY9" s="1">
        <v>7</v>
      </c>
      <c r="BZ9" s="1">
        <v>7</v>
      </c>
      <c r="CA9" s="1">
        <v>7</v>
      </c>
      <c r="CB9" s="1">
        <v>7</v>
      </c>
      <c r="CC9" s="1">
        <v>7</v>
      </c>
      <c r="CD9" s="1">
        <v>7</v>
      </c>
      <c r="CE9" s="1">
        <v>7</v>
      </c>
      <c r="CF9" s="1">
        <v>7</v>
      </c>
      <c r="CG9" s="1">
        <v>7</v>
      </c>
      <c r="CH9" s="1">
        <v>7</v>
      </c>
      <c r="CI9" s="1">
        <v>7</v>
      </c>
      <c r="CJ9" s="1">
        <v>7</v>
      </c>
      <c r="CK9" s="1">
        <v>7</v>
      </c>
      <c r="CL9" s="1">
        <v>7</v>
      </c>
      <c r="CM9" s="1">
        <v>7</v>
      </c>
      <c r="CN9" s="1">
        <v>7</v>
      </c>
      <c r="CO9" s="1">
        <v>7</v>
      </c>
      <c r="CP9" s="1">
        <v>7</v>
      </c>
      <c r="CQ9" s="1">
        <v>7</v>
      </c>
      <c r="CR9" s="1">
        <v>7</v>
      </c>
      <c r="CS9" s="1">
        <v>7</v>
      </c>
      <c r="CT9" s="1">
        <v>7</v>
      </c>
      <c r="CU9" s="1">
        <v>7</v>
      </c>
      <c r="CV9" s="1">
        <v>7</v>
      </c>
      <c r="CW9" s="1">
        <v>7</v>
      </c>
      <c r="CX9" s="1">
        <v>7</v>
      </c>
      <c r="CY9" s="1">
        <v>7</v>
      </c>
      <c r="CZ9" s="1">
        <v>7</v>
      </c>
      <c r="DA9" s="1">
        <v>7</v>
      </c>
      <c r="DB9" s="1">
        <v>7</v>
      </c>
      <c r="DC9" s="1">
        <v>7</v>
      </c>
      <c r="DD9" s="1">
        <v>7</v>
      </c>
      <c r="DE9" s="1">
        <v>7</v>
      </c>
      <c r="DF9" s="1">
        <v>7</v>
      </c>
      <c r="DG9" s="1">
        <v>7</v>
      </c>
      <c r="DH9" s="1">
        <v>7</v>
      </c>
      <c r="DI9" s="1">
        <v>7</v>
      </c>
      <c r="DJ9" s="1">
        <v>7</v>
      </c>
      <c r="DK9" s="1">
        <v>7</v>
      </c>
      <c r="DL9" s="1">
        <v>7</v>
      </c>
      <c r="DM9" s="1">
        <v>7</v>
      </c>
      <c r="DN9" s="1">
        <v>7</v>
      </c>
      <c r="DO9" s="1">
        <v>7</v>
      </c>
      <c r="DP9" s="1">
        <v>7</v>
      </c>
      <c r="DQ9" s="1">
        <v>7</v>
      </c>
      <c r="DR9" s="1">
        <v>7</v>
      </c>
      <c r="DS9" s="1">
        <v>7</v>
      </c>
      <c r="DT9" s="1">
        <v>7</v>
      </c>
      <c r="DU9" s="1">
        <v>7</v>
      </c>
      <c r="DV9" s="1">
        <v>7</v>
      </c>
      <c r="DW9" s="1">
        <v>7</v>
      </c>
      <c r="DX9" s="1">
        <v>7</v>
      </c>
      <c r="DY9" s="1">
        <v>7</v>
      </c>
      <c r="DZ9" s="1">
        <v>7</v>
      </c>
      <c r="EA9" s="1">
        <v>7</v>
      </c>
      <c r="EB9" s="1">
        <v>7</v>
      </c>
      <c r="EC9" s="1">
        <v>7</v>
      </c>
      <c r="ED9" s="1">
        <v>7</v>
      </c>
      <c r="EE9" s="1">
        <v>7</v>
      </c>
      <c r="EF9" s="1">
        <v>7</v>
      </c>
      <c r="EG9" s="1">
        <v>7</v>
      </c>
      <c r="EH9" s="1">
        <v>7</v>
      </c>
      <c r="EI9" s="1">
        <v>7</v>
      </c>
      <c r="EJ9" s="1">
        <v>7</v>
      </c>
      <c r="EK9" s="1">
        <v>7</v>
      </c>
      <c r="EL9" s="1">
        <v>7</v>
      </c>
      <c r="EM9" s="1">
        <v>7</v>
      </c>
      <c r="EN9" s="1">
        <v>7</v>
      </c>
      <c r="EO9" s="1">
        <v>7</v>
      </c>
      <c r="EP9" s="1">
        <v>7</v>
      </c>
      <c r="EQ9" s="1">
        <v>7</v>
      </c>
      <c r="ER9" s="1">
        <v>7</v>
      </c>
      <c r="ES9" s="1">
        <v>7</v>
      </c>
      <c r="ET9" s="1">
        <v>7</v>
      </c>
      <c r="EU9" s="1">
        <v>7</v>
      </c>
      <c r="EV9" s="1">
        <v>7</v>
      </c>
      <c r="EW9" s="1">
        <v>7</v>
      </c>
      <c r="EX9" s="1">
        <v>7</v>
      </c>
      <c r="EY9" s="1">
        <v>7</v>
      </c>
      <c r="EZ9" s="1">
        <v>7</v>
      </c>
      <c r="FA9" s="1">
        <v>7</v>
      </c>
      <c r="FB9" s="1">
        <v>7</v>
      </c>
      <c r="FC9" s="1">
        <v>7</v>
      </c>
      <c r="FD9" s="1">
        <v>7</v>
      </c>
      <c r="FE9" s="1">
        <v>7</v>
      </c>
      <c r="FF9" s="1">
        <v>7</v>
      </c>
      <c r="FG9" s="1">
        <v>7</v>
      </c>
      <c r="FH9" s="1">
        <v>7</v>
      </c>
      <c r="FI9" s="1">
        <v>7</v>
      </c>
      <c r="FJ9" s="1">
        <v>7</v>
      </c>
      <c r="FK9" s="1">
        <v>7</v>
      </c>
      <c r="FL9" s="1">
        <v>7</v>
      </c>
      <c r="FM9" s="1">
        <v>7</v>
      </c>
      <c r="FN9" s="1">
        <v>7</v>
      </c>
      <c r="FO9" s="1">
        <v>7</v>
      </c>
      <c r="FP9" s="1">
        <v>7</v>
      </c>
      <c r="FQ9" s="1">
        <v>7</v>
      </c>
      <c r="FR9" s="1">
        <v>7</v>
      </c>
      <c r="FS9" s="1">
        <v>7</v>
      </c>
      <c r="FT9" s="1">
        <v>7</v>
      </c>
      <c r="FU9" s="1">
        <v>7</v>
      </c>
      <c r="FV9" s="1">
        <v>7</v>
      </c>
      <c r="FW9" s="1">
        <v>7</v>
      </c>
      <c r="FX9" s="1">
        <v>7</v>
      </c>
      <c r="FY9" s="1">
        <v>7</v>
      </c>
      <c r="FZ9" s="1">
        <v>7</v>
      </c>
      <c r="GA9" s="1">
        <v>7</v>
      </c>
      <c r="GB9" s="1">
        <v>7</v>
      </c>
      <c r="GC9" s="1">
        <v>7</v>
      </c>
      <c r="GD9" s="1">
        <v>7</v>
      </c>
      <c r="GE9" s="1">
        <v>7</v>
      </c>
      <c r="GF9" s="1">
        <v>7</v>
      </c>
      <c r="GG9" s="1">
        <v>7</v>
      </c>
      <c r="GH9" s="1">
        <v>7</v>
      </c>
      <c r="GI9" s="1">
        <v>7</v>
      </c>
      <c r="GJ9" s="1">
        <v>7</v>
      </c>
      <c r="GK9" s="1">
        <v>7</v>
      </c>
      <c r="GL9" s="1">
        <v>7</v>
      </c>
      <c r="GM9" s="1">
        <v>7</v>
      </c>
      <c r="GN9" s="1">
        <v>7</v>
      </c>
      <c r="GO9" s="1">
        <v>7</v>
      </c>
      <c r="GP9" s="1">
        <v>7</v>
      </c>
      <c r="GQ9" s="1">
        <v>7</v>
      </c>
      <c r="GR9" s="1">
        <v>7</v>
      </c>
      <c r="GS9" s="1">
        <v>7</v>
      </c>
      <c r="GT9" s="1">
        <v>7</v>
      </c>
      <c r="GU9" s="1">
        <v>7</v>
      </c>
      <c r="GV9" s="1">
        <v>7</v>
      </c>
      <c r="GW9" s="1">
        <v>7</v>
      </c>
      <c r="GX9" s="1">
        <v>7</v>
      </c>
      <c r="GY9" s="1">
        <v>7</v>
      </c>
      <c r="GZ9" s="1">
        <v>7</v>
      </c>
      <c r="HA9" s="1">
        <v>7</v>
      </c>
      <c r="HB9" s="1">
        <v>7</v>
      </c>
      <c r="HC9" s="1">
        <v>7</v>
      </c>
      <c r="HD9" s="1">
        <v>7</v>
      </c>
      <c r="HE9" s="1">
        <v>7</v>
      </c>
      <c r="HF9" s="1">
        <v>7</v>
      </c>
      <c r="HG9" s="1">
        <v>7</v>
      </c>
      <c r="HH9" s="1">
        <v>7</v>
      </c>
      <c r="HI9" s="1">
        <v>7</v>
      </c>
      <c r="HJ9" s="1">
        <v>7</v>
      </c>
      <c r="HK9" s="1">
        <v>7</v>
      </c>
      <c r="HL9" s="1">
        <v>7</v>
      </c>
      <c r="HM9" s="1">
        <v>7</v>
      </c>
      <c r="HN9" s="1">
        <v>7</v>
      </c>
      <c r="HO9" s="1">
        <v>7</v>
      </c>
      <c r="HP9" s="1">
        <v>7</v>
      </c>
      <c r="HQ9" s="1">
        <v>7</v>
      </c>
      <c r="HR9" s="1">
        <v>7</v>
      </c>
      <c r="HS9" s="1">
        <v>7</v>
      </c>
      <c r="HT9" s="1">
        <v>7</v>
      </c>
      <c r="HU9" s="1">
        <v>7</v>
      </c>
      <c r="HV9" s="1">
        <v>7</v>
      </c>
      <c r="HW9" s="1">
        <v>7</v>
      </c>
      <c r="HX9" s="1">
        <v>7</v>
      </c>
      <c r="HY9" s="1">
        <v>7</v>
      </c>
      <c r="HZ9" s="1">
        <v>7</v>
      </c>
      <c r="IA9" s="1">
        <v>7</v>
      </c>
      <c r="IB9" s="1">
        <v>7</v>
      </c>
      <c r="IC9" s="1">
        <v>7</v>
      </c>
      <c r="ID9" s="1">
        <v>7</v>
      </c>
      <c r="IE9" s="1">
        <v>7</v>
      </c>
      <c r="IF9" s="1">
        <v>7</v>
      </c>
      <c r="IG9" s="1">
        <v>7</v>
      </c>
      <c r="IH9" s="1">
        <v>7</v>
      </c>
      <c r="II9" s="1">
        <v>7</v>
      </c>
      <c r="IJ9" s="1">
        <v>7</v>
      </c>
      <c r="IK9" s="1">
        <v>7</v>
      </c>
      <c r="IL9" s="1">
        <v>7</v>
      </c>
      <c r="IM9" s="1">
        <v>7</v>
      </c>
      <c r="IN9" s="1">
        <v>7</v>
      </c>
      <c r="IO9" s="1">
        <v>7</v>
      </c>
      <c r="IP9" s="1">
        <v>7</v>
      </c>
      <c r="IQ9" s="1">
        <v>7</v>
      </c>
    </row>
    <row r="10" spans="1:251">
      <c r="A10" s="4" t="s">
        <v>258</v>
      </c>
      <c r="B10" s="8" t="s">
        <v>2262</v>
      </c>
      <c r="C10" s="8" t="s">
        <v>2263</v>
      </c>
      <c r="D10" s="8" t="s">
        <v>2264</v>
      </c>
      <c r="E10" s="8" t="s">
        <v>2265</v>
      </c>
      <c r="F10" s="8" t="s">
        <v>2266</v>
      </c>
      <c r="G10" s="8" t="s">
        <v>2267</v>
      </c>
      <c r="H10" s="8" t="s">
        <v>2268</v>
      </c>
      <c r="I10" s="8" t="s">
        <v>2269</v>
      </c>
      <c r="J10" s="8" t="s">
        <v>2270</v>
      </c>
      <c r="K10" s="8" t="s">
        <v>2271</v>
      </c>
      <c r="L10" s="8" t="s">
        <v>2272</v>
      </c>
      <c r="M10" s="8" t="s">
        <v>2273</v>
      </c>
      <c r="N10" s="8" t="s">
        <v>2274</v>
      </c>
      <c r="O10" s="8" t="s">
        <v>2275</v>
      </c>
      <c r="P10" s="8" t="s">
        <v>2276</v>
      </c>
      <c r="Q10" s="8" t="s">
        <v>2277</v>
      </c>
      <c r="R10" s="8" t="s">
        <v>2278</v>
      </c>
      <c r="S10" s="8" t="s">
        <v>2279</v>
      </c>
      <c r="T10" s="8" t="s">
        <v>2280</v>
      </c>
      <c r="U10" s="8" t="s">
        <v>2281</v>
      </c>
      <c r="V10" s="8" t="s">
        <v>2282</v>
      </c>
      <c r="W10" s="8" t="s">
        <v>2283</v>
      </c>
      <c r="X10" s="8" t="s">
        <v>2284</v>
      </c>
      <c r="Y10" s="8" t="s">
        <v>2285</v>
      </c>
      <c r="Z10" s="8" t="s">
        <v>2286</v>
      </c>
      <c r="AA10" s="8" t="s">
        <v>2287</v>
      </c>
      <c r="AB10" s="8" t="s">
        <v>2288</v>
      </c>
      <c r="AC10" s="8" t="s">
        <v>2289</v>
      </c>
      <c r="AD10" s="8" t="s">
        <v>2290</v>
      </c>
      <c r="AE10" s="8" t="s">
        <v>2291</v>
      </c>
      <c r="AF10" s="8" t="s">
        <v>2292</v>
      </c>
      <c r="AG10" s="8" t="s">
        <v>2293</v>
      </c>
      <c r="AH10" s="8" t="s">
        <v>2294</v>
      </c>
      <c r="AI10" s="8" t="s">
        <v>2295</v>
      </c>
      <c r="AJ10" s="8" t="s">
        <v>2296</v>
      </c>
      <c r="AK10" s="8" t="s">
        <v>2297</v>
      </c>
      <c r="AL10" s="8" t="s">
        <v>2298</v>
      </c>
      <c r="AM10" s="8" t="s">
        <v>2299</v>
      </c>
      <c r="AN10" s="8" t="s">
        <v>2300</v>
      </c>
      <c r="AO10" s="8" t="s">
        <v>2301</v>
      </c>
      <c r="AP10" s="8" t="s">
        <v>2302</v>
      </c>
      <c r="AQ10" s="8" t="s">
        <v>2303</v>
      </c>
      <c r="AR10" s="8" t="s">
        <v>2304</v>
      </c>
      <c r="AS10" s="8" t="s">
        <v>2305</v>
      </c>
      <c r="AT10" s="8" t="s">
        <v>2306</v>
      </c>
      <c r="AU10" s="8" t="s">
        <v>2307</v>
      </c>
      <c r="AV10" s="8" t="s">
        <v>2308</v>
      </c>
      <c r="AW10" s="8" t="s">
        <v>2309</v>
      </c>
      <c r="AX10" s="8" t="s">
        <v>2310</v>
      </c>
      <c r="AY10" s="8" t="s">
        <v>2311</v>
      </c>
      <c r="AZ10" s="8" t="s">
        <v>2312</v>
      </c>
      <c r="BA10" s="8" t="s">
        <v>2313</v>
      </c>
      <c r="BB10" s="8" t="s">
        <v>2314</v>
      </c>
      <c r="BC10" s="8" t="s">
        <v>2315</v>
      </c>
      <c r="BD10" s="8" t="s">
        <v>2316</v>
      </c>
      <c r="BE10" s="8" t="s">
        <v>2317</v>
      </c>
      <c r="BF10" s="8" t="s">
        <v>2318</v>
      </c>
      <c r="BG10" s="8" t="s">
        <v>2319</v>
      </c>
      <c r="BH10" s="8" t="s">
        <v>2320</v>
      </c>
      <c r="BI10" s="8" t="s">
        <v>2321</v>
      </c>
      <c r="BJ10" s="8" t="s">
        <v>2322</v>
      </c>
      <c r="BK10" s="8" t="s">
        <v>2323</v>
      </c>
      <c r="BL10" s="8" t="s">
        <v>2324</v>
      </c>
      <c r="BM10" s="8" t="s">
        <v>2325</v>
      </c>
      <c r="BN10" s="8" t="s">
        <v>2326</v>
      </c>
      <c r="BO10" s="8" t="s">
        <v>2327</v>
      </c>
      <c r="BP10" s="8" t="s">
        <v>2328</v>
      </c>
      <c r="BQ10" s="8" t="s">
        <v>2329</v>
      </c>
      <c r="BR10" s="8" t="s">
        <v>2330</v>
      </c>
      <c r="BS10" s="8" t="s">
        <v>2331</v>
      </c>
      <c r="BT10" s="8" t="s">
        <v>2332</v>
      </c>
      <c r="BU10" s="8" t="s">
        <v>2333</v>
      </c>
      <c r="BV10" s="8" t="s">
        <v>2334</v>
      </c>
      <c r="BW10" s="8" t="s">
        <v>2335</v>
      </c>
      <c r="BX10" s="8" t="s">
        <v>2336</v>
      </c>
      <c r="BY10" s="8" t="s">
        <v>2337</v>
      </c>
      <c r="BZ10" s="8" t="s">
        <v>2338</v>
      </c>
      <c r="CA10" s="8" t="s">
        <v>2339</v>
      </c>
      <c r="CB10" s="8" t="s">
        <v>2340</v>
      </c>
      <c r="CC10" s="8" t="s">
        <v>2341</v>
      </c>
      <c r="CD10" s="8" t="s">
        <v>2342</v>
      </c>
      <c r="CE10" s="8" t="s">
        <v>2343</v>
      </c>
      <c r="CF10" s="8" t="s">
        <v>2344</v>
      </c>
      <c r="CG10" s="8" t="s">
        <v>2345</v>
      </c>
      <c r="CH10" s="8" t="s">
        <v>2346</v>
      </c>
      <c r="CI10" s="8" t="s">
        <v>2347</v>
      </c>
      <c r="CJ10" s="8" t="s">
        <v>2348</v>
      </c>
      <c r="CK10" s="8" t="s">
        <v>2349</v>
      </c>
      <c r="CL10" s="8" t="s">
        <v>2350</v>
      </c>
      <c r="CM10" s="8" t="s">
        <v>2351</v>
      </c>
      <c r="CN10" s="8" t="s">
        <v>2352</v>
      </c>
      <c r="CO10" s="8" t="s">
        <v>2353</v>
      </c>
      <c r="CP10" s="8" t="s">
        <v>2354</v>
      </c>
      <c r="CQ10" s="8" t="s">
        <v>2355</v>
      </c>
      <c r="CR10" s="8" t="s">
        <v>2356</v>
      </c>
      <c r="CS10" s="8" t="s">
        <v>2357</v>
      </c>
      <c r="CT10" s="8" t="s">
        <v>2358</v>
      </c>
      <c r="CU10" s="8" t="s">
        <v>2359</v>
      </c>
      <c r="CV10" s="8" t="s">
        <v>2360</v>
      </c>
      <c r="CW10" s="8" t="s">
        <v>2361</v>
      </c>
      <c r="CX10" s="8" t="s">
        <v>2362</v>
      </c>
      <c r="CY10" s="8" t="s">
        <v>2363</v>
      </c>
      <c r="CZ10" s="8" t="s">
        <v>2364</v>
      </c>
      <c r="DA10" s="8" t="s">
        <v>2365</v>
      </c>
      <c r="DB10" s="8" t="s">
        <v>2366</v>
      </c>
      <c r="DC10" s="8" t="s">
        <v>2367</v>
      </c>
      <c r="DD10" s="8" t="s">
        <v>2368</v>
      </c>
      <c r="DE10" s="8" t="s">
        <v>2369</v>
      </c>
      <c r="DF10" s="8" t="s">
        <v>2370</v>
      </c>
      <c r="DG10" s="8" t="s">
        <v>2371</v>
      </c>
      <c r="DH10" s="8" t="s">
        <v>2372</v>
      </c>
      <c r="DI10" s="8" t="s">
        <v>2373</v>
      </c>
      <c r="DJ10" s="8" t="s">
        <v>2374</v>
      </c>
      <c r="DK10" s="8" t="s">
        <v>2375</v>
      </c>
      <c r="DL10" s="8" t="s">
        <v>2376</v>
      </c>
      <c r="DM10" s="8" t="s">
        <v>2377</v>
      </c>
      <c r="DN10" s="8" t="s">
        <v>2378</v>
      </c>
      <c r="DO10" s="8" t="s">
        <v>2379</v>
      </c>
      <c r="DP10" s="8" t="s">
        <v>2380</v>
      </c>
      <c r="DQ10" s="8" t="s">
        <v>2381</v>
      </c>
      <c r="DR10" s="8" t="s">
        <v>2382</v>
      </c>
      <c r="DS10" s="8" t="s">
        <v>2383</v>
      </c>
      <c r="DT10" s="8" t="s">
        <v>2384</v>
      </c>
      <c r="DU10" s="8" t="s">
        <v>2385</v>
      </c>
      <c r="DV10" s="8" t="s">
        <v>2386</v>
      </c>
      <c r="DW10" s="8" t="s">
        <v>2387</v>
      </c>
      <c r="DX10" s="8" t="s">
        <v>2388</v>
      </c>
      <c r="DY10" s="8" t="s">
        <v>2389</v>
      </c>
      <c r="DZ10" s="8" t="s">
        <v>2390</v>
      </c>
      <c r="EA10" s="8" t="s">
        <v>2391</v>
      </c>
      <c r="EB10" s="8" t="s">
        <v>2392</v>
      </c>
      <c r="EC10" s="8" t="s">
        <v>2393</v>
      </c>
      <c r="ED10" s="8" t="s">
        <v>2394</v>
      </c>
      <c r="EE10" s="8" t="s">
        <v>2395</v>
      </c>
      <c r="EF10" s="8" t="s">
        <v>2396</v>
      </c>
      <c r="EG10" s="8" t="s">
        <v>2397</v>
      </c>
      <c r="EH10" s="8" t="s">
        <v>2398</v>
      </c>
      <c r="EI10" s="8" t="s">
        <v>2399</v>
      </c>
      <c r="EJ10" s="8" t="s">
        <v>2400</v>
      </c>
      <c r="EK10" s="8" t="s">
        <v>2401</v>
      </c>
      <c r="EL10" s="8" t="s">
        <v>2402</v>
      </c>
      <c r="EM10" s="8" t="s">
        <v>2403</v>
      </c>
      <c r="EN10" s="8" t="s">
        <v>2404</v>
      </c>
      <c r="EO10" s="8" t="s">
        <v>2405</v>
      </c>
      <c r="EP10" s="8" t="s">
        <v>2406</v>
      </c>
      <c r="EQ10" s="8" t="s">
        <v>2407</v>
      </c>
      <c r="ER10" s="8" t="s">
        <v>2408</v>
      </c>
      <c r="ES10" s="8" t="s">
        <v>2409</v>
      </c>
      <c r="ET10" s="8" t="s">
        <v>2410</v>
      </c>
      <c r="EU10" s="8" t="s">
        <v>2411</v>
      </c>
      <c r="EV10" s="8" t="s">
        <v>2412</v>
      </c>
      <c r="EW10" s="8" t="s">
        <v>2413</v>
      </c>
      <c r="EX10" s="8" t="s">
        <v>2414</v>
      </c>
      <c r="EY10" s="8" t="s">
        <v>2415</v>
      </c>
      <c r="EZ10" s="8" t="s">
        <v>2416</v>
      </c>
      <c r="FA10" s="8" t="s">
        <v>2417</v>
      </c>
      <c r="FB10" s="8" t="s">
        <v>2418</v>
      </c>
      <c r="FC10" s="8" t="s">
        <v>2419</v>
      </c>
      <c r="FD10" s="8" t="s">
        <v>2420</v>
      </c>
      <c r="FE10" s="8" t="s">
        <v>2421</v>
      </c>
      <c r="FF10" s="8" t="s">
        <v>2422</v>
      </c>
      <c r="FG10" s="8" t="s">
        <v>2423</v>
      </c>
      <c r="FH10" s="8" t="s">
        <v>2424</v>
      </c>
      <c r="FI10" s="8" t="s">
        <v>2425</v>
      </c>
      <c r="FJ10" s="8" t="s">
        <v>2426</v>
      </c>
      <c r="FK10" s="8" t="s">
        <v>2427</v>
      </c>
      <c r="FL10" s="8" t="s">
        <v>2428</v>
      </c>
      <c r="FM10" s="8" t="s">
        <v>2429</v>
      </c>
      <c r="FN10" s="8" t="s">
        <v>2430</v>
      </c>
      <c r="FO10" s="8" t="s">
        <v>2431</v>
      </c>
      <c r="FP10" s="8" t="s">
        <v>2432</v>
      </c>
      <c r="FQ10" s="8" t="s">
        <v>2433</v>
      </c>
      <c r="FR10" s="8" t="s">
        <v>2434</v>
      </c>
      <c r="FS10" s="8" t="s">
        <v>2435</v>
      </c>
      <c r="FT10" s="8" t="s">
        <v>2436</v>
      </c>
      <c r="FU10" s="8" t="s">
        <v>2437</v>
      </c>
      <c r="FV10" s="8" t="s">
        <v>2438</v>
      </c>
      <c r="FW10" s="8" t="s">
        <v>2439</v>
      </c>
      <c r="FX10" s="8" t="s">
        <v>2440</v>
      </c>
      <c r="FY10" s="8" t="s">
        <v>2441</v>
      </c>
      <c r="FZ10" s="8" t="s">
        <v>2442</v>
      </c>
      <c r="GA10" s="8" t="s">
        <v>2443</v>
      </c>
      <c r="GB10" s="8" t="s">
        <v>2444</v>
      </c>
      <c r="GC10" s="8" t="s">
        <v>2445</v>
      </c>
      <c r="GD10" s="8" t="s">
        <v>2446</v>
      </c>
      <c r="GE10" s="8" t="s">
        <v>2447</v>
      </c>
      <c r="GF10" s="8" t="s">
        <v>2448</v>
      </c>
      <c r="GG10" s="8" t="s">
        <v>2449</v>
      </c>
      <c r="GH10" s="8" t="s">
        <v>2450</v>
      </c>
      <c r="GI10" s="8" t="s">
        <v>2451</v>
      </c>
      <c r="GJ10" s="8" t="s">
        <v>2452</v>
      </c>
      <c r="GK10" s="8" t="s">
        <v>2453</v>
      </c>
      <c r="GL10" s="8" t="s">
        <v>2454</v>
      </c>
      <c r="GM10" s="8" t="s">
        <v>2455</v>
      </c>
      <c r="GN10" s="8" t="s">
        <v>2456</v>
      </c>
      <c r="GO10" s="8" t="s">
        <v>2457</v>
      </c>
      <c r="GP10" s="8" t="s">
        <v>2458</v>
      </c>
      <c r="GQ10" s="8" t="s">
        <v>2459</v>
      </c>
      <c r="GR10" s="8" t="s">
        <v>2460</v>
      </c>
      <c r="GS10" s="8" t="s">
        <v>2461</v>
      </c>
      <c r="GT10" s="8" t="s">
        <v>2462</v>
      </c>
      <c r="GU10" s="8" t="s">
        <v>2463</v>
      </c>
      <c r="GV10" s="8" t="s">
        <v>2464</v>
      </c>
      <c r="GW10" s="8" t="s">
        <v>2465</v>
      </c>
      <c r="GX10" s="8" t="s">
        <v>2466</v>
      </c>
      <c r="GY10" s="8" t="s">
        <v>2467</v>
      </c>
      <c r="GZ10" s="8" t="s">
        <v>2468</v>
      </c>
      <c r="HA10" s="8" t="s">
        <v>2469</v>
      </c>
      <c r="HB10" s="8" t="s">
        <v>2470</v>
      </c>
      <c r="HC10" s="8" t="s">
        <v>2471</v>
      </c>
      <c r="HD10" s="8" t="s">
        <v>2472</v>
      </c>
      <c r="HE10" s="8" t="s">
        <v>2473</v>
      </c>
      <c r="HF10" s="8" t="s">
        <v>2474</v>
      </c>
      <c r="HG10" s="8" t="s">
        <v>2475</v>
      </c>
      <c r="HH10" s="8" t="s">
        <v>2476</v>
      </c>
      <c r="HI10" s="8" t="s">
        <v>2477</v>
      </c>
      <c r="HJ10" s="8" t="s">
        <v>2478</v>
      </c>
      <c r="HK10" s="8" t="s">
        <v>2479</v>
      </c>
      <c r="HL10" s="8" t="s">
        <v>2480</v>
      </c>
      <c r="HM10" s="8" t="s">
        <v>2481</v>
      </c>
      <c r="HN10" s="8" t="s">
        <v>2482</v>
      </c>
      <c r="HO10" s="8" t="s">
        <v>2483</v>
      </c>
      <c r="HP10" s="8" t="s">
        <v>2484</v>
      </c>
      <c r="HQ10" s="8" t="s">
        <v>2485</v>
      </c>
      <c r="HR10" s="8" t="s">
        <v>2486</v>
      </c>
      <c r="HS10" s="8" t="s">
        <v>2487</v>
      </c>
      <c r="HT10" s="8" t="s">
        <v>2488</v>
      </c>
      <c r="HU10" s="8" t="s">
        <v>2489</v>
      </c>
      <c r="HV10" s="8" t="s">
        <v>2490</v>
      </c>
      <c r="HW10" s="8" t="s">
        <v>2491</v>
      </c>
      <c r="HX10" s="8" t="s">
        <v>2492</v>
      </c>
      <c r="HY10" s="8" t="s">
        <v>2493</v>
      </c>
      <c r="HZ10" s="8" t="s">
        <v>2494</v>
      </c>
      <c r="IA10" s="8" t="s">
        <v>2495</v>
      </c>
      <c r="IB10" s="8" t="s">
        <v>2496</v>
      </c>
      <c r="IC10" s="8" t="s">
        <v>2497</v>
      </c>
      <c r="ID10" s="8" t="s">
        <v>2498</v>
      </c>
      <c r="IE10" s="8" t="s">
        <v>2499</v>
      </c>
      <c r="IF10" s="8" t="s">
        <v>2500</v>
      </c>
      <c r="IG10" s="8" t="s">
        <v>2501</v>
      </c>
      <c r="IH10" s="8" t="s">
        <v>2502</v>
      </c>
      <c r="II10" s="8" t="s">
        <v>2503</v>
      </c>
      <c r="IJ10" s="8" t="s">
        <v>2504</v>
      </c>
      <c r="IK10" s="8" t="s">
        <v>2505</v>
      </c>
      <c r="IL10" s="8" t="s">
        <v>2506</v>
      </c>
      <c r="IM10" s="8" t="s">
        <v>2507</v>
      </c>
      <c r="IN10" s="8" t="s">
        <v>2508</v>
      </c>
      <c r="IO10" s="8" t="s">
        <v>2509</v>
      </c>
      <c r="IP10" s="8" t="s">
        <v>2510</v>
      </c>
      <c r="IQ10" s="8" t="s">
        <v>2511</v>
      </c>
    </row>
    <row r="11" spans="1:251">
      <c r="A11" s="10">
        <v>42036</v>
      </c>
      <c r="B11" s="9">
        <v>0.58499999999999996</v>
      </c>
      <c r="C11" s="9">
        <v>3.6989999999999998</v>
      </c>
      <c r="D11" s="9">
        <v>33.475000000000001</v>
      </c>
      <c r="E11" s="9">
        <v>15.167</v>
      </c>
      <c r="F11" s="9">
        <v>18.308</v>
      </c>
      <c r="G11" s="9">
        <v>47.668999999999997</v>
      </c>
      <c r="H11" s="9">
        <v>23.616</v>
      </c>
      <c r="I11" s="9">
        <v>24.053000000000001</v>
      </c>
      <c r="J11" s="9">
        <v>21.585999999999999</v>
      </c>
      <c r="K11" s="9">
        <v>12.295999999999999</v>
      </c>
      <c r="L11" s="9">
        <v>9.2899999999999991</v>
      </c>
      <c r="M11" s="9">
        <v>15.41</v>
      </c>
      <c r="N11" s="9">
        <v>7.8419999999999996</v>
      </c>
      <c r="O11" s="9">
        <v>7.5679999999999996</v>
      </c>
      <c r="P11" s="9">
        <v>4.1360000000000001</v>
      </c>
      <c r="Q11" s="9">
        <v>1.37</v>
      </c>
      <c r="R11" s="9">
        <v>2.766</v>
      </c>
      <c r="S11" s="9">
        <v>32.259</v>
      </c>
      <c r="T11" s="9">
        <v>15.773999999999999</v>
      </c>
      <c r="U11" s="9">
        <v>16.484999999999999</v>
      </c>
      <c r="V11" s="9">
        <v>1329.2750000000001</v>
      </c>
      <c r="W11" s="9">
        <v>740.52099999999996</v>
      </c>
      <c r="X11" s="9">
        <v>588.75400000000002</v>
      </c>
      <c r="Y11" s="9">
        <v>264.96899999999999</v>
      </c>
      <c r="Z11" s="9">
        <v>145.476</v>
      </c>
      <c r="AA11" s="9">
        <v>119.494</v>
      </c>
      <c r="AB11" s="9">
        <v>76.680999999999997</v>
      </c>
      <c r="AC11" s="9">
        <v>42.768999999999998</v>
      </c>
      <c r="AD11" s="9">
        <v>33.911999999999999</v>
      </c>
      <c r="AE11" s="9">
        <v>83.472999999999999</v>
      </c>
      <c r="AF11" s="9">
        <v>42.783999999999999</v>
      </c>
      <c r="AG11" s="9">
        <v>40.689</v>
      </c>
      <c r="AH11" s="9">
        <v>104.815</v>
      </c>
      <c r="AI11" s="9">
        <v>59.923000000000002</v>
      </c>
      <c r="AJ11" s="9">
        <v>44.892000000000003</v>
      </c>
      <c r="AK11" s="9">
        <v>1064.306</v>
      </c>
      <c r="AL11" s="9">
        <v>595.04499999999996</v>
      </c>
      <c r="AM11" s="9">
        <v>469.26100000000002</v>
      </c>
      <c r="AN11" s="9">
        <v>505.25700000000001</v>
      </c>
      <c r="AO11" s="9">
        <v>277.21100000000001</v>
      </c>
      <c r="AP11" s="9">
        <v>228.04599999999999</v>
      </c>
      <c r="AQ11" s="9">
        <v>154.102</v>
      </c>
      <c r="AR11" s="9">
        <v>83.662000000000006</v>
      </c>
      <c r="AS11" s="9">
        <v>70.44</v>
      </c>
      <c r="AT11" s="9">
        <v>151.11500000000001</v>
      </c>
      <c r="AU11" s="9">
        <v>87.210999999999999</v>
      </c>
      <c r="AV11" s="9">
        <v>63.904000000000003</v>
      </c>
      <c r="AW11" s="9">
        <v>200.04</v>
      </c>
      <c r="AX11" s="9">
        <v>106.33799999999999</v>
      </c>
      <c r="AY11" s="9">
        <v>93.700999999999993</v>
      </c>
      <c r="AZ11" s="9">
        <v>559.04899999999998</v>
      </c>
      <c r="BA11" s="9">
        <v>317.834</v>
      </c>
      <c r="BB11" s="9">
        <v>241.215</v>
      </c>
      <c r="BC11" s="9">
        <v>249.09700000000001</v>
      </c>
      <c r="BD11" s="9">
        <v>131.47800000000001</v>
      </c>
      <c r="BE11" s="9">
        <v>117.619</v>
      </c>
      <c r="BF11" s="9">
        <v>309.952</v>
      </c>
      <c r="BG11" s="9">
        <v>186.35599999999999</v>
      </c>
      <c r="BH11" s="9">
        <v>123.596</v>
      </c>
      <c r="BI11" s="9">
        <v>177.05699999999999</v>
      </c>
      <c r="BJ11" s="9">
        <v>105.069</v>
      </c>
      <c r="BK11" s="9">
        <v>71.988</v>
      </c>
      <c r="BL11" s="9">
        <v>132.89500000000001</v>
      </c>
      <c r="BM11" s="9">
        <v>81.287000000000006</v>
      </c>
      <c r="BN11" s="9">
        <v>51.607999999999997</v>
      </c>
      <c r="BO11" s="9">
        <v>121.517</v>
      </c>
      <c r="BP11" s="9">
        <v>73.123999999999995</v>
      </c>
      <c r="BQ11" s="9">
        <v>48.393000000000001</v>
      </c>
      <c r="BR11" s="9">
        <v>1207.758</v>
      </c>
      <c r="BS11" s="9">
        <v>667.39700000000005</v>
      </c>
      <c r="BT11" s="9">
        <v>540.36199999999997</v>
      </c>
      <c r="BU11" s="9">
        <v>2018.203</v>
      </c>
      <c r="BV11" s="9">
        <v>1011.062</v>
      </c>
      <c r="BW11" s="9">
        <v>1007.141</v>
      </c>
      <c r="BX11" s="9">
        <v>362.58600000000001</v>
      </c>
      <c r="BY11" s="9">
        <v>184.76499999999999</v>
      </c>
      <c r="BZ11" s="9">
        <v>177.821</v>
      </c>
      <c r="CA11" s="9">
        <v>246.626</v>
      </c>
      <c r="CB11" s="9">
        <v>129.59100000000001</v>
      </c>
      <c r="CC11" s="9">
        <v>117.036</v>
      </c>
      <c r="CD11" s="9">
        <v>171.14400000000001</v>
      </c>
      <c r="CE11" s="9">
        <v>99.406000000000006</v>
      </c>
      <c r="CF11" s="9">
        <v>71.736999999999995</v>
      </c>
      <c r="CG11" s="9">
        <v>75.483000000000004</v>
      </c>
      <c r="CH11" s="9">
        <v>30.184000000000001</v>
      </c>
      <c r="CI11" s="9">
        <v>45.298000000000002</v>
      </c>
      <c r="CJ11" s="9">
        <v>32.889000000000003</v>
      </c>
      <c r="CK11" s="9">
        <v>11.167999999999999</v>
      </c>
      <c r="CL11" s="9">
        <v>21.721</v>
      </c>
      <c r="CM11" s="9">
        <v>40.478000000000002</v>
      </c>
      <c r="CN11" s="9">
        <v>26.114000000000001</v>
      </c>
      <c r="CO11" s="9">
        <v>14.364000000000001</v>
      </c>
      <c r="CP11" s="9">
        <v>75.481999999999999</v>
      </c>
      <c r="CQ11" s="9">
        <v>29.06</v>
      </c>
      <c r="CR11" s="9">
        <v>46.421999999999997</v>
      </c>
      <c r="CS11" s="9">
        <v>148.619</v>
      </c>
      <c r="CT11" s="9">
        <v>76.366</v>
      </c>
      <c r="CU11" s="9">
        <v>72.253</v>
      </c>
      <c r="CV11" s="9">
        <v>88.045000000000002</v>
      </c>
      <c r="CW11" s="9">
        <v>51.241</v>
      </c>
      <c r="CX11" s="9">
        <v>36.804000000000002</v>
      </c>
      <c r="CY11" s="9">
        <v>7.6230000000000002</v>
      </c>
      <c r="CZ11" s="9">
        <v>1.639</v>
      </c>
      <c r="DA11" s="9">
        <v>5.984</v>
      </c>
      <c r="DB11" s="9">
        <v>60.573</v>
      </c>
      <c r="DC11" s="9">
        <v>25.123999999999999</v>
      </c>
      <c r="DD11" s="9">
        <v>35.448999999999998</v>
      </c>
      <c r="DE11" s="9">
        <v>88.858000000000004</v>
      </c>
      <c r="DF11" s="9">
        <v>51.933</v>
      </c>
      <c r="DG11" s="9">
        <v>36.924999999999997</v>
      </c>
      <c r="DH11" s="9">
        <v>37.301000000000002</v>
      </c>
      <c r="DI11" s="9">
        <v>24.687000000000001</v>
      </c>
      <c r="DJ11" s="9">
        <v>12.614000000000001</v>
      </c>
      <c r="DK11" s="9">
        <v>33.470999999999997</v>
      </c>
      <c r="DL11" s="9">
        <v>21.882999999999999</v>
      </c>
      <c r="DM11" s="9">
        <v>11.589</v>
      </c>
      <c r="DN11" s="9">
        <v>7.2460000000000004</v>
      </c>
      <c r="DO11" s="9">
        <v>3.61</v>
      </c>
      <c r="DP11" s="9">
        <v>3.6360000000000001</v>
      </c>
      <c r="DQ11" s="9">
        <v>55.386000000000003</v>
      </c>
      <c r="DR11" s="9">
        <v>30.05</v>
      </c>
      <c r="DS11" s="9">
        <v>25.335999999999999</v>
      </c>
      <c r="DT11" s="9">
        <v>240.65899999999999</v>
      </c>
      <c r="DU11" s="9">
        <v>127.63800000000001</v>
      </c>
      <c r="DV11" s="9">
        <v>113.021</v>
      </c>
      <c r="DW11" s="9">
        <v>35.112000000000002</v>
      </c>
      <c r="DX11" s="9">
        <v>17.745000000000001</v>
      </c>
      <c r="DY11" s="9">
        <v>17.367000000000001</v>
      </c>
      <c r="DZ11" s="9">
        <v>10.324</v>
      </c>
      <c r="EA11" s="9">
        <v>5.8250000000000002</v>
      </c>
      <c r="EB11" s="9">
        <v>4.4989999999999997</v>
      </c>
      <c r="EC11" s="9">
        <v>11.558999999999999</v>
      </c>
      <c r="ED11" s="9">
        <v>5.4240000000000004</v>
      </c>
      <c r="EE11" s="9">
        <v>6.1349999999999998</v>
      </c>
      <c r="EF11" s="9">
        <v>13.228999999999999</v>
      </c>
      <c r="EG11" s="9">
        <v>6.4960000000000004</v>
      </c>
      <c r="EH11" s="9">
        <v>6.7329999999999997</v>
      </c>
      <c r="EI11" s="9">
        <v>205.547</v>
      </c>
      <c r="EJ11" s="9">
        <v>109.892</v>
      </c>
      <c r="EK11" s="9">
        <v>95.655000000000001</v>
      </c>
      <c r="EL11" s="9">
        <v>75.69</v>
      </c>
      <c r="EM11" s="9">
        <v>38.988</v>
      </c>
      <c r="EN11" s="9">
        <v>36.701999999999998</v>
      </c>
      <c r="EO11" s="9">
        <v>21.131</v>
      </c>
      <c r="EP11" s="9">
        <v>9.7959999999999994</v>
      </c>
      <c r="EQ11" s="9">
        <v>11.335000000000001</v>
      </c>
      <c r="ER11" s="9">
        <v>21.332999999999998</v>
      </c>
      <c r="ES11" s="9">
        <v>11.055</v>
      </c>
      <c r="ET11" s="9">
        <v>10.278</v>
      </c>
      <c r="EU11" s="9">
        <v>33.225999999999999</v>
      </c>
      <c r="EV11" s="9">
        <v>18.137</v>
      </c>
      <c r="EW11" s="9">
        <v>15.089</v>
      </c>
      <c r="EX11" s="9">
        <v>129.857</v>
      </c>
      <c r="EY11" s="9">
        <v>70.903999999999996</v>
      </c>
      <c r="EZ11" s="9">
        <v>58.953000000000003</v>
      </c>
      <c r="FA11" s="9">
        <v>53.43</v>
      </c>
      <c r="FB11" s="9">
        <v>26.939</v>
      </c>
      <c r="FC11" s="9">
        <v>26.491</v>
      </c>
      <c r="FD11" s="9">
        <v>76.427999999999997</v>
      </c>
      <c r="FE11" s="9">
        <v>43.966000000000001</v>
      </c>
      <c r="FF11" s="9">
        <v>32.462000000000003</v>
      </c>
      <c r="FG11" s="9">
        <v>44.521999999999998</v>
      </c>
      <c r="FH11" s="9">
        <v>25.358000000000001</v>
      </c>
      <c r="FI11" s="9">
        <v>19.164000000000001</v>
      </c>
      <c r="FJ11" s="9">
        <v>31.905999999999999</v>
      </c>
      <c r="FK11" s="9">
        <v>18.608000000000001</v>
      </c>
      <c r="FL11" s="9">
        <v>13.298</v>
      </c>
      <c r="FM11" s="9">
        <v>16.245000000000001</v>
      </c>
      <c r="FN11" s="9">
        <v>8.5690000000000008</v>
      </c>
      <c r="FO11" s="9">
        <v>7.6760000000000002</v>
      </c>
      <c r="FP11" s="9">
        <v>224.41499999999999</v>
      </c>
      <c r="FQ11" s="9">
        <v>119.069</v>
      </c>
      <c r="FR11" s="9">
        <v>105.346</v>
      </c>
      <c r="FS11" s="9">
        <v>416.55399999999997</v>
      </c>
      <c r="FT11" s="9">
        <v>204.48699999999999</v>
      </c>
      <c r="FU11" s="9">
        <v>212.06800000000001</v>
      </c>
      <c r="FV11" s="9">
        <v>65.942999999999998</v>
      </c>
      <c r="FW11" s="9">
        <v>32.468000000000004</v>
      </c>
      <c r="FX11" s="9">
        <v>33.475000000000001</v>
      </c>
      <c r="FY11" s="9">
        <v>43.908000000000001</v>
      </c>
      <c r="FZ11" s="9">
        <v>21.198</v>
      </c>
      <c r="GA11" s="9">
        <v>22.71</v>
      </c>
      <c r="GB11" s="9">
        <v>28.43</v>
      </c>
      <c r="GC11" s="9">
        <v>14.548</v>
      </c>
      <c r="GD11" s="9">
        <v>13.882</v>
      </c>
      <c r="GE11" s="9">
        <v>15.478999999999999</v>
      </c>
      <c r="GF11" s="9">
        <v>6.65</v>
      </c>
      <c r="GG11" s="9">
        <v>8.8290000000000006</v>
      </c>
      <c r="GH11" s="9">
        <v>5.7009999999999996</v>
      </c>
      <c r="GI11" s="9">
        <v>2.0249999999999999</v>
      </c>
      <c r="GJ11" s="9">
        <v>3.6760000000000002</v>
      </c>
      <c r="GK11" s="9">
        <v>6.4160000000000004</v>
      </c>
      <c r="GL11" s="9">
        <v>3.2149999999999999</v>
      </c>
      <c r="GM11" s="9">
        <v>3.2010000000000001</v>
      </c>
      <c r="GN11" s="9">
        <v>15.618</v>
      </c>
      <c r="GO11" s="9">
        <v>8.0549999999999997</v>
      </c>
      <c r="GP11" s="9">
        <v>7.5629999999999997</v>
      </c>
      <c r="GQ11" s="9">
        <v>21.568999999999999</v>
      </c>
      <c r="GR11" s="9">
        <v>10.676</v>
      </c>
      <c r="GS11" s="9">
        <v>10.893000000000001</v>
      </c>
      <c r="GT11" s="9">
        <v>11.196999999999999</v>
      </c>
      <c r="GU11" s="9">
        <v>5.96</v>
      </c>
      <c r="GV11" s="9">
        <v>5.2370000000000001</v>
      </c>
      <c r="GW11" s="9">
        <v>1.181</v>
      </c>
      <c r="GX11" s="9">
        <v>0.48699999999999999</v>
      </c>
      <c r="GY11" s="9">
        <v>0.69399999999999995</v>
      </c>
      <c r="GZ11" s="9">
        <v>10.372</v>
      </c>
      <c r="HA11" s="9">
        <v>4.7160000000000002</v>
      </c>
      <c r="HB11" s="9">
        <v>5.6559999999999997</v>
      </c>
      <c r="HC11" s="9">
        <v>16.71</v>
      </c>
      <c r="HD11" s="9">
        <v>9.1620000000000008</v>
      </c>
      <c r="HE11" s="9">
        <v>7.5469999999999997</v>
      </c>
      <c r="HF11" s="9">
        <v>7.1109999999999998</v>
      </c>
      <c r="HG11" s="9">
        <v>4.5460000000000003</v>
      </c>
      <c r="HH11" s="9">
        <v>2.5649999999999999</v>
      </c>
      <c r="HI11" s="9">
        <v>5.0469999999999997</v>
      </c>
      <c r="HJ11" s="9">
        <v>2.609</v>
      </c>
      <c r="HK11" s="9">
        <v>2.4390000000000001</v>
      </c>
      <c r="HL11" s="9">
        <v>0.66900000000000004</v>
      </c>
      <c r="HM11" s="9">
        <v>0.309</v>
      </c>
      <c r="HN11" s="9">
        <v>0.36</v>
      </c>
      <c r="HO11" s="9">
        <v>11.662000000000001</v>
      </c>
      <c r="HP11" s="9">
        <v>6.5540000000000003</v>
      </c>
      <c r="HQ11" s="9">
        <v>5.1079999999999997</v>
      </c>
      <c r="HR11" s="9">
        <v>129.005</v>
      </c>
      <c r="HS11" s="9">
        <v>69.322000000000003</v>
      </c>
      <c r="HT11" s="9">
        <v>59.683</v>
      </c>
      <c r="HU11" s="9">
        <v>30.593</v>
      </c>
      <c r="HV11" s="9">
        <v>16.404</v>
      </c>
      <c r="HW11" s="9">
        <v>14.19</v>
      </c>
      <c r="HX11" s="9">
        <v>9.4090000000000007</v>
      </c>
      <c r="HY11" s="9">
        <v>5.0119999999999996</v>
      </c>
      <c r="HZ11" s="9">
        <v>4.3970000000000002</v>
      </c>
      <c r="IA11" s="9">
        <v>8.3059999999999992</v>
      </c>
      <c r="IB11" s="9">
        <v>4.7610000000000001</v>
      </c>
      <c r="IC11" s="9">
        <v>3.5449999999999999</v>
      </c>
      <c r="ID11" s="9">
        <v>12.879</v>
      </c>
      <c r="IE11" s="9">
        <v>6.6310000000000002</v>
      </c>
      <c r="IF11" s="9">
        <v>6.2480000000000002</v>
      </c>
      <c r="IG11" s="9">
        <v>98.412000000000006</v>
      </c>
      <c r="IH11" s="9">
        <v>52.917999999999999</v>
      </c>
      <c r="II11" s="9">
        <v>45.493000000000002</v>
      </c>
      <c r="IJ11" s="9">
        <v>51.472999999999999</v>
      </c>
      <c r="IK11" s="9">
        <v>26.373000000000001</v>
      </c>
      <c r="IL11" s="9">
        <v>25.1</v>
      </c>
      <c r="IM11" s="9">
        <v>16.157</v>
      </c>
      <c r="IN11" s="9">
        <v>7.8490000000000002</v>
      </c>
      <c r="IO11" s="9">
        <v>8.3079999999999998</v>
      </c>
      <c r="IP11" s="9">
        <v>15.734</v>
      </c>
      <c r="IQ11" s="9">
        <v>7.9569999999999999</v>
      </c>
    </row>
    <row r="12" spans="1:251">
      <c r="A12" s="10">
        <v>42401</v>
      </c>
      <c r="B12" s="9">
        <v>2.4279999999999999</v>
      </c>
      <c r="C12" s="9">
        <v>2.9180000000000001</v>
      </c>
      <c r="D12" s="9">
        <v>36.936999999999998</v>
      </c>
      <c r="E12" s="9">
        <v>14.064</v>
      </c>
      <c r="F12" s="9">
        <v>22.873000000000001</v>
      </c>
      <c r="G12" s="9">
        <v>49.896999999999998</v>
      </c>
      <c r="H12" s="9">
        <v>30.792999999999999</v>
      </c>
      <c r="I12" s="9">
        <v>19.103999999999999</v>
      </c>
      <c r="J12" s="9">
        <v>21.780999999999999</v>
      </c>
      <c r="K12" s="9">
        <v>13.845000000000001</v>
      </c>
      <c r="L12" s="9">
        <v>7.9359999999999999</v>
      </c>
      <c r="M12" s="9">
        <v>17.812999999999999</v>
      </c>
      <c r="N12" s="9">
        <v>11.907</v>
      </c>
      <c r="O12" s="9">
        <v>5.9059999999999997</v>
      </c>
      <c r="P12" s="9">
        <v>2.7280000000000002</v>
      </c>
      <c r="Q12" s="9">
        <v>1.571</v>
      </c>
      <c r="R12" s="9">
        <v>1.157</v>
      </c>
      <c r="S12" s="9">
        <v>32.084000000000003</v>
      </c>
      <c r="T12" s="9">
        <v>18.885999999999999</v>
      </c>
      <c r="U12" s="9">
        <v>13.198</v>
      </c>
      <c r="V12" s="9">
        <v>1308.1120000000001</v>
      </c>
      <c r="W12" s="9">
        <v>717.346</v>
      </c>
      <c r="X12" s="9">
        <v>590.76599999999996</v>
      </c>
      <c r="Y12" s="9">
        <v>231.93799999999999</v>
      </c>
      <c r="Z12" s="9">
        <v>131.07400000000001</v>
      </c>
      <c r="AA12" s="9">
        <v>100.864</v>
      </c>
      <c r="AB12" s="9">
        <v>58.734999999999999</v>
      </c>
      <c r="AC12" s="9">
        <v>32.630000000000003</v>
      </c>
      <c r="AD12" s="9">
        <v>26.105</v>
      </c>
      <c r="AE12" s="9">
        <v>61.960999999999999</v>
      </c>
      <c r="AF12" s="9">
        <v>34.237000000000002</v>
      </c>
      <c r="AG12" s="9">
        <v>27.724</v>
      </c>
      <c r="AH12" s="9">
        <v>111.242</v>
      </c>
      <c r="AI12" s="9">
        <v>64.206999999999994</v>
      </c>
      <c r="AJ12" s="9">
        <v>47.036000000000001</v>
      </c>
      <c r="AK12" s="9">
        <v>1076.174</v>
      </c>
      <c r="AL12" s="9">
        <v>586.27200000000005</v>
      </c>
      <c r="AM12" s="9">
        <v>489.90199999999999</v>
      </c>
      <c r="AN12" s="9">
        <v>520.346</v>
      </c>
      <c r="AO12" s="9">
        <v>279.10500000000002</v>
      </c>
      <c r="AP12" s="9">
        <v>241.24</v>
      </c>
      <c r="AQ12" s="9">
        <v>148.261</v>
      </c>
      <c r="AR12" s="9">
        <v>81.049000000000007</v>
      </c>
      <c r="AS12" s="9">
        <v>67.212000000000003</v>
      </c>
      <c r="AT12" s="9">
        <v>145.81299999999999</v>
      </c>
      <c r="AU12" s="9">
        <v>74.128</v>
      </c>
      <c r="AV12" s="9">
        <v>71.685000000000002</v>
      </c>
      <c r="AW12" s="9">
        <v>226.27199999999999</v>
      </c>
      <c r="AX12" s="9">
        <v>123.928</v>
      </c>
      <c r="AY12" s="9">
        <v>102.34399999999999</v>
      </c>
      <c r="AZ12" s="9">
        <v>555.82799999999997</v>
      </c>
      <c r="BA12" s="9">
        <v>307.16699999999997</v>
      </c>
      <c r="BB12" s="9">
        <v>248.66200000000001</v>
      </c>
      <c r="BC12" s="9">
        <v>258.411</v>
      </c>
      <c r="BD12" s="9">
        <v>140.77600000000001</v>
      </c>
      <c r="BE12" s="9">
        <v>117.63500000000001</v>
      </c>
      <c r="BF12" s="9">
        <v>297.41699999999997</v>
      </c>
      <c r="BG12" s="9">
        <v>166.39</v>
      </c>
      <c r="BH12" s="9">
        <v>131.02699999999999</v>
      </c>
      <c r="BI12" s="9">
        <v>176.49299999999999</v>
      </c>
      <c r="BJ12" s="9">
        <v>93.878</v>
      </c>
      <c r="BK12" s="9">
        <v>82.614999999999995</v>
      </c>
      <c r="BL12" s="9">
        <v>120.92400000000001</v>
      </c>
      <c r="BM12" s="9">
        <v>72.513000000000005</v>
      </c>
      <c r="BN12" s="9">
        <v>48.411000000000001</v>
      </c>
      <c r="BO12" s="9">
        <v>108.548</v>
      </c>
      <c r="BP12" s="9">
        <v>66.010999999999996</v>
      </c>
      <c r="BQ12" s="9">
        <v>42.537999999999997</v>
      </c>
      <c r="BR12" s="9">
        <v>1199.5640000000001</v>
      </c>
      <c r="BS12" s="9">
        <v>651.33500000000004</v>
      </c>
      <c r="BT12" s="9">
        <v>548.22900000000004</v>
      </c>
      <c r="BU12" s="9">
        <v>2014.8009999999999</v>
      </c>
      <c r="BV12" s="9">
        <v>1008.9589999999999</v>
      </c>
      <c r="BW12" s="9">
        <v>1005.843</v>
      </c>
      <c r="BX12" s="9">
        <v>338.34399999999999</v>
      </c>
      <c r="BY12" s="9">
        <v>178.99700000000001</v>
      </c>
      <c r="BZ12" s="9">
        <v>159.34700000000001</v>
      </c>
      <c r="CA12" s="9">
        <v>233.447</v>
      </c>
      <c r="CB12" s="9">
        <v>131.81800000000001</v>
      </c>
      <c r="CC12" s="9">
        <v>101.629</v>
      </c>
      <c r="CD12" s="9">
        <v>160.97</v>
      </c>
      <c r="CE12" s="9">
        <v>96.183999999999997</v>
      </c>
      <c r="CF12" s="9">
        <v>64.786000000000001</v>
      </c>
      <c r="CG12" s="9">
        <v>72.477000000000004</v>
      </c>
      <c r="CH12" s="9">
        <v>35.634</v>
      </c>
      <c r="CI12" s="9">
        <v>36.843000000000004</v>
      </c>
      <c r="CJ12" s="9">
        <v>29.785</v>
      </c>
      <c r="CK12" s="9">
        <v>12.705</v>
      </c>
      <c r="CL12" s="9">
        <v>17.079999999999998</v>
      </c>
      <c r="CM12" s="9">
        <v>40.433</v>
      </c>
      <c r="CN12" s="9">
        <v>23.969000000000001</v>
      </c>
      <c r="CO12" s="9">
        <v>16.463999999999999</v>
      </c>
      <c r="CP12" s="9">
        <v>64.463999999999999</v>
      </c>
      <c r="CQ12" s="9">
        <v>23.209</v>
      </c>
      <c r="CR12" s="9">
        <v>41.253999999999998</v>
      </c>
      <c r="CS12" s="9">
        <v>124.59</v>
      </c>
      <c r="CT12" s="9">
        <v>57.637</v>
      </c>
      <c r="CU12" s="9">
        <v>66.953000000000003</v>
      </c>
      <c r="CV12" s="9">
        <v>74.768000000000001</v>
      </c>
      <c r="CW12" s="9">
        <v>43.121000000000002</v>
      </c>
      <c r="CX12" s="9">
        <v>31.646999999999998</v>
      </c>
      <c r="CY12" s="9">
        <v>8.3070000000000004</v>
      </c>
      <c r="CZ12" s="9">
        <v>2.98</v>
      </c>
      <c r="DA12" s="9">
        <v>5.3259999999999996</v>
      </c>
      <c r="DB12" s="9">
        <v>49.822000000000003</v>
      </c>
      <c r="DC12" s="9">
        <v>14.516</v>
      </c>
      <c r="DD12" s="9">
        <v>35.305999999999997</v>
      </c>
      <c r="DE12" s="9">
        <v>88.855999999999995</v>
      </c>
      <c r="DF12" s="9">
        <v>55.552</v>
      </c>
      <c r="DG12" s="9">
        <v>33.304000000000002</v>
      </c>
      <c r="DH12" s="9">
        <v>43.32</v>
      </c>
      <c r="DI12" s="9">
        <v>28.367000000000001</v>
      </c>
      <c r="DJ12" s="9">
        <v>14.952</v>
      </c>
      <c r="DK12" s="9">
        <v>33.78</v>
      </c>
      <c r="DL12" s="9">
        <v>22.89</v>
      </c>
      <c r="DM12" s="9">
        <v>10.891</v>
      </c>
      <c r="DN12" s="9">
        <v>3.9670000000000001</v>
      </c>
      <c r="DO12" s="9">
        <v>1.716</v>
      </c>
      <c r="DP12" s="9">
        <v>2.2519999999999998</v>
      </c>
      <c r="DQ12" s="9">
        <v>55.075000000000003</v>
      </c>
      <c r="DR12" s="9">
        <v>32.661999999999999</v>
      </c>
      <c r="DS12" s="9">
        <v>22.413</v>
      </c>
      <c r="DT12" s="9">
        <v>237.19399999999999</v>
      </c>
      <c r="DU12" s="9">
        <v>125.102</v>
      </c>
      <c r="DV12" s="9">
        <v>112.093</v>
      </c>
      <c r="DW12" s="9">
        <v>36.542000000000002</v>
      </c>
      <c r="DX12" s="9">
        <v>17.135000000000002</v>
      </c>
      <c r="DY12" s="9">
        <v>19.407</v>
      </c>
      <c r="DZ12" s="9">
        <v>11.991</v>
      </c>
      <c r="EA12" s="9">
        <v>5.2539999999999996</v>
      </c>
      <c r="EB12" s="9">
        <v>6.7370000000000001</v>
      </c>
      <c r="EC12" s="9">
        <v>9.923</v>
      </c>
      <c r="ED12" s="9">
        <v>4.4429999999999996</v>
      </c>
      <c r="EE12" s="9">
        <v>5.4790000000000001</v>
      </c>
      <c r="EF12" s="9">
        <v>14.628</v>
      </c>
      <c r="EG12" s="9">
        <v>7.4370000000000003</v>
      </c>
      <c r="EH12" s="9">
        <v>7.1909999999999998</v>
      </c>
      <c r="EI12" s="9">
        <v>200.65299999999999</v>
      </c>
      <c r="EJ12" s="9">
        <v>107.967</v>
      </c>
      <c r="EK12" s="9">
        <v>92.686000000000007</v>
      </c>
      <c r="EL12" s="9">
        <v>75.918999999999997</v>
      </c>
      <c r="EM12" s="9">
        <v>39.902000000000001</v>
      </c>
      <c r="EN12" s="9">
        <v>36.017000000000003</v>
      </c>
      <c r="EO12" s="9">
        <v>21.331</v>
      </c>
      <c r="EP12" s="9">
        <v>11.375</v>
      </c>
      <c r="EQ12" s="9">
        <v>9.9570000000000007</v>
      </c>
      <c r="ER12" s="9">
        <v>21.984000000000002</v>
      </c>
      <c r="ES12" s="9">
        <v>11.398999999999999</v>
      </c>
      <c r="ET12" s="9">
        <v>10.585000000000001</v>
      </c>
      <c r="EU12" s="9">
        <v>32.603000000000002</v>
      </c>
      <c r="EV12" s="9">
        <v>17.128</v>
      </c>
      <c r="EW12" s="9">
        <v>15.475</v>
      </c>
      <c r="EX12" s="9">
        <v>124.73399999999999</v>
      </c>
      <c r="EY12" s="9">
        <v>68.064999999999998</v>
      </c>
      <c r="EZ12" s="9">
        <v>56.668999999999997</v>
      </c>
      <c r="FA12" s="9">
        <v>49.786999999999999</v>
      </c>
      <c r="FB12" s="9">
        <v>25.927</v>
      </c>
      <c r="FC12" s="9">
        <v>23.86</v>
      </c>
      <c r="FD12" s="9">
        <v>74.947000000000003</v>
      </c>
      <c r="FE12" s="9">
        <v>42.137999999999998</v>
      </c>
      <c r="FF12" s="9">
        <v>32.808999999999997</v>
      </c>
      <c r="FG12" s="9">
        <v>42.249000000000002</v>
      </c>
      <c r="FH12" s="9">
        <v>23.47</v>
      </c>
      <c r="FI12" s="9">
        <v>18.779</v>
      </c>
      <c r="FJ12" s="9">
        <v>32.698</v>
      </c>
      <c r="FK12" s="9">
        <v>18.667999999999999</v>
      </c>
      <c r="FL12" s="9">
        <v>14.03</v>
      </c>
      <c r="FM12" s="9">
        <v>16.34</v>
      </c>
      <c r="FN12" s="9">
        <v>8.4</v>
      </c>
      <c r="FO12" s="9">
        <v>7.94</v>
      </c>
      <c r="FP12" s="9">
        <v>220.85400000000001</v>
      </c>
      <c r="FQ12" s="9">
        <v>116.702</v>
      </c>
      <c r="FR12" s="9">
        <v>104.152</v>
      </c>
      <c r="FS12" s="9">
        <v>417.06599999999997</v>
      </c>
      <c r="FT12" s="9">
        <v>205.47900000000001</v>
      </c>
      <c r="FU12" s="9">
        <v>211.58699999999999</v>
      </c>
      <c r="FV12" s="9">
        <v>63.582000000000001</v>
      </c>
      <c r="FW12" s="9">
        <v>33.017000000000003</v>
      </c>
      <c r="FX12" s="9">
        <v>30.565000000000001</v>
      </c>
      <c r="FY12" s="9">
        <v>42.868000000000002</v>
      </c>
      <c r="FZ12" s="9">
        <v>22.411000000000001</v>
      </c>
      <c r="GA12" s="9">
        <v>20.457000000000001</v>
      </c>
      <c r="GB12" s="9">
        <v>25.904</v>
      </c>
      <c r="GC12" s="9">
        <v>15.102</v>
      </c>
      <c r="GD12" s="9">
        <v>10.802</v>
      </c>
      <c r="GE12" s="9">
        <v>16.963999999999999</v>
      </c>
      <c r="GF12" s="9">
        <v>7.3090000000000002</v>
      </c>
      <c r="GG12" s="9">
        <v>9.6549999999999994</v>
      </c>
      <c r="GH12" s="9">
        <v>4.702</v>
      </c>
      <c r="GI12" s="9">
        <v>2.4260000000000002</v>
      </c>
      <c r="GJ12" s="9">
        <v>2.2759999999999998</v>
      </c>
      <c r="GK12" s="9">
        <v>6.6440000000000001</v>
      </c>
      <c r="GL12" s="9">
        <v>3.7090000000000001</v>
      </c>
      <c r="GM12" s="9">
        <v>2.9350000000000001</v>
      </c>
      <c r="GN12" s="9">
        <v>14.069000000000001</v>
      </c>
      <c r="GO12" s="9">
        <v>6.8970000000000002</v>
      </c>
      <c r="GP12" s="9">
        <v>7.1719999999999997</v>
      </c>
      <c r="GQ12" s="9">
        <v>21.343</v>
      </c>
      <c r="GR12" s="9">
        <v>9.8949999999999996</v>
      </c>
      <c r="GS12" s="9">
        <v>11.448</v>
      </c>
      <c r="GT12" s="9">
        <v>10.83</v>
      </c>
      <c r="GU12" s="9">
        <v>5.5919999999999996</v>
      </c>
      <c r="GV12" s="9">
        <v>5.2380000000000004</v>
      </c>
      <c r="GW12" s="9">
        <v>1.103</v>
      </c>
      <c r="GX12" s="9">
        <v>0.56399999999999995</v>
      </c>
      <c r="GY12" s="9">
        <v>0.53900000000000003</v>
      </c>
      <c r="GZ12" s="9">
        <v>10.512</v>
      </c>
      <c r="HA12" s="9">
        <v>4.3029999999999999</v>
      </c>
      <c r="HB12" s="9">
        <v>6.2089999999999996</v>
      </c>
      <c r="HC12" s="9">
        <v>15.711</v>
      </c>
      <c r="HD12" s="9">
        <v>9.1110000000000007</v>
      </c>
      <c r="HE12" s="9">
        <v>6.6</v>
      </c>
      <c r="HF12" s="9">
        <v>4.0510000000000002</v>
      </c>
      <c r="HG12" s="9">
        <v>2.7229999999999999</v>
      </c>
      <c r="HH12" s="9">
        <v>1.3280000000000001</v>
      </c>
      <c r="HI12" s="9">
        <v>5.51</v>
      </c>
      <c r="HJ12" s="9">
        <v>2.8079999999999998</v>
      </c>
      <c r="HK12" s="9">
        <v>2.702</v>
      </c>
      <c r="HL12" s="9">
        <v>1.0860000000000001</v>
      </c>
      <c r="HM12" s="9">
        <v>0.39800000000000002</v>
      </c>
      <c r="HN12" s="9">
        <v>0.68799999999999994</v>
      </c>
      <c r="HO12" s="9">
        <v>10.201000000000001</v>
      </c>
      <c r="HP12" s="9">
        <v>6.3029999999999999</v>
      </c>
      <c r="HQ12" s="9">
        <v>3.8980000000000001</v>
      </c>
      <c r="HR12" s="9">
        <v>126.261</v>
      </c>
      <c r="HS12" s="9">
        <v>66.637</v>
      </c>
      <c r="HT12" s="9">
        <v>59.622999999999998</v>
      </c>
      <c r="HU12" s="9">
        <v>21.739000000000001</v>
      </c>
      <c r="HV12" s="9">
        <v>10.356999999999999</v>
      </c>
      <c r="HW12" s="9">
        <v>11.382</v>
      </c>
      <c r="HX12" s="9">
        <v>6.0380000000000003</v>
      </c>
      <c r="HY12" s="9">
        <v>2.57</v>
      </c>
      <c r="HZ12" s="9">
        <v>3.468</v>
      </c>
      <c r="IA12" s="9">
        <v>5.6109999999999998</v>
      </c>
      <c r="IB12" s="9">
        <v>3.0510000000000002</v>
      </c>
      <c r="IC12" s="9">
        <v>2.56</v>
      </c>
      <c r="ID12" s="9">
        <v>10.09</v>
      </c>
      <c r="IE12" s="9">
        <v>4.7359999999999998</v>
      </c>
      <c r="IF12" s="9">
        <v>5.3540000000000001</v>
      </c>
      <c r="IG12" s="9">
        <v>104.52200000000001</v>
      </c>
      <c r="IH12" s="9">
        <v>56.280999999999999</v>
      </c>
      <c r="II12" s="9">
        <v>48.241</v>
      </c>
      <c r="IJ12" s="9">
        <v>51.695999999999998</v>
      </c>
      <c r="IK12" s="9">
        <v>27.077000000000002</v>
      </c>
      <c r="IL12" s="9">
        <v>24.619</v>
      </c>
      <c r="IM12" s="9">
        <v>19.044</v>
      </c>
      <c r="IN12" s="9">
        <v>10.090999999999999</v>
      </c>
      <c r="IO12" s="9">
        <v>8.9529999999999994</v>
      </c>
      <c r="IP12" s="9">
        <v>15.631</v>
      </c>
      <c r="IQ12" s="9">
        <v>8.5630000000000006</v>
      </c>
    </row>
    <row r="13" spans="1:251">
      <c r="A13" s="10">
        <v>42767</v>
      </c>
      <c r="B13" s="9">
        <v>2.4830000000000001</v>
      </c>
      <c r="C13" s="9">
        <v>5.9610000000000003</v>
      </c>
      <c r="D13" s="9">
        <v>33.365000000000002</v>
      </c>
      <c r="E13" s="9">
        <v>13.795</v>
      </c>
      <c r="F13" s="9">
        <v>19.568999999999999</v>
      </c>
      <c r="G13" s="9">
        <v>45.573999999999998</v>
      </c>
      <c r="H13" s="9">
        <v>26.234000000000002</v>
      </c>
      <c r="I13" s="9">
        <v>19.341000000000001</v>
      </c>
      <c r="J13" s="9">
        <v>21.358000000000001</v>
      </c>
      <c r="K13" s="9">
        <v>11.358000000000001</v>
      </c>
      <c r="L13" s="9">
        <v>10</v>
      </c>
      <c r="M13" s="9">
        <v>16.759</v>
      </c>
      <c r="N13" s="9">
        <v>9.7910000000000004</v>
      </c>
      <c r="O13" s="9">
        <v>6.968</v>
      </c>
      <c r="P13" s="9">
        <v>3.585</v>
      </c>
      <c r="Q13" s="9">
        <v>1.901</v>
      </c>
      <c r="R13" s="9">
        <v>1.6850000000000001</v>
      </c>
      <c r="S13" s="9">
        <v>28.815000000000001</v>
      </c>
      <c r="T13" s="9">
        <v>16.442</v>
      </c>
      <c r="U13" s="9">
        <v>12.372999999999999</v>
      </c>
      <c r="V13" s="9">
        <v>1304.2059999999999</v>
      </c>
      <c r="W13" s="9">
        <v>716.04499999999996</v>
      </c>
      <c r="X13" s="9">
        <v>588.16200000000003</v>
      </c>
      <c r="Y13" s="9">
        <v>224.09899999999999</v>
      </c>
      <c r="Z13" s="9">
        <v>121.54600000000001</v>
      </c>
      <c r="AA13" s="9">
        <v>102.55200000000001</v>
      </c>
      <c r="AB13" s="9">
        <v>68.700999999999993</v>
      </c>
      <c r="AC13" s="9">
        <v>38.637999999999998</v>
      </c>
      <c r="AD13" s="9">
        <v>30.062999999999999</v>
      </c>
      <c r="AE13" s="9">
        <v>68.765000000000001</v>
      </c>
      <c r="AF13" s="9">
        <v>36.817999999999998</v>
      </c>
      <c r="AG13" s="9">
        <v>31.946999999999999</v>
      </c>
      <c r="AH13" s="9">
        <v>86.632000000000005</v>
      </c>
      <c r="AI13" s="9">
        <v>46.09</v>
      </c>
      <c r="AJ13" s="9">
        <v>40.542000000000002</v>
      </c>
      <c r="AK13" s="9">
        <v>1080.1079999999999</v>
      </c>
      <c r="AL13" s="9">
        <v>594.49800000000005</v>
      </c>
      <c r="AM13" s="9">
        <v>485.61</v>
      </c>
      <c r="AN13" s="9">
        <v>508.52499999999998</v>
      </c>
      <c r="AO13" s="9">
        <v>274.904</v>
      </c>
      <c r="AP13" s="9">
        <v>233.62100000000001</v>
      </c>
      <c r="AQ13" s="9">
        <v>135.34299999999999</v>
      </c>
      <c r="AR13" s="9">
        <v>64.245999999999995</v>
      </c>
      <c r="AS13" s="9">
        <v>71.096999999999994</v>
      </c>
      <c r="AT13" s="9">
        <v>156.29300000000001</v>
      </c>
      <c r="AU13" s="9">
        <v>87.867999999999995</v>
      </c>
      <c r="AV13" s="9">
        <v>68.424999999999997</v>
      </c>
      <c r="AW13" s="9">
        <v>216.88900000000001</v>
      </c>
      <c r="AX13" s="9">
        <v>122.79</v>
      </c>
      <c r="AY13" s="9">
        <v>94.099000000000004</v>
      </c>
      <c r="AZ13" s="9">
        <v>571.58299999999997</v>
      </c>
      <c r="BA13" s="9">
        <v>319.59399999999999</v>
      </c>
      <c r="BB13" s="9">
        <v>251.988</v>
      </c>
      <c r="BC13" s="9">
        <v>265.13299999999998</v>
      </c>
      <c r="BD13" s="9">
        <v>144.94800000000001</v>
      </c>
      <c r="BE13" s="9">
        <v>120.185</v>
      </c>
      <c r="BF13" s="9">
        <v>306.45</v>
      </c>
      <c r="BG13" s="9">
        <v>174.64599999999999</v>
      </c>
      <c r="BH13" s="9">
        <v>131.804</v>
      </c>
      <c r="BI13" s="9">
        <v>184.005</v>
      </c>
      <c r="BJ13" s="9">
        <v>100.313</v>
      </c>
      <c r="BK13" s="9">
        <v>83.691999999999993</v>
      </c>
      <c r="BL13" s="9">
        <v>122.444</v>
      </c>
      <c r="BM13" s="9">
        <v>74.332999999999998</v>
      </c>
      <c r="BN13" s="9">
        <v>48.110999999999997</v>
      </c>
      <c r="BO13" s="9">
        <v>98.638999999999996</v>
      </c>
      <c r="BP13" s="9">
        <v>60.137</v>
      </c>
      <c r="BQ13" s="9">
        <v>38.502000000000002</v>
      </c>
      <c r="BR13" s="9">
        <v>1205.568</v>
      </c>
      <c r="BS13" s="9">
        <v>655.90700000000004</v>
      </c>
      <c r="BT13" s="9">
        <v>549.66</v>
      </c>
      <c r="BU13" s="9">
        <v>2034.9770000000001</v>
      </c>
      <c r="BV13" s="9">
        <v>1017.896</v>
      </c>
      <c r="BW13" s="9">
        <v>1017.08</v>
      </c>
      <c r="BX13" s="9">
        <v>325.42500000000001</v>
      </c>
      <c r="BY13" s="9">
        <v>158.745</v>
      </c>
      <c r="BZ13" s="9">
        <v>166.68</v>
      </c>
      <c r="CA13" s="9">
        <v>209.06399999999999</v>
      </c>
      <c r="CB13" s="9">
        <v>113.78</v>
      </c>
      <c r="CC13" s="9">
        <v>95.284000000000006</v>
      </c>
      <c r="CD13" s="9">
        <v>138.47900000000001</v>
      </c>
      <c r="CE13" s="9">
        <v>83.123000000000005</v>
      </c>
      <c r="CF13" s="9">
        <v>55.356000000000002</v>
      </c>
      <c r="CG13" s="9">
        <v>70.584999999999994</v>
      </c>
      <c r="CH13" s="9">
        <v>30.658000000000001</v>
      </c>
      <c r="CI13" s="9">
        <v>39.927</v>
      </c>
      <c r="CJ13" s="9">
        <v>38.225000000000001</v>
      </c>
      <c r="CK13" s="9">
        <v>17.149999999999999</v>
      </c>
      <c r="CL13" s="9">
        <v>21.074999999999999</v>
      </c>
      <c r="CM13" s="9">
        <v>37.875</v>
      </c>
      <c r="CN13" s="9">
        <v>19.513999999999999</v>
      </c>
      <c r="CO13" s="9">
        <v>18.36</v>
      </c>
      <c r="CP13" s="9">
        <v>78.486000000000004</v>
      </c>
      <c r="CQ13" s="9">
        <v>25.45</v>
      </c>
      <c r="CR13" s="9">
        <v>53.036000000000001</v>
      </c>
      <c r="CS13" s="9">
        <v>116.937</v>
      </c>
      <c r="CT13" s="9">
        <v>45.195</v>
      </c>
      <c r="CU13" s="9">
        <v>71.742000000000004</v>
      </c>
      <c r="CV13" s="9">
        <v>61.066000000000003</v>
      </c>
      <c r="CW13" s="9">
        <v>31.186</v>
      </c>
      <c r="CX13" s="9">
        <v>29.88</v>
      </c>
      <c r="CY13" s="9">
        <v>6.2160000000000002</v>
      </c>
      <c r="CZ13" s="9">
        <v>3.3250000000000002</v>
      </c>
      <c r="DA13" s="9">
        <v>2.891</v>
      </c>
      <c r="DB13" s="9">
        <v>55.871000000000002</v>
      </c>
      <c r="DC13" s="9">
        <v>14.009</v>
      </c>
      <c r="DD13" s="9">
        <v>41.862000000000002</v>
      </c>
      <c r="DE13" s="9">
        <v>98.061999999999998</v>
      </c>
      <c r="DF13" s="9">
        <v>59.905999999999999</v>
      </c>
      <c r="DG13" s="9">
        <v>38.155999999999999</v>
      </c>
      <c r="DH13" s="9">
        <v>50.286000000000001</v>
      </c>
      <c r="DI13" s="9">
        <v>35.978999999999999</v>
      </c>
      <c r="DJ13" s="9">
        <v>14.307</v>
      </c>
      <c r="DK13" s="9">
        <v>37.573</v>
      </c>
      <c r="DL13" s="9">
        <v>28.951000000000001</v>
      </c>
      <c r="DM13" s="9">
        <v>8.6219999999999999</v>
      </c>
      <c r="DN13" s="9">
        <v>5.7910000000000004</v>
      </c>
      <c r="DO13" s="9">
        <v>3.2810000000000001</v>
      </c>
      <c r="DP13" s="9">
        <v>2.5110000000000001</v>
      </c>
      <c r="DQ13" s="9">
        <v>60.49</v>
      </c>
      <c r="DR13" s="9">
        <v>30.954999999999998</v>
      </c>
      <c r="DS13" s="9">
        <v>29.533999999999999</v>
      </c>
      <c r="DT13" s="9">
        <v>239.97</v>
      </c>
      <c r="DU13" s="9">
        <v>127.145</v>
      </c>
      <c r="DV13" s="9">
        <v>112.825</v>
      </c>
      <c r="DW13" s="9">
        <v>40.127000000000002</v>
      </c>
      <c r="DX13" s="9">
        <v>21.268000000000001</v>
      </c>
      <c r="DY13" s="9">
        <v>18.858000000000001</v>
      </c>
      <c r="DZ13" s="9">
        <v>10.532999999999999</v>
      </c>
      <c r="EA13" s="9">
        <v>6.02</v>
      </c>
      <c r="EB13" s="9">
        <v>4.5119999999999996</v>
      </c>
      <c r="EC13" s="9">
        <v>11.816000000000001</v>
      </c>
      <c r="ED13" s="9">
        <v>6.18</v>
      </c>
      <c r="EE13" s="9">
        <v>5.6349999999999998</v>
      </c>
      <c r="EF13" s="9">
        <v>17.779</v>
      </c>
      <c r="EG13" s="9">
        <v>9.0679999999999996</v>
      </c>
      <c r="EH13" s="9">
        <v>8.7110000000000003</v>
      </c>
      <c r="EI13" s="9">
        <v>199.84299999999999</v>
      </c>
      <c r="EJ13" s="9">
        <v>105.877</v>
      </c>
      <c r="EK13" s="9">
        <v>93.965999999999994</v>
      </c>
      <c r="EL13" s="9">
        <v>76.034999999999997</v>
      </c>
      <c r="EM13" s="9">
        <v>39.493000000000002</v>
      </c>
      <c r="EN13" s="9">
        <v>36.542000000000002</v>
      </c>
      <c r="EO13" s="9">
        <v>21.94</v>
      </c>
      <c r="EP13" s="9">
        <v>10.701000000000001</v>
      </c>
      <c r="EQ13" s="9">
        <v>11.239000000000001</v>
      </c>
      <c r="ER13" s="9">
        <v>22.126999999999999</v>
      </c>
      <c r="ES13" s="9">
        <v>10.446</v>
      </c>
      <c r="ET13" s="9">
        <v>11.680999999999999</v>
      </c>
      <c r="EU13" s="9">
        <v>31.966999999999999</v>
      </c>
      <c r="EV13" s="9">
        <v>18.344999999999999</v>
      </c>
      <c r="EW13" s="9">
        <v>13.622</v>
      </c>
      <c r="EX13" s="9">
        <v>123.80800000000001</v>
      </c>
      <c r="EY13" s="9">
        <v>66.384</v>
      </c>
      <c r="EZ13" s="9">
        <v>57.423999999999999</v>
      </c>
      <c r="FA13" s="9">
        <v>47.210999999999999</v>
      </c>
      <c r="FB13" s="9">
        <v>24.478000000000002</v>
      </c>
      <c r="FC13" s="9">
        <v>22.733000000000001</v>
      </c>
      <c r="FD13" s="9">
        <v>76.596999999999994</v>
      </c>
      <c r="FE13" s="9">
        <v>41.905999999999999</v>
      </c>
      <c r="FF13" s="9">
        <v>34.691000000000003</v>
      </c>
      <c r="FG13" s="9">
        <v>46.334000000000003</v>
      </c>
      <c r="FH13" s="9">
        <v>24.309000000000001</v>
      </c>
      <c r="FI13" s="9">
        <v>22.024999999999999</v>
      </c>
      <c r="FJ13" s="9">
        <v>30.263000000000002</v>
      </c>
      <c r="FK13" s="9">
        <v>17.597000000000001</v>
      </c>
      <c r="FL13" s="9">
        <v>12.666</v>
      </c>
      <c r="FM13" s="9">
        <v>17.721</v>
      </c>
      <c r="FN13" s="9">
        <v>10.113</v>
      </c>
      <c r="FO13" s="9">
        <v>7.6079999999999997</v>
      </c>
      <c r="FP13" s="9">
        <v>222.249</v>
      </c>
      <c r="FQ13" s="9">
        <v>117.032</v>
      </c>
      <c r="FR13" s="9">
        <v>105.217</v>
      </c>
      <c r="FS13" s="9">
        <v>422.08199999999999</v>
      </c>
      <c r="FT13" s="9">
        <v>207.596</v>
      </c>
      <c r="FU13" s="9">
        <v>214.48599999999999</v>
      </c>
      <c r="FV13" s="9">
        <v>65.62</v>
      </c>
      <c r="FW13" s="9">
        <v>32.646000000000001</v>
      </c>
      <c r="FX13" s="9">
        <v>32.973999999999997</v>
      </c>
      <c r="FY13" s="9">
        <v>43.116999999999997</v>
      </c>
      <c r="FZ13" s="9">
        <v>21.207000000000001</v>
      </c>
      <c r="GA13" s="9">
        <v>21.91</v>
      </c>
      <c r="GB13" s="9">
        <v>27.167000000000002</v>
      </c>
      <c r="GC13" s="9">
        <v>15.343</v>
      </c>
      <c r="GD13" s="9">
        <v>11.824</v>
      </c>
      <c r="GE13" s="9">
        <v>15.95</v>
      </c>
      <c r="GF13" s="9">
        <v>5.8639999999999999</v>
      </c>
      <c r="GG13" s="9">
        <v>10.086</v>
      </c>
      <c r="GH13" s="9">
        <v>6.2809999999999997</v>
      </c>
      <c r="GI13" s="9">
        <v>2.802</v>
      </c>
      <c r="GJ13" s="9">
        <v>3.48</v>
      </c>
      <c r="GK13" s="9">
        <v>6.1</v>
      </c>
      <c r="GL13" s="9">
        <v>3.2639999999999998</v>
      </c>
      <c r="GM13" s="9">
        <v>2.8359999999999999</v>
      </c>
      <c r="GN13" s="9">
        <v>16.402999999999999</v>
      </c>
      <c r="GO13" s="9">
        <v>8.1739999999999995</v>
      </c>
      <c r="GP13" s="9">
        <v>8.2289999999999992</v>
      </c>
      <c r="GQ13" s="9">
        <v>24.771000000000001</v>
      </c>
      <c r="GR13" s="9">
        <v>12.202</v>
      </c>
      <c r="GS13" s="9">
        <v>12.569000000000001</v>
      </c>
      <c r="GT13" s="9">
        <v>12.919</v>
      </c>
      <c r="GU13" s="9">
        <v>7.5369999999999999</v>
      </c>
      <c r="GV13" s="9">
        <v>5.3819999999999997</v>
      </c>
      <c r="GW13" s="9">
        <v>2.0609999999999999</v>
      </c>
      <c r="GX13" s="9">
        <v>1.3240000000000001</v>
      </c>
      <c r="GY13" s="9">
        <v>0.73799999999999999</v>
      </c>
      <c r="GZ13" s="9">
        <v>11.852</v>
      </c>
      <c r="HA13" s="9">
        <v>4.6639999999999997</v>
      </c>
      <c r="HB13" s="9">
        <v>7.1870000000000003</v>
      </c>
      <c r="HC13" s="9">
        <v>15.454000000000001</v>
      </c>
      <c r="HD13" s="9">
        <v>9.3510000000000009</v>
      </c>
      <c r="HE13" s="9">
        <v>6.1040000000000001</v>
      </c>
      <c r="HF13" s="9">
        <v>5.4610000000000003</v>
      </c>
      <c r="HG13" s="9">
        <v>3.681</v>
      </c>
      <c r="HH13" s="9">
        <v>1.78</v>
      </c>
      <c r="HI13" s="9">
        <v>4.8029999999999999</v>
      </c>
      <c r="HJ13" s="9">
        <v>2.5760000000000001</v>
      </c>
      <c r="HK13" s="9">
        <v>2.226</v>
      </c>
      <c r="HL13" s="9">
        <v>1.0409999999999999</v>
      </c>
      <c r="HM13" s="9">
        <v>0.38500000000000001</v>
      </c>
      <c r="HN13" s="9">
        <v>0.65600000000000003</v>
      </c>
      <c r="HO13" s="9">
        <v>10.651999999999999</v>
      </c>
      <c r="HP13" s="9">
        <v>6.774</v>
      </c>
      <c r="HQ13" s="9">
        <v>3.8769999999999998</v>
      </c>
      <c r="HR13" s="9">
        <v>137.946</v>
      </c>
      <c r="HS13" s="9">
        <v>74.911000000000001</v>
      </c>
      <c r="HT13" s="9">
        <v>63.034999999999997</v>
      </c>
      <c r="HU13" s="9">
        <v>27.337</v>
      </c>
      <c r="HV13" s="9">
        <v>14.375999999999999</v>
      </c>
      <c r="HW13" s="9">
        <v>12.962</v>
      </c>
      <c r="HX13" s="9">
        <v>6.92</v>
      </c>
      <c r="HY13" s="9">
        <v>3.7290000000000001</v>
      </c>
      <c r="HZ13" s="9">
        <v>3.1909999999999998</v>
      </c>
      <c r="IA13" s="9">
        <v>6.6879999999999997</v>
      </c>
      <c r="IB13" s="9">
        <v>3.5649999999999999</v>
      </c>
      <c r="IC13" s="9">
        <v>3.1230000000000002</v>
      </c>
      <c r="ID13" s="9">
        <v>13.73</v>
      </c>
      <c r="IE13" s="9">
        <v>7.0819999999999999</v>
      </c>
      <c r="IF13" s="9">
        <v>6.6479999999999997</v>
      </c>
      <c r="IG13" s="9">
        <v>110.608</v>
      </c>
      <c r="IH13" s="9">
        <v>60.536000000000001</v>
      </c>
      <c r="II13" s="9">
        <v>50.073</v>
      </c>
      <c r="IJ13" s="9">
        <v>55.249000000000002</v>
      </c>
      <c r="IK13" s="9">
        <v>29.797000000000001</v>
      </c>
      <c r="IL13" s="9">
        <v>25.452000000000002</v>
      </c>
      <c r="IM13" s="9">
        <v>18.994</v>
      </c>
      <c r="IN13" s="9">
        <v>10.005000000000001</v>
      </c>
      <c r="IO13" s="9">
        <v>8.9890000000000008</v>
      </c>
      <c r="IP13" s="9">
        <v>14.198</v>
      </c>
      <c r="IQ13" s="9">
        <v>8</v>
      </c>
    </row>
    <row r="14" spans="1:251">
      <c r="A14" s="10">
        <v>43132</v>
      </c>
      <c r="B14" s="9">
        <v>1.5009999999999999</v>
      </c>
      <c r="C14" s="9">
        <v>4.7759999999999998</v>
      </c>
      <c r="D14" s="9">
        <v>33.311</v>
      </c>
      <c r="E14" s="9">
        <v>15.962999999999999</v>
      </c>
      <c r="F14" s="9">
        <v>17.347999999999999</v>
      </c>
      <c r="G14" s="9">
        <v>37.526000000000003</v>
      </c>
      <c r="H14" s="9">
        <v>21.594999999999999</v>
      </c>
      <c r="I14" s="9">
        <v>15.930999999999999</v>
      </c>
      <c r="J14" s="9">
        <v>15.028</v>
      </c>
      <c r="K14" s="9">
        <v>8.3759999999999994</v>
      </c>
      <c r="L14" s="9">
        <v>6.6509999999999998</v>
      </c>
      <c r="M14" s="9">
        <v>15.601000000000001</v>
      </c>
      <c r="N14" s="9">
        <v>8.2149999999999999</v>
      </c>
      <c r="O14" s="9">
        <v>7.3860000000000001</v>
      </c>
      <c r="P14" s="9">
        <v>4.194</v>
      </c>
      <c r="Q14" s="9">
        <v>2.3660000000000001</v>
      </c>
      <c r="R14" s="9">
        <v>1.829</v>
      </c>
      <c r="S14" s="9">
        <v>21.925000000000001</v>
      </c>
      <c r="T14" s="9">
        <v>13.381</v>
      </c>
      <c r="U14" s="9">
        <v>8.5449999999999999</v>
      </c>
      <c r="V14" s="9">
        <v>1331.0229999999999</v>
      </c>
      <c r="W14" s="9">
        <v>717.20399999999995</v>
      </c>
      <c r="X14" s="9">
        <v>613.81899999999996</v>
      </c>
      <c r="Y14" s="9">
        <v>240.46</v>
      </c>
      <c r="Z14" s="9">
        <v>134.708</v>
      </c>
      <c r="AA14" s="9">
        <v>105.751</v>
      </c>
      <c r="AB14" s="9">
        <v>70.213999999999999</v>
      </c>
      <c r="AC14" s="9">
        <v>40.110999999999997</v>
      </c>
      <c r="AD14" s="9">
        <v>30.103000000000002</v>
      </c>
      <c r="AE14" s="9">
        <v>70.671999999999997</v>
      </c>
      <c r="AF14" s="9">
        <v>42.994</v>
      </c>
      <c r="AG14" s="9">
        <v>27.678000000000001</v>
      </c>
      <c r="AH14" s="9">
        <v>99.573999999999998</v>
      </c>
      <c r="AI14" s="9">
        <v>51.603000000000002</v>
      </c>
      <c r="AJ14" s="9">
        <v>47.97</v>
      </c>
      <c r="AK14" s="9">
        <v>1090.5630000000001</v>
      </c>
      <c r="AL14" s="9">
        <v>582.495</v>
      </c>
      <c r="AM14" s="9">
        <v>508.06799999999998</v>
      </c>
      <c r="AN14" s="9">
        <v>476.40899999999999</v>
      </c>
      <c r="AO14" s="9">
        <v>253.02</v>
      </c>
      <c r="AP14" s="9">
        <v>223.38900000000001</v>
      </c>
      <c r="AQ14" s="9">
        <v>129.63200000000001</v>
      </c>
      <c r="AR14" s="9">
        <v>67.983000000000004</v>
      </c>
      <c r="AS14" s="9">
        <v>61.649000000000001</v>
      </c>
      <c r="AT14" s="9">
        <v>146.333</v>
      </c>
      <c r="AU14" s="9">
        <v>81.465000000000003</v>
      </c>
      <c r="AV14" s="9">
        <v>64.867999999999995</v>
      </c>
      <c r="AW14" s="9">
        <v>200.44399999999999</v>
      </c>
      <c r="AX14" s="9">
        <v>103.572</v>
      </c>
      <c r="AY14" s="9">
        <v>96.872</v>
      </c>
      <c r="AZ14" s="9">
        <v>614.154</v>
      </c>
      <c r="BA14" s="9">
        <v>329.47500000000002</v>
      </c>
      <c r="BB14" s="9">
        <v>284.67899999999997</v>
      </c>
      <c r="BC14" s="9">
        <v>277.64100000000002</v>
      </c>
      <c r="BD14" s="9">
        <v>145.98400000000001</v>
      </c>
      <c r="BE14" s="9">
        <v>131.65700000000001</v>
      </c>
      <c r="BF14" s="9">
        <v>336.51299999999998</v>
      </c>
      <c r="BG14" s="9">
        <v>183.49100000000001</v>
      </c>
      <c r="BH14" s="9">
        <v>153.02199999999999</v>
      </c>
      <c r="BI14" s="9">
        <v>206.334</v>
      </c>
      <c r="BJ14" s="9">
        <v>105.20699999999999</v>
      </c>
      <c r="BK14" s="9">
        <v>101.126</v>
      </c>
      <c r="BL14" s="9">
        <v>130.18</v>
      </c>
      <c r="BM14" s="9">
        <v>78.284000000000006</v>
      </c>
      <c r="BN14" s="9">
        <v>51.896000000000001</v>
      </c>
      <c r="BO14" s="9">
        <v>98.468000000000004</v>
      </c>
      <c r="BP14" s="9">
        <v>60.978000000000002</v>
      </c>
      <c r="BQ14" s="9">
        <v>37.488999999999997</v>
      </c>
      <c r="BR14" s="9">
        <v>1232.5550000000001</v>
      </c>
      <c r="BS14" s="9">
        <v>656.22500000000002</v>
      </c>
      <c r="BT14" s="9">
        <v>576.33000000000004</v>
      </c>
      <c r="BU14" s="9">
        <v>2057.66</v>
      </c>
      <c r="BV14" s="9">
        <v>1021.638</v>
      </c>
      <c r="BW14" s="9">
        <v>1036.021</v>
      </c>
      <c r="BX14" s="9">
        <v>322.13799999999998</v>
      </c>
      <c r="BY14" s="9">
        <v>165.21899999999999</v>
      </c>
      <c r="BZ14" s="9">
        <v>156.91900000000001</v>
      </c>
      <c r="CA14" s="9">
        <v>220.203</v>
      </c>
      <c r="CB14" s="9">
        <v>120.652</v>
      </c>
      <c r="CC14" s="9">
        <v>99.551000000000002</v>
      </c>
      <c r="CD14" s="9">
        <v>149.59</v>
      </c>
      <c r="CE14" s="9">
        <v>88.8</v>
      </c>
      <c r="CF14" s="9">
        <v>60.790999999999997</v>
      </c>
      <c r="CG14" s="9">
        <v>70.613</v>
      </c>
      <c r="CH14" s="9">
        <v>31.852</v>
      </c>
      <c r="CI14" s="9">
        <v>38.761000000000003</v>
      </c>
      <c r="CJ14" s="9">
        <v>33.9</v>
      </c>
      <c r="CK14" s="9">
        <v>16.46</v>
      </c>
      <c r="CL14" s="9">
        <v>17.439</v>
      </c>
      <c r="CM14" s="9">
        <v>36.012999999999998</v>
      </c>
      <c r="CN14" s="9">
        <v>19.518000000000001</v>
      </c>
      <c r="CO14" s="9">
        <v>16.495000000000001</v>
      </c>
      <c r="CP14" s="9">
        <v>65.921000000000006</v>
      </c>
      <c r="CQ14" s="9">
        <v>25.048999999999999</v>
      </c>
      <c r="CR14" s="9">
        <v>40.872999999999998</v>
      </c>
      <c r="CS14" s="9">
        <v>122.959</v>
      </c>
      <c r="CT14" s="9">
        <v>61.039000000000001</v>
      </c>
      <c r="CU14" s="9">
        <v>61.92</v>
      </c>
      <c r="CV14" s="9">
        <v>72.213999999999999</v>
      </c>
      <c r="CW14" s="9">
        <v>42.674999999999997</v>
      </c>
      <c r="CX14" s="9">
        <v>29.539000000000001</v>
      </c>
      <c r="CY14" s="9">
        <v>7.5410000000000004</v>
      </c>
      <c r="CZ14" s="9">
        <v>3.0089999999999999</v>
      </c>
      <c r="DA14" s="9">
        <v>4.532</v>
      </c>
      <c r="DB14" s="9">
        <v>50.744999999999997</v>
      </c>
      <c r="DC14" s="9">
        <v>18.364000000000001</v>
      </c>
      <c r="DD14" s="9">
        <v>32.381</v>
      </c>
      <c r="DE14" s="9">
        <v>77.442999999999998</v>
      </c>
      <c r="DF14" s="9">
        <v>44.506</v>
      </c>
      <c r="DG14" s="9">
        <v>32.936999999999998</v>
      </c>
      <c r="DH14" s="9">
        <v>35.857999999999997</v>
      </c>
      <c r="DI14" s="9">
        <v>22.806999999999999</v>
      </c>
      <c r="DJ14" s="9">
        <v>13.051</v>
      </c>
      <c r="DK14" s="9">
        <v>26.253</v>
      </c>
      <c r="DL14" s="9">
        <v>18.303000000000001</v>
      </c>
      <c r="DM14" s="9">
        <v>7.95</v>
      </c>
      <c r="DN14" s="9">
        <v>5.1020000000000003</v>
      </c>
      <c r="DO14" s="9">
        <v>2.9670000000000001</v>
      </c>
      <c r="DP14" s="9">
        <v>2.1349999999999998</v>
      </c>
      <c r="DQ14" s="9">
        <v>51.19</v>
      </c>
      <c r="DR14" s="9">
        <v>26.202999999999999</v>
      </c>
      <c r="DS14" s="9">
        <v>24.986000000000001</v>
      </c>
      <c r="DT14" s="9">
        <v>247.631</v>
      </c>
      <c r="DU14" s="9">
        <v>127.46</v>
      </c>
      <c r="DV14" s="9">
        <v>120.17100000000001</v>
      </c>
      <c r="DW14" s="9">
        <v>46.331000000000003</v>
      </c>
      <c r="DX14" s="9">
        <v>23.152999999999999</v>
      </c>
      <c r="DY14" s="9">
        <v>23.177</v>
      </c>
      <c r="DZ14" s="9">
        <v>13.673</v>
      </c>
      <c r="EA14" s="9">
        <v>6.4329999999999998</v>
      </c>
      <c r="EB14" s="9">
        <v>7.24</v>
      </c>
      <c r="EC14" s="9">
        <v>14.009</v>
      </c>
      <c r="ED14" s="9">
        <v>6.6980000000000004</v>
      </c>
      <c r="EE14" s="9">
        <v>7.31</v>
      </c>
      <c r="EF14" s="9">
        <v>18.649000000000001</v>
      </c>
      <c r="EG14" s="9">
        <v>10.022</v>
      </c>
      <c r="EH14" s="9">
        <v>8.6270000000000007</v>
      </c>
      <c r="EI14" s="9">
        <v>201.3</v>
      </c>
      <c r="EJ14" s="9">
        <v>104.307</v>
      </c>
      <c r="EK14" s="9">
        <v>96.992999999999995</v>
      </c>
      <c r="EL14" s="9">
        <v>79.161000000000001</v>
      </c>
      <c r="EM14" s="9">
        <v>41.210999999999999</v>
      </c>
      <c r="EN14" s="9">
        <v>37.950000000000003</v>
      </c>
      <c r="EO14" s="9">
        <v>21.515999999999998</v>
      </c>
      <c r="EP14" s="9">
        <v>11.545</v>
      </c>
      <c r="EQ14" s="9">
        <v>9.9719999999999995</v>
      </c>
      <c r="ER14" s="9">
        <v>25.559000000000001</v>
      </c>
      <c r="ES14" s="9">
        <v>13.382</v>
      </c>
      <c r="ET14" s="9">
        <v>12.176</v>
      </c>
      <c r="EU14" s="9">
        <v>32.085999999999999</v>
      </c>
      <c r="EV14" s="9">
        <v>16.283999999999999</v>
      </c>
      <c r="EW14" s="9">
        <v>15.802</v>
      </c>
      <c r="EX14" s="9">
        <v>122.139</v>
      </c>
      <c r="EY14" s="9">
        <v>63.095999999999997</v>
      </c>
      <c r="EZ14" s="9">
        <v>59.043999999999997</v>
      </c>
      <c r="FA14" s="9">
        <v>47.497999999999998</v>
      </c>
      <c r="FB14" s="9">
        <v>24.408000000000001</v>
      </c>
      <c r="FC14" s="9">
        <v>23.088999999999999</v>
      </c>
      <c r="FD14" s="9">
        <v>74.641999999999996</v>
      </c>
      <c r="FE14" s="9">
        <v>38.688000000000002</v>
      </c>
      <c r="FF14" s="9">
        <v>35.954000000000001</v>
      </c>
      <c r="FG14" s="9">
        <v>44.378999999999998</v>
      </c>
      <c r="FH14" s="9">
        <v>21.023</v>
      </c>
      <c r="FI14" s="9">
        <v>23.355</v>
      </c>
      <c r="FJ14" s="9">
        <v>30.263000000000002</v>
      </c>
      <c r="FK14" s="9">
        <v>17.664000000000001</v>
      </c>
      <c r="FL14" s="9">
        <v>12.599</v>
      </c>
      <c r="FM14" s="9">
        <v>19.442</v>
      </c>
      <c r="FN14" s="9">
        <v>9.6920000000000002</v>
      </c>
      <c r="FO14" s="9">
        <v>9.75</v>
      </c>
      <c r="FP14" s="9">
        <v>228.18899999999999</v>
      </c>
      <c r="FQ14" s="9">
        <v>117.768</v>
      </c>
      <c r="FR14" s="9">
        <v>110.42100000000001</v>
      </c>
      <c r="FS14" s="9">
        <v>427.59500000000003</v>
      </c>
      <c r="FT14" s="9">
        <v>210.58</v>
      </c>
      <c r="FU14" s="9">
        <v>217.01599999999999</v>
      </c>
      <c r="FV14" s="9">
        <v>69.730999999999995</v>
      </c>
      <c r="FW14" s="9">
        <v>33.323</v>
      </c>
      <c r="FX14" s="9">
        <v>36.408000000000001</v>
      </c>
      <c r="FY14" s="9">
        <v>49.929000000000002</v>
      </c>
      <c r="FZ14" s="9">
        <v>23.898</v>
      </c>
      <c r="GA14" s="9">
        <v>26.030999999999999</v>
      </c>
      <c r="GB14" s="9">
        <v>28.85</v>
      </c>
      <c r="GC14" s="9">
        <v>14.563000000000001</v>
      </c>
      <c r="GD14" s="9">
        <v>14.287000000000001</v>
      </c>
      <c r="GE14" s="9">
        <v>21.079000000000001</v>
      </c>
      <c r="GF14" s="9">
        <v>9.3350000000000009</v>
      </c>
      <c r="GG14" s="9">
        <v>11.744</v>
      </c>
      <c r="GH14" s="9">
        <v>8.4109999999999996</v>
      </c>
      <c r="GI14" s="9">
        <v>3.2549999999999999</v>
      </c>
      <c r="GJ14" s="9">
        <v>5.1559999999999997</v>
      </c>
      <c r="GK14" s="9">
        <v>6.6210000000000004</v>
      </c>
      <c r="GL14" s="9">
        <v>3.3079999999999998</v>
      </c>
      <c r="GM14" s="9">
        <v>3.3130000000000002</v>
      </c>
      <c r="GN14" s="9">
        <v>13.180999999999999</v>
      </c>
      <c r="GO14" s="9">
        <v>6.1180000000000003</v>
      </c>
      <c r="GP14" s="9">
        <v>7.0629999999999997</v>
      </c>
      <c r="GQ14" s="9">
        <v>25.995000000000001</v>
      </c>
      <c r="GR14" s="9">
        <v>11.663</v>
      </c>
      <c r="GS14" s="9">
        <v>14.332000000000001</v>
      </c>
      <c r="GT14" s="9">
        <v>15.853</v>
      </c>
      <c r="GU14" s="9">
        <v>7.9290000000000003</v>
      </c>
      <c r="GV14" s="9">
        <v>7.923</v>
      </c>
      <c r="GW14" s="9">
        <v>2.5150000000000001</v>
      </c>
      <c r="GX14" s="9">
        <v>0.83199999999999996</v>
      </c>
      <c r="GY14" s="9">
        <v>1.6830000000000001</v>
      </c>
      <c r="GZ14" s="9">
        <v>10.143000000000001</v>
      </c>
      <c r="HA14" s="9">
        <v>3.734</v>
      </c>
      <c r="HB14" s="9">
        <v>6.4089999999999998</v>
      </c>
      <c r="HC14" s="9">
        <v>13.247999999999999</v>
      </c>
      <c r="HD14" s="9">
        <v>7.4539999999999997</v>
      </c>
      <c r="HE14" s="9">
        <v>5.7939999999999996</v>
      </c>
      <c r="HF14" s="9">
        <v>5.2149999999999999</v>
      </c>
      <c r="HG14" s="9">
        <v>2.8359999999999999</v>
      </c>
      <c r="HH14" s="9">
        <v>2.379</v>
      </c>
      <c r="HI14" s="9">
        <v>3.589</v>
      </c>
      <c r="HJ14" s="9">
        <v>1.762</v>
      </c>
      <c r="HK14" s="9">
        <v>1.8260000000000001</v>
      </c>
      <c r="HL14" s="9">
        <v>0.86399999999999999</v>
      </c>
      <c r="HM14" s="9">
        <v>0.13500000000000001</v>
      </c>
      <c r="HN14" s="9">
        <v>0.72899999999999998</v>
      </c>
      <c r="HO14" s="9">
        <v>9.66</v>
      </c>
      <c r="HP14" s="9">
        <v>5.6920000000000002</v>
      </c>
      <c r="HQ14" s="9">
        <v>3.968</v>
      </c>
      <c r="HR14" s="9">
        <v>127.14</v>
      </c>
      <c r="HS14" s="9">
        <v>68.385999999999996</v>
      </c>
      <c r="HT14" s="9">
        <v>58.753999999999998</v>
      </c>
      <c r="HU14" s="9">
        <v>27.009</v>
      </c>
      <c r="HV14" s="9">
        <v>13.24</v>
      </c>
      <c r="HW14" s="9">
        <v>13.768000000000001</v>
      </c>
      <c r="HX14" s="9">
        <v>7.31</v>
      </c>
      <c r="HY14" s="9">
        <v>3.4740000000000002</v>
      </c>
      <c r="HZ14" s="9">
        <v>3.8359999999999999</v>
      </c>
      <c r="IA14" s="9">
        <v>6.8739999999999997</v>
      </c>
      <c r="IB14" s="9">
        <v>3.964</v>
      </c>
      <c r="IC14" s="9">
        <v>2.91</v>
      </c>
      <c r="ID14" s="9">
        <v>12.824999999999999</v>
      </c>
      <c r="IE14" s="9">
        <v>5.8019999999999996</v>
      </c>
      <c r="IF14" s="9">
        <v>7.0229999999999997</v>
      </c>
      <c r="IG14" s="9">
        <v>100.13200000000001</v>
      </c>
      <c r="IH14" s="9">
        <v>55.146000000000001</v>
      </c>
      <c r="II14" s="9">
        <v>44.985999999999997</v>
      </c>
      <c r="IJ14" s="9">
        <v>48.186</v>
      </c>
      <c r="IK14" s="9">
        <v>26.341000000000001</v>
      </c>
      <c r="IL14" s="9">
        <v>21.846</v>
      </c>
      <c r="IM14" s="9">
        <v>16.298999999999999</v>
      </c>
      <c r="IN14" s="9">
        <v>8.8109999999999999</v>
      </c>
      <c r="IO14" s="9">
        <v>7.4880000000000004</v>
      </c>
      <c r="IP14" s="9">
        <v>12.118</v>
      </c>
      <c r="IQ14" s="9">
        <v>6.7119999999999997</v>
      </c>
    </row>
    <row r="15" spans="1:251">
      <c r="A15" s="10">
        <v>43497</v>
      </c>
      <c r="B15" s="9">
        <v>2.093</v>
      </c>
      <c r="C15" s="9">
        <v>4.3319999999999999</v>
      </c>
      <c r="D15" s="9">
        <v>28.54</v>
      </c>
      <c r="E15" s="9">
        <v>10.449</v>
      </c>
      <c r="F15" s="9">
        <v>18.091000000000001</v>
      </c>
      <c r="G15" s="9">
        <v>40.69</v>
      </c>
      <c r="H15" s="9">
        <v>22.771999999999998</v>
      </c>
      <c r="I15" s="9">
        <v>17.917999999999999</v>
      </c>
      <c r="J15" s="9">
        <v>19.388000000000002</v>
      </c>
      <c r="K15" s="9">
        <v>11.646000000000001</v>
      </c>
      <c r="L15" s="9">
        <v>7.7430000000000003</v>
      </c>
      <c r="M15" s="9">
        <v>13.755000000000001</v>
      </c>
      <c r="N15" s="9">
        <v>9.1180000000000003</v>
      </c>
      <c r="O15" s="9">
        <v>4.6369999999999996</v>
      </c>
      <c r="P15" s="9">
        <v>2.3759999999999999</v>
      </c>
      <c r="Q15" s="9">
        <v>1.284</v>
      </c>
      <c r="R15" s="9">
        <v>1.0920000000000001</v>
      </c>
      <c r="S15" s="9">
        <v>26.934999999999999</v>
      </c>
      <c r="T15" s="9">
        <v>13.654</v>
      </c>
      <c r="U15" s="9">
        <v>13.281000000000001</v>
      </c>
      <c r="V15" s="9">
        <v>1338.9780000000001</v>
      </c>
      <c r="W15" s="9">
        <v>722.02599999999995</v>
      </c>
      <c r="X15" s="9">
        <v>616.952</v>
      </c>
      <c r="Y15" s="9">
        <v>249.58799999999999</v>
      </c>
      <c r="Z15" s="9">
        <v>140.12799999999999</v>
      </c>
      <c r="AA15" s="9">
        <v>109.46</v>
      </c>
      <c r="AB15" s="9">
        <v>69.822999999999993</v>
      </c>
      <c r="AC15" s="9">
        <v>43.546999999999997</v>
      </c>
      <c r="AD15" s="9">
        <v>26.276</v>
      </c>
      <c r="AE15" s="9">
        <v>73.105000000000004</v>
      </c>
      <c r="AF15" s="9">
        <v>37.173000000000002</v>
      </c>
      <c r="AG15" s="9">
        <v>35.932000000000002</v>
      </c>
      <c r="AH15" s="9">
        <v>106.66</v>
      </c>
      <c r="AI15" s="9">
        <v>59.406999999999996</v>
      </c>
      <c r="AJ15" s="9">
        <v>47.252000000000002</v>
      </c>
      <c r="AK15" s="9">
        <v>1089.3900000000001</v>
      </c>
      <c r="AL15" s="9">
        <v>581.89800000000002</v>
      </c>
      <c r="AM15" s="9">
        <v>507.49099999999999</v>
      </c>
      <c r="AN15" s="9">
        <v>462.63499999999999</v>
      </c>
      <c r="AO15" s="9">
        <v>241.77</v>
      </c>
      <c r="AP15" s="9">
        <v>220.86500000000001</v>
      </c>
      <c r="AQ15" s="9">
        <v>126.633</v>
      </c>
      <c r="AR15" s="9">
        <v>67.754000000000005</v>
      </c>
      <c r="AS15" s="9">
        <v>58.88</v>
      </c>
      <c r="AT15" s="9">
        <v>137.23400000000001</v>
      </c>
      <c r="AU15" s="9">
        <v>69.037999999999997</v>
      </c>
      <c r="AV15" s="9">
        <v>68.195999999999998</v>
      </c>
      <c r="AW15" s="9">
        <v>198.767</v>
      </c>
      <c r="AX15" s="9">
        <v>104.97799999999999</v>
      </c>
      <c r="AY15" s="9">
        <v>93.789000000000001</v>
      </c>
      <c r="AZ15" s="9">
        <v>626.755</v>
      </c>
      <c r="BA15" s="9">
        <v>340.12799999999999</v>
      </c>
      <c r="BB15" s="9">
        <v>286.62599999999998</v>
      </c>
      <c r="BC15" s="9">
        <v>285.84699999999998</v>
      </c>
      <c r="BD15" s="9">
        <v>150.244</v>
      </c>
      <c r="BE15" s="9">
        <v>135.60400000000001</v>
      </c>
      <c r="BF15" s="9">
        <v>340.90699999999998</v>
      </c>
      <c r="BG15" s="9">
        <v>189.88499999999999</v>
      </c>
      <c r="BH15" s="9">
        <v>151.023</v>
      </c>
      <c r="BI15" s="9">
        <v>211.279</v>
      </c>
      <c r="BJ15" s="9">
        <v>111.803</v>
      </c>
      <c r="BK15" s="9">
        <v>99.475999999999999</v>
      </c>
      <c r="BL15" s="9">
        <v>129.62899999999999</v>
      </c>
      <c r="BM15" s="9">
        <v>78.081999999999994</v>
      </c>
      <c r="BN15" s="9">
        <v>51.546999999999997</v>
      </c>
      <c r="BO15" s="9">
        <v>119.261</v>
      </c>
      <c r="BP15" s="9">
        <v>79.004999999999995</v>
      </c>
      <c r="BQ15" s="9">
        <v>40.256</v>
      </c>
      <c r="BR15" s="9">
        <v>1219.7170000000001</v>
      </c>
      <c r="BS15" s="9">
        <v>643.02099999999996</v>
      </c>
      <c r="BT15" s="9">
        <v>576.69600000000003</v>
      </c>
      <c r="BU15" s="9">
        <v>2054.31</v>
      </c>
      <c r="BV15" s="9">
        <v>1021.449</v>
      </c>
      <c r="BW15" s="9">
        <v>1032.8610000000001</v>
      </c>
      <c r="BX15" s="9">
        <v>342.625</v>
      </c>
      <c r="BY15" s="9">
        <v>181.089</v>
      </c>
      <c r="BZ15" s="9">
        <v>161.53700000000001</v>
      </c>
      <c r="CA15" s="9">
        <v>237.982</v>
      </c>
      <c r="CB15" s="9">
        <v>135.97900000000001</v>
      </c>
      <c r="CC15" s="9">
        <v>102.003</v>
      </c>
      <c r="CD15" s="9">
        <v>158.93</v>
      </c>
      <c r="CE15" s="9">
        <v>103.872</v>
      </c>
      <c r="CF15" s="9">
        <v>55.058</v>
      </c>
      <c r="CG15" s="9">
        <v>79.052000000000007</v>
      </c>
      <c r="CH15" s="9">
        <v>32.107999999999997</v>
      </c>
      <c r="CI15" s="9">
        <v>46.945</v>
      </c>
      <c r="CJ15" s="9">
        <v>31.02</v>
      </c>
      <c r="CK15" s="9">
        <v>14.471</v>
      </c>
      <c r="CL15" s="9">
        <v>16.55</v>
      </c>
      <c r="CM15" s="9">
        <v>34.155999999999999</v>
      </c>
      <c r="CN15" s="9">
        <v>19.498000000000001</v>
      </c>
      <c r="CO15" s="9">
        <v>14.657999999999999</v>
      </c>
      <c r="CP15" s="9">
        <v>70.486999999999995</v>
      </c>
      <c r="CQ15" s="9">
        <v>25.611999999999998</v>
      </c>
      <c r="CR15" s="9">
        <v>44.875</v>
      </c>
      <c r="CS15" s="9">
        <v>137.786</v>
      </c>
      <c r="CT15" s="9">
        <v>74.751999999999995</v>
      </c>
      <c r="CU15" s="9">
        <v>63.033999999999999</v>
      </c>
      <c r="CV15" s="9">
        <v>86.183000000000007</v>
      </c>
      <c r="CW15" s="9">
        <v>57.109000000000002</v>
      </c>
      <c r="CX15" s="9">
        <v>29.074000000000002</v>
      </c>
      <c r="CY15" s="9">
        <v>10.07</v>
      </c>
      <c r="CZ15" s="9">
        <v>4.641</v>
      </c>
      <c r="DA15" s="9">
        <v>5.4290000000000003</v>
      </c>
      <c r="DB15" s="9">
        <v>51.601999999999997</v>
      </c>
      <c r="DC15" s="9">
        <v>17.643000000000001</v>
      </c>
      <c r="DD15" s="9">
        <v>33.959000000000003</v>
      </c>
      <c r="DE15" s="9">
        <v>86.117999999999995</v>
      </c>
      <c r="DF15" s="9">
        <v>49.362000000000002</v>
      </c>
      <c r="DG15" s="9">
        <v>36.756</v>
      </c>
      <c r="DH15" s="9">
        <v>35.941000000000003</v>
      </c>
      <c r="DI15" s="9">
        <v>23.855</v>
      </c>
      <c r="DJ15" s="9">
        <v>12.086</v>
      </c>
      <c r="DK15" s="9">
        <v>33.078000000000003</v>
      </c>
      <c r="DL15" s="9">
        <v>21.896000000000001</v>
      </c>
      <c r="DM15" s="9">
        <v>11.182</v>
      </c>
      <c r="DN15" s="9">
        <v>2.911</v>
      </c>
      <c r="DO15" s="9">
        <v>1.5740000000000001</v>
      </c>
      <c r="DP15" s="9">
        <v>1.337</v>
      </c>
      <c r="DQ15" s="9">
        <v>53.04</v>
      </c>
      <c r="DR15" s="9">
        <v>27.466000000000001</v>
      </c>
      <c r="DS15" s="9">
        <v>25.574000000000002</v>
      </c>
      <c r="DT15" s="9">
        <v>248.31299999999999</v>
      </c>
      <c r="DU15" s="9">
        <v>130.16999999999999</v>
      </c>
      <c r="DV15" s="9">
        <v>118.14400000000001</v>
      </c>
      <c r="DW15" s="9">
        <v>44.348999999999997</v>
      </c>
      <c r="DX15" s="9">
        <v>24.015999999999998</v>
      </c>
      <c r="DY15" s="9">
        <v>20.332999999999998</v>
      </c>
      <c r="DZ15" s="9">
        <v>13.028</v>
      </c>
      <c r="EA15" s="9">
        <v>6.7779999999999996</v>
      </c>
      <c r="EB15" s="9">
        <v>6.25</v>
      </c>
      <c r="EC15" s="9">
        <v>10.798999999999999</v>
      </c>
      <c r="ED15" s="9">
        <v>5.5419999999999998</v>
      </c>
      <c r="EE15" s="9">
        <v>5.2569999999999997</v>
      </c>
      <c r="EF15" s="9">
        <v>20.521999999999998</v>
      </c>
      <c r="EG15" s="9">
        <v>11.696</v>
      </c>
      <c r="EH15" s="9">
        <v>8.8260000000000005</v>
      </c>
      <c r="EI15" s="9">
        <v>203.964</v>
      </c>
      <c r="EJ15" s="9">
        <v>106.15300000000001</v>
      </c>
      <c r="EK15" s="9">
        <v>97.81</v>
      </c>
      <c r="EL15" s="9">
        <v>80.944999999999993</v>
      </c>
      <c r="EM15" s="9">
        <v>39.241999999999997</v>
      </c>
      <c r="EN15" s="9">
        <v>41.703000000000003</v>
      </c>
      <c r="EO15" s="9">
        <v>26.509</v>
      </c>
      <c r="EP15" s="9">
        <v>13.025</v>
      </c>
      <c r="EQ15" s="9">
        <v>13.484</v>
      </c>
      <c r="ER15" s="9">
        <v>21.5</v>
      </c>
      <c r="ES15" s="9">
        <v>8.859</v>
      </c>
      <c r="ET15" s="9">
        <v>12.641</v>
      </c>
      <c r="EU15" s="9">
        <v>32.936</v>
      </c>
      <c r="EV15" s="9">
        <v>17.358000000000001</v>
      </c>
      <c r="EW15" s="9">
        <v>15.577999999999999</v>
      </c>
      <c r="EX15" s="9">
        <v>123.01900000000001</v>
      </c>
      <c r="EY15" s="9">
        <v>66.911000000000001</v>
      </c>
      <c r="EZ15" s="9">
        <v>56.107999999999997</v>
      </c>
      <c r="FA15" s="9">
        <v>42.265999999999998</v>
      </c>
      <c r="FB15" s="9">
        <v>22.361999999999998</v>
      </c>
      <c r="FC15" s="9">
        <v>19.904</v>
      </c>
      <c r="FD15" s="9">
        <v>80.751999999999995</v>
      </c>
      <c r="FE15" s="9">
        <v>44.548999999999999</v>
      </c>
      <c r="FF15" s="9">
        <v>36.204000000000001</v>
      </c>
      <c r="FG15" s="9">
        <v>46.265000000000001</v>
      </c>
      <c r="FH15" s="9">
        <v>23.414000000000001</v>
      </c>
      <c r="FI15" s="9">
        <v>22.85</v>
      </c>
      <c r="FJ15" s="9">
        <v>34.488</v>
      </c>
      <c r="FK15" s="9">
        <v>21.134</v>
      </c>
      <c r="FL15" s="9">
        <v>13.353</v>
      </c>
      <c r="FM15" s="9">
        <v>22.071000000000002</v>
      </c>
      <c r="FN15" s="9">
        <v>13.156000000000001</v>
      </c>
      <c r="FO15" s="9">
        <v>8.9149999999999991</v>
      </c>
      <c r="FP15" s="9">
        <v>226.24199999999999</v>
      </c>
      <c r="FQ15" s="9">
        <v>117.01300000000001</v>
      </c>
      <c r="FR15" s="9">
        <v>109.22799999999999</v>
      </c>
      <c r="FS15" s="9">
        <v>431.92700000000002</v>
      </c>
      <c r="FT15" s="9">
        <v>211.67699999999999</v>
      </c>
      <c r="FU15" s="9">
        <v>220.25</v>
      </c>
      <c r="FV15" s="9">
        <v>68.296000000000006</v>
      </c>
      <c r="FW15" s="9">
        <v>32.54</v>
      </c>
      <c r="FX15" s="9">
        <v>35.756</v>
      </c>
      <c r="FY15" s="9">
        <v>49.209000000000003</v>
      </c>
      <c r="FZ15" s="9">
        <v>24.568999999999999</v>
      </c>
      <c r="GA15" s="9">
        <v>24.640999999999998</v>
      </c>
      <c r="GB15" s="9">
        <v>32.043999999999997</v>
      </c>
      <c r="GC15" s="9">
        <v>17.931000000000001</v>
      </c>
      <c r="GD15" s="9">
        <v>14.113</v>
      </c>
      <c r="GE15" s="9">
        <v>17.164999999999999</v>
      </c>
      <c r="GF15" s="9">
        <v>6.6369999999999996</v>
      </c>
      <c r="GG15" s="9">
        <v>10.528</v>
      </c>
      <c r="GH15" s="9">
        <v>7.73</v>
      </c>
      <c r="GI15" s="9">
        <v>2.3450000000000002</v>
      </c>
      <c r="GJ15" s="9">
        <v>5.3849999999999998</v>
      </c>
      <c r="GK15" s="9">
        <v>6.2930000000000001</v>
      </c>
      <c r="GL15" s="9">
        <v>3.0329999999999999</v>
      </c>
      <c r="GM15" s="9">
        <v>3.26</v>
      </c>
      <c r="GN15" s="9">
        <v>12.792999999999999</v>
      </c>
      <c r="GO15" s="9">
        <v>4.9379999999999997</v>
      </c>
      <c r="GP15" s="9">
        <v>7.8550000000000004</v>
      </c>
      <c r="GQ15" s="9">
        <v>27.655000000000001</v>
      </c>
      <c r="GR15" s="9">
        <v>13.776</v>
      </c>
      <c r="GS15" s="9">
        <v>13.879</v>
      </c>
      <c r="GT15" s="9">
        <v>17.122</v>
      </c>
      <c r="GU15" s="9">
        <v>9.8770000000000007</v>
      </c>
      <c r="GV15" s="9">
        <v>7.2450000000000001</v>
      </c>
      <c r="GW15" s="9">
        <v>1.964</v>
      </c>
      <c r="GX15" s="9">
        <v>0.67600000000000005</v>
      </c>
      <c r="GY15" s="9">
        <v>1.288</v>
      </c>
      <c r="GZ15" s="9">
        <v>10.532999999999999</v>
      </c>
      <c r="HA15" s="9">
        <v>3.899</v>
      </c>
      <c r="HB15" s="9">
        <v>6.6340000000000003</v>
      </c>
      <c r="HC15" s="9">
        <v>13.503</v>
      </c>
      <c r="HD15" s="9">
        <v>7.351</v>
      </c>
      <c r="HE15" s="9">
        <v>6.1509999999999998</v>
      </c>
      <c r="HF15" s="9">
        <v>3.3519999999999999</v>
      </c>
      <c r="HG15" s="9">
        <v>2.363</v>
      </c>
      <c r="HH15" s="9">
        <v>0.98899999999999999</v>
      </c>
      <c r="HI15" s="9">
        <v>4.95</v>
      </c>
      <c r="HJ15" s="9">
        <v>3.2789999999999999</v>
      </c>
      <c r="HK15" s="9">
        <v>1.67</v>
      </c>
      <c r="HL15" s="9">
        <v>1.3420000000000001</v>
      </c>
      <c r="HM15" s="9">
        <v>0.43099999999999999</v>
      </c>
      <c r="HN15" s="9">
        <v>0.91100000000000003</v>
      </c>
      <c r="HO15" s="9">
        <v>8.5530000000000008</v>
      </c>
      <c r="HP15" s="9">
        <v>4.0720000000000001</v>
      </c>
      <c r="HQ15" s="9">
        <v>4.4809999999999999</v>
      </c>
      <c r="HR15" s="9">
        <v>121.34399999999999</v>
      </c>
      <c r="HS15" s="9">
        <v>64.316999999999993</v>
      </c>
      <c r="HT15" s="9">
        <v>57.027000000000001</v>
      </c>
      <c r="HU15" s="9">
        <v>25.936</v>
      </c>
      <c r="HV15" s="9">
        <v>14.526999999999999</v>
      </c>
      <c r="HW15" s="9">
        <v>11.41</v>
      </c>
      <c r="HX15" s="9">
        <v>5.3129999999999997</v>
      </c>
      <c r="HY15" s="9">
        <v>3.085</v>
      </c>
      <c r="HZ15" s="9">
        <v>2.2280000000000002</v>
      </c>
      <c r="IA15" s="9">
        <v>6.665</v>
      </c>
      <c r="IB15" s="9">
        <v>4.343</v>
      </c>
      <c r="IC15" s="9">
        <v>2.3220000000000001</v>
      </c>
      <c r="ID15" s="9">
        <v>13.958</v>
      </c>
      <c r="IE15" s="9">
        <v>7.0979999999999999</v>
      </c>
      <c r="IF15" s="9">
        <v>6.86</v>
      </c>
      <c r="IG15" s="9">
        <v>95.408000000000001</v>
      </c>
      <c r="IH15" s="9">
        <v>49.79</v>
      </c>
      <c r="II15" s="9">
        <v>45.616999999999997</v>
      </c>
      <c r="IJ15" s="9">
        <v>48.706000000000003</v>
      </c>
      <c r="IK15" s="9">
        <v>23.558</v>
      </c>
      <c r="IL15" s="9">
        <v>25.148</v>
      </c>
      <c r="IM15" s="9">
        <v>15.598000000000001</v>
      </c>
      <c r="IN15" s="9">
        <v>7.0830000000000002</v>
      </c>
      <c r="IO15" s="9">
        <v>8.5150000000000006</v>
      </c>
      <c r="IP15" s="9">
        <v>14.551</v>
      </c>
      <c r="IQ15" s="9">
        <v>7.8369999999999997</v>
      </c>
    </row>
    <row r="16" spans="1:251">
      <c r="A16" s="10">
        <v>43862</v>
      </c>
      <c r="B16" s="9">
        <v>1.202</v>
      </c>
      <c r="C16" s="9">
        <v>4.4080000000000004</v>
      </c>
      <c r="D16" s="9">
        <v>36.826000000000001</v>
      </c>
      <c r="E16" s="9">
        <v>14.074999999999999</v>
      </c>
      <c r="F16" s="9">
        <v>22.751000000000001</v>
      </c>
      <c r="G16" s="9">
        <v>47.503</v>
      </c>
      <c r="H16" s="9">
        <v>28.681000000000001</v>
      </c>
      <c r="I16" s="9">
        <v>18.821999999999999</v>
      </c>
      <c r="J16" s="9">
        <v>19.896000000000001</v>
      </c>
      <c r="K16" s="9">
        <v>14.117000000000001</v>
      </c>
      <c r="L16" s="9">
        <v>5.7789999999999999</v>
      </c>
      <c r="M16" s="9">
        <v>19.824999999999999</v>
      </c>
      <c r="N16" s="9">
        <v>13.47</v>
      </c>
      <c r="O16" s="9">
        <v>6.3550000000000004</v>
      </c>
      <c r="P16" s="9">
        <v>5.0259999999999998</v>
      </c>
      <c r="Q16" s="9">
        <v>3.2869999999999999</v>
      </c>
      <c r="R16" s="9">
        <v>1.7390000000000001</v>
      </c>
      <c r="S16" s="9">
        <v>27.678000000000001</v>
      </c>
      <c r="T16" s="9">
        <v>15.211</v>
      </c>
      <c r="U16" s="9">
        <v>12.467000000000001</v>
      </c>
      <c r="V16" s="9">
        <v>1383.451</v>
      </c>
      <c r="W16" s="9">
        <v>742.48800000000006</v>
      </c>
      <c r="X16" s="9">
        <v>640.96299999999997</v>
      </c>
      <c r="Y16" s="9">
        <v>260.28100000000001</v>
      </c>
      <c r="Z16" s="9">
        <v>139.43299999999999</v>
      </c>
      <c r="AA16" s="9">
        <v>120.849</v>
      </c>
      <c r="AB16" s="9">
        <v>70.385000000000005</v>
      </c>
      <c r="AC16" s="9">
        <v>39.011000000000003</v>
      </c>
      <c r="AD16" s="9">
        <v>31.373999999999999</v>
      </c>
      <c r="AE16" s="9">
        <v>81.709000000000003</v>
      </c>
      <c r="AF16" s="9">
        <v>42.366</v>
      </c>
      <c r="AG16" s="9">
        <v>39.343000000000004</v>
      </c>
      <c r="AH16" s="9">
        <v>108.188</v>
      </c>
      <c r="AI16" s="9">
        <v>58.055999999999997</v>
      </c>
      <c r="AJ16" s="9">
        <v>50.131999999999998</v>
      </c>
      <c r="AK16" s="9">
        <v>1123.17</v>
      </c>
      <c r="AL16" s="9">
        <v>603.05600000000004</v>
      </c>
      <c r="AM16" s="9">
        <v>520.11400000000003</v>
      </c>
      <c r="AN16" s="9">
        <v>486.62700000000001</v>
      </c>
      <c r="AO16" s="9">
        <v>254.541</v>
      </c>
      <c r="AP16" s="9">
        <v>232.08600000000001</v>
      </c>
      <c r="AQ16" s="9">
        <v>129.88</v>
      </c>
      <c r="AR16" s="9">
        <v>70.709999999999994</v>
      </c>
      <c r="AS16" s="9">
        <v>59.168999999999997</v>
      </c>
      <c r="AT16" s="9">
        <v>162.54499999999999</v>
      </c>
      <c r="AU16" s="9">
        <v>88.001000000000005</v>
      </c>
      <c r="AV16" s="9">
        <v>74.545000000000002</v>
      </c>
      <c r="AW16" s="9">
        <v>194.202</v>
      </c>
      <c r="AX16" s="9">
        <v>95.83</v>
      </c>
      <c r="AY16" s="9">
        <v>98.372</v>
      </c>
      <c r="AZ16" s="9">
        <v>636.54300000000001</v>
      </c>
      <c r="BA16" s="9">
        <v>348.51400000000001</v>
      </c>
      <c r="BB16" s="9">
        <v>288.02800000000002</v>
      </c>
      <c r="BC16" s="9">
        <v>279.49900000000002</v>
      </c>
      <c r="BD16" s="9">
        <v>151.01599999999999</v>
      </c>
      <c r="BE16" s="9">
        <v>128.483</v>
      </c>
      <c r="BF16" s="9">
        <v>357.04399999999998</v>
      </c>
      <c r="BG16" s="9">
        <v>197.499</v>
      </c>
      <c r="BH16" s="9">
        <v>159.54599999999999</v>
      </c>
      <c r="BI16" s="9">
        <v>215.58099999999999</v>
      </c>
      <c r="BJ16" s="9">
        <v>110.068</v>
      </c>
      <c r="BK16" s="9">
        <v>105.51300000000001</v>
      </c>
      <c r="BL16" s="9">
        <v>141.46299999999999</v>
      </c>
      <c r="BM16" s="9">
        <v>87.430999999999997</v>
      </c>
      <c r="BN16" s="9">
        <v>54.033000000000001</v>
      </c>
      <c r="BO16" s="9">
        <v>111.447</v>
      </c>
      <c r="BP16" s="9">
        <v>62.945</v>
      </c>
      <c r="BQ16" s="9">
        <v>48.502000000000002</v>
      </c>
      <c r="BR16" s="9">
        <v>1272.0039999999999</v>
      </c>
      <c r="BS16" s="9">
        <v>679.54300000000001</v>
      </c>
      <c r="BT16" s="9">
        <v>592.46100000000001</v>
      </c>
      <c r="BU16" s="9">
        <v>2118.817</v>
      </c>
      <c r="BV16" s="9">
        <v>1049.501</v>
      </c>
      <c r="BW16" s="9">
        <v>1069.316</v>
      </c>
      <c r="BX16" s="9">
        <v>355.613</v>
      </c>
      <c r="BY16" s="9">
        <v>181.899</v>
      </c>
      <c r="BZ16" s="9">
        <v>173.714</v>
      </c>
      <c r="CA16" s="9">
        <v>261.88900000000001</v>
      </c>
      <c r="CB16" s="9">
        <v>138.684</v>
      </c>
      <c r="CC16" s="9">
        <v>123.205</v>
      </c>
      <c r="CD16" s="9">
        <v>162.441</v>
      </c>
      <c r="CE16" s="9">
        <v>89.822999999999993</v>
      </c>
      <c r="CF16" s="9">
        <v>72.617999999999995</v>
      </c>
      <c r="CG16" s="9">
        <v>99.447999999999993</v>
      </c>
      <c r="CH16" s="9">
        <v>48.860999999999997</v>
      </c>
      <c r="CI16" s="9">
        <v>50.587000000000003</v>
      </c>
      <c r="CJ16" s="9">
        <v>35.874000000000002</v>
      </c>
      <c r="CK16" s="9">
        <v>15.182</v>
      </c>
      <c r="CL16" s="9">
        <v>20.692</v>
      </c>
      <c r="CM16" s="9">
        <v>25.614000000000001</v>
      </c>
      <c r="CN16" s="9">
        <v>14.564</v>
      </c>
      <c r="CO16" s="9">
        <v>11.05</v>
      </c>
      <c r="CP16" s="9">
        <v>68.11</v>
      </c>
      <c r="CQ16" s="9">
        <v>28.651</v>
      </c>
      <c r="CR16" s="9">
        <v>39.459000000000003</v>
      </c>
      <c r="CS16" s="9">
        <v>132.92099999999999</v>
      </c>
      <c r="CT16" s="9">
        <v>61.225999999999999</v>
      </c>
      <c r="CU16" s="9">
        <v>71.695999999999998</v>
      </c>
      <c r="CV16" s="9">
        <v>86.364000000000004</v>
      </c>
      <c r="CW16" s="9">
        <v>45.723999999999997</v>
      </c>
      <c r="CX16" s="9">
        <v>40.64</v>
      </c>
      <c r="CY16" s="9">
        <v>9.2569999999999997</v>
      </c>
      <c r="CZ16" s="9">
        <v>3.371</v>
      </c>
      <c r="DA16" s="9">
        <v>5.8860000000000001</v>
      </c>
      <c r="DB16" s="9">
        <v>46.557000000000002</v>
      </c>
      <c r="DC16" s="9">
        <v>15.500999999999999</v>
      </c>
      <c r="DD16" s="9">
        <v>31.055</v>
      </c>
      <c r="DE16" s="9">
        <v>72.248999999999995</v>
      </c>
      <c r="DF16" s="9">
        <v>44.933999999999997</v>
      </c>
      <c r="DG16" s="9">
        <v>27.315000000000001</v>
      </c>
      <c r="DH16" s="9">
        <v>25.02</v>
      </c>
      <c r="DI16" s="9">
        <v>17.469000000000001</v>
      </c>
      <c r="DJ16" s="9">
        <v>7.5510000000000002</v>
      </c>
      <c r="DK16" s="9">
        <v>25.082999999999998</v>
      </c>
      <c r="DL16" s="9">
        <v>17.221</v>
      </c>
      <c r="DM16" s="9">
        <v>7.8620000000000001</v>
      </c>
      <c r="DN16" s="9">
        <v>3.956</v>
      </c>
      <c r="DO16" s="9">
        <v>2.0169999999999999</v>
      </c>
      <c r="DP16" s="9">
        <v>1.9390000000000001</v>
      </c>
      <c r="DQ16" s="9">
        <v>47.167000000000002</v>
      </c>
      <c r="DR16" s="9">
        <v>27.713000000000001</v>
      </c>
      <c r="DS16" s="9">
        <v>19.452999999999999</v>
      </c>
      <c r="DT16" s="9">
        <v>261.14299999999997</v>
      </c>
      <c r="DU16" s="9">
        <v>136.00399999999999</v>
      </c>
      <c r="DV16" s="9">
        <v>125.139</v>
      </c>
      <c r="DW16" s="9">
        <v>45.761000000000003</v>
      </c>
      <c r="DX16" s="9">
        <v>24.384</v>
      </c>
      <c r="DY16" s="9">
        <v>21.376999999999999</v>
      </c>
      <c r="DZ16" s="9">
        <v>11.599</v>
      </c>
      <c r="EA16" s="9">
        <v>5.6109999999999998</v>
      </c>
      <c r="EB16" s="9">
        <v>5.9880000000000004</v>
      </c>
      <c r="EC16" s="9">
        <v>13.581</v>
      </c>
      <c r="ED16" s="9">
        <v>7.8049999999999997</v>
      </c>
      <c r="EE16" s="9">
        <v>5.7759999999999998</v>
      </c>
      <c r="EF16" s="9">
        <v>20.581</v>
      </c>
      <c r="EG16" s="9">
        <v>10.968</v>
      </c>
      <c r="EH16" s="9">
        <v>9.6129999999999995</v>
      </c>
      <c r="EI16" s="9">
        <v>215.381</v>
      </c>
      <c r="EJ16" s="9">
        <v>111.62</v>
      </c>
      <c r="EK16" s="9">
        <v>103.761</v>
      </c>
      <c r="EL16" s="9">
        <v>88.126000000000005</v>
      </c>
      <c r="EM16" s="9">
        <v>44.582999999999998</v>
      </c>
      <c r="EN16" s="9">
        <v>43.542000000000002</v>
      </c>
      <c r="EO16" s="9">
        <v>25.292000000000002</v>
      </c>
      <c r="EP16" s="9">
        <v>12.457000000000001</v>
      </c>
      <c r="EQ16" s="9">
        <v>12.836</v>
      </c>
      <c r="ER16" s="9">
        <v>24.201000000000001</v>
      </c>
      <c r="ES16" s="9">
        <v>12.46</v>
      </c>
      <c r="ET16" s="9">
        <v>11.741</v>
      </c>
      <c r="EU16" s="9">
        <v>38.633000000000003</v>
      </c>
      <c r="EV16" s="9">
        <v>19.667000000000002</v>
      </c>
      <c r="EW16" s="9">
        <v>18.966000000000001</v>
      </c>
      <c r="EX16" s="9">
        <v>127.256</v>
      </c>
      <c r="EY16" s="9">
        <v>67.037000000000006</v>
      </c>
      <c r="EZ16" s="9">
        <v>60.219000000000001</v>
      </c>
      <c r="FA16" s="9">
        <v>43.805</v>
      </c>
      <c r="FB16" s="9">
        <v>22.638000000000002</v>
      </c>
      <c r="FC16" s="9">
        <v>21.167000000000002</v>
      </c>
      <c r="FD16" s="9">
        <v>83.45</v>
      </c>
      <c r="FE16" s="9">
        <v>44.398000000000003</v>
      </c>
      <c r="FF16" s="9">
        <v>39.052</v>
      </c>
      <c r="FG16" s="9">
        <v>47.802</v>
      </c>
      <c r="FH16" s="9">
        <v>24.239000000000001</v>
      </c>
      <c r="FI16" s="9">
        <v>23.562999999999999</v>
      </c>
      <c r="FJ16" s="9">
        <v>35.649000000000001</v>
      </c>
      <c r="FK16" s="9">
        <v>20.16</v>
      </c>
      <c r="FL16" s="9">
        <v>15.489000000000001</v>
      </c>
      <c r="FM16" s="9">
        <v>19.667000000000002</v>
      </c>
      <c r="FN16" s="9">
        <v>11.035</v>
      </c>
      <c r="FO16" s="9">
        <v>8.6319999999999997</v>
      </c>
      <c r="FP16" s="9">
        <v>241.476</v>
      </c>
      <c r="FQ16" s="9">
        <v>124.96899999999999</v>
      </c>
      <c r="FR16" s="9">
        <v>116.50700000000001</v>
      </c>
      <c r="FS16" s="9">
        <v>437.55900000000003</v>
      </c>
      <c r="FT16" s="9">
        <v>215.12799999999999</v>
      </c>
      <c r="FU16" s="9">
        <v>222.43100000000001</v>
      </c>
      <c r="FV16" s="9">
        <v>70.795000000000002</v>
      </c>
      <c r="FW16" s="9">
        <v>34.600999999999999</v>
      </c>
      <c r="FX16" s="9">
        <v>36.194000000000003</v>
      </c>
      <c r="FY16" s="9">
        <v>51.780999999999999</v>
      </c>
      <c r="FZ16" s="9">
        <v>26.73</v>
      </c>
      <c r="GA16" s="9">
        <v>25.050999999999998</v>
      </c>
      <c r="GB16" s="9">
        <v>31.027000000000001</v>
      </c>
      <c r="GC16" s="9">
        <v>17.663</v>
      </c>
      <c r="GD16" s="9">
        <v>13.364000000000001</v>
      </c>
      <c r="GE16" s="9">
        <v>20.754000000000001</v>
      </c>
      <c r="GF16" s="9">
        <v>9.0670000000000002</v>
      </c>
      <c r="GG16" s="9">
        <v>11.686999999999999</v>
      </c>
      <c r="GH16" s="9">
        <v>8.298</v>
      </c>
      <c r="GI16" s="9">
        <v>3.371</v>
      </c>
      <c r="GJ16" s="9">
        <v>4.9269999999999996</v>
      </c>
      <c r="GK16" s="9">
        <v>5.9249999999999998</v>
      </c>
      <c r="GL16" s="9">
        <v>4.1959999999999997</v>
      </c>
      <c r="GM16" s="9">
        <v>1.73</v>
      </c>
      <c r="GN16" s="9">
        <v>13.089</v>
      </c>
      <c r="GO16" s="9">
        <v>3.6749999999999998</v>
      </c>
      <c r="GP16" s="9">
        <v>9.4139999999999997</v>
      </c>
      <c r="GQ16" s="9">
        <v>25.684000000000001</v>
      </c>
      <c r="GR16" s="9">
        <v>12.756</v>
      </c>
      <c r="GS16" s="9">
        <v>12.929</v>
      </c>
      <c r="GT16" s="9">
        <v>15.204000000000001</v>
      </c>
      <c r="GU16" s="9">
        <v>8.7210000000000001</v>
      </c>
      <c r="GV16" s="9">
        <v>6.4829999999999997</v>
      </c>
      <c r="GW16" s="9">
        <v>2.2000000000000002</v>
      </c>
      <c r="GX16" s="9">
        <v>0.72399999999999998</v>
      </c>
      <c r="GY16" s="9">
        <v>1.4750000000000001</v>
      </c>
      <c r="GZ16" s="9">
        <v>10.48</v>
      </c>
      <c r="HA16" s="9">
        <v>4.0339999999999998</v>
      </c>
      <c r="HB16" s="9">
        <v>6.4459999999999997</v>
      </c>
      <c r="HC16" s="9">
        <v>12.997</v>
      </c>
      <c r="HD16" s="9">
        <v>6.1509999999999998</v>
      </c>
      <c r="HE16" s="9">
        <v>6.8460000000000001</v>
      </c>
      <c r="HF16" s="9">
        <v>4.1139999999999999</v>
      </c>
      <c r="HG16" s="9">
        <v>2.016</v>
      </c>
      <c r="HH16" s="9">
        <v>2.0979999999999999</v>
      </c>
      <c r="HI16" s="9">
        <v>4.4630000000000001</v>
      </c>
      <c r="HJ16" s="9">
        <v>2.3140000000000001</v>
      </c>
      <c r="HK16" s="9">
        <v>2.149</v>
      </c>
      <c r="HL16" s="9">
        <v>1.45</v>
      </c>
      <c r="HM16" s="9">
        <v>0.26800000000000002</v>
      </c>
      <c r="HN16" s="9">
        <v>1.1819999999999999</v>
      </c>
      <c r="HO16" s="9">
        <v>8.5340000000000007</v>
      </c>
      <c r="HP16" s="9">
        <v>3.8370000000000002</v>
      </c>
      <c r="HQ16" s="9">
        <v>4.6980000000000004</v>
      </c>
      <c r="HR16" s="9">
        <v>123.539</v>
      </c>
      <c r="HS16" s="9">
        <v>64.299000000000007</v>
      </c>
      <c r="HT16" s="9">
        <v>59.24</v>
      </c>
      <c r="HU16" s="9">
        <v>24.472000000000001</v>
      </c>
      <c r="HV16" s="9">
        <v>11.766999999999999</v>
      </c>
      <c r="HW16" s="9">
        <v>12.705</v>
      </c>
      <c r="HX16" s="9">
        <v>7.2080000000000002</v>
      </c>
      <c r="HY16" s="9">
        <v>3.6659999999999999</v>
      </c>
      <c r="HZ16" s="9">
        <v>3.5419999999999998</v>
      </c>
      <c r="IA16" s="9">
        <v>6.6150000000000002</v>
      </c>
      <c r="IB16" s="9">
        <v>2.7989999999999999</v>
      </c>
      <c r="IC16" s="9">
        <v>3.8159999999999998</v>
      </c>
      <c r="ID16" s="9">
        <v>10.648999999999999</v>
      </c>
      <c r="IE16" s="9">
        <v>5.3019999999999996</v>
      </c>
      <c r="IF16" s="9">
        <v>5.3470000000000004</v>
      </c>
      <c r="IG16" s="9">
        <v>99.066000000000003</v>
      </c>
      <c r="IH16" s="9">
        <v>52.531999999999996</v>
      </c>
      <c r="II16" s="9">
        <v>46.534999999999997</v>
      </c>
      <c r="IJ16" s="9">
        <v>46.112000000000002</v>
      </c>
      <c r="IK16" s="9">
        <v>23.672000000000001</v>
      </c>
      <c r="IL16" s="9">
        <v>22.44</v>
      </c>
      <c r="IM16" s="9">
        <v>13.393000000000001</v>
      </c>
      <c r="IN16" s="9">
        <v>6.5910000000000002</v>
      </c>
      <c r="IO16" s="9">
        <v>6.8010000000000002</v>
      </c>
      <c r="IP16" s="9">
        <v>14.348000000000001</v>
      </c>
      <c r="IQ16" s="9">
        <v>6.5609999999999999</v>
      </c>
    </row>
    <row r="17" spans="1:251">
      <c r="A17" s="10">
        <v>44228</v>
      </c>
      <c r="B17" s="9">
        <v>3.2170000000000001</v>
      </c>
      <c r="C17" s="9">
        <v>2.8239999999999998</v>
      </c>
      <c r="D17" s="9">
        <v>26.128</v>
      </c>
      <c r="E17" s="9">
        <v>10.423999999999999</v>
      </c>
      <c r="F17" s="9">
        <v>15.702999999999999</v>
      </c>
      <c r="G17" s="9">
        <v>41.875</v>
      </c>
      <c r="H17" s="9">
        <v>23.902999999999999</v>
      </c>
      <c r="I17" s="9">
        <v>17.972000000000001</v>
      </c>
      <c r="J17" s="9">
        <v>20.472999999999999</v>
      </c>
      <c r="K17" s="9">
        <v>12.427</v>
      </c>
      <c r="L17" s="9">
        <v>8.0470000000000006</v>
      </c>
      <c r="M17" s="9">
        <v>17.861999999999998</v>
      </c>
      <c r="N17" s="9">
        <v>9.8219999999999992</v>
      </c>
      <c r="O17" s="9">
        <v>8.0399999999999991</v>
      </c>
      <c r="P17" s="9">
        <v>4.2009999999999996</v>
      </c>
      <c r="Q17" s="9">
        <v>1.6859999999999999</v>
      </c>
      <c r="R17" s="9">
        <v>2.5150000000000001</v>
      </c>
      <c r="S17" s="9">
        <v>24.013000000000002</v>
      </c>
      <c r="T17" s="9">
        <v>14.081</v>
      </c>
      <c r="U17" s="9">
        <v>9.9320000000000004</v>
      </c>
      <c r="V17" s="9">
        <v>1363.635</v>
      </c>
      <c r="W17" s="9">
        <v>729.81799999999998</v>
      </c>
      <c r="X17" s="9">
        <v>633.81700000000001</v>
      </c>
      <c r="Y17" s="9">
        <v>266.66399999999999</v>
      </c>
      <c r="Z17" s="9">
        <v>136.78</v>
      </c>
      <c r="AA17" s="9">
        <v>129.88399999999999</v>
      </c>
      <c r="AB17" s="9">
        <v>81.655000000000001</v>
      </c>
      <c r="AC17" s="9">
        <v>39.097999999999999</v>
      </c>
      <c r="AD17" s="9">
        <v>42.557000000000002</v>
      </c>
      <c r="AE17" s="9">
        <v>82.320999999999998</v>
      </c>
      <c r="AF17" s="9">
        <v>43.021000000000001</v>
      </c>
      <c r="AG17" s="9">
        <v>39.299999999999997</v>
      </c>
      <c r="AH17" s="9">
        <v>102.687</v>
      </c>
      <c r="AI17" s="9">
        <v>54.661000000000001</v>
      </c>
      <c r="AJ17" s="9">
        <v>48.027000000000001</v>
      </c>
      <c r="AK17" s="9">
        <v>1096.972</v>
      </c>
      <c r="AL17" s="9">
        <v>593.03899999999999</v>
      </c>
      <c r="AM17" s="9">
        <v>503.93299999999999</v>
      </c>
      <c r="AN17" s="9">
        <v>465.01299999999998</v>
      </c>
      <c r="AO17" s="9">
        <v>247.77</v>
      </c>
      <c r="AP17" s="9">
        <v>217.24199999999999</v>
      </c>
      <c r="AQ17" s="9">
        <v>122.261</v>
      </c>
      <c r="AR17" s="9">
        <v>65.495999999999995</v>
      </c>
      <c r="AS17" s="9">
        <v>56.765000000000001</v>
      </c>
      <c r="AT17" s="9">
        <v>142.88399999999999</v>
      </c>
      <c r="AU17" s="9">
        <v>69.241</v>
      </c>
      <c r="AV17" s="9">
        <v>73.643000000000001</v>
      </c>
      <c r="AW17" s="9">
        <v>199.86799999999999</v>
      </c>
      <c r="AX17" s="9">
        <v>113.03400000000001</v>
      </c>
      <c r="AY17" s="9">
        <v>86.834000000000003</v>
      </c>
      <c r="AZ17" s="9">
        <v>631.95899999999995</v>
      </c>
      <c r="BA17" s="9">
        <v>345.26799999999997</v>
      </c>
      <c r="BB17" s="9">
        <v>286.69099999999997</v>
      </c>
      <c r="BC17" s="9">
        <v>270.66199999999998</v>
      </c>
      <c r="BD17" s="9">
        <v>134.96</v>
      </c>
      <c r="BE17" s="9">
        <v>135.702</v>
      </c>
      <c r="BF17" s="9">
        <v>361.29700000000003</v>
      </c>
      <c r="BG17" s="9">
        <v>210.30799999999999</v>
      </c>
      <c r="BH17" s="9">
        <v>150.989</v>
      </c>
      <c r="BI17" s="9">
        <v>231.01400000000001</v>
      </c>
      <c r="BJ17" s="9">
        <v>131.852</v>
      </c>
      <c r="BK17" s="9">
        <v>99.162000000000006</v>
      </c>
      <c r="BL17" s="9">
        <v>130.28299999999999</v>
      </c>
      <c r="BM17" s="9">
        <v>78.456000000000003</v>
      </c>
      <c r="BN17" s="9">
        <v>51.826999999999998</v>
      </c>
      <c r="BO17" s="9">
        <v>127.407</v>
      </c>
      <c r="BP17" s="9">
        <v>64.52</v>
      </c>
      <c r="BQ17" s="9">
        <v>62.887</v>
      </c>
      <c r="BR17" s="9">
        <v>1236.2280000000001</v>
      </c>
      <c r="BS17" s="9">
        <v>665.298</v>
      </c>
      <c r="BT17" s="9">
        <v>570.92999999999995</v>
      </c>
      <c r="BU17" s="9">
        <v>2125.125</v>
      </c>
      <c r="BV17" s="9">
        <v>1055.0360000000001</v>
      </c>
      <c r="BW17" s="9">
        <v>1070.0889999999999</v>
      </c>
      <c r="BX17" s="9">
        <v>388.48599999999999</v>
      </c>
      <c r="BY17" s="9">
        <v>180.65</v>
      </c>
      <c r="BZ17" s="9">
        <v>207.83600000000001</v>
      </c>
      <c r="CA17" s="9">
        <v>271.65600000000001</v>
      </c>
      <c r="CB17" s="9">
        <v>129.37100000000001</v>
      </c>
      <c r="CC17" s="9">
        <v>142.285</v>
      </c>
      <c r="CD17" s="9">
        <v>176.136</v>
      </c>
      <c r="CE17" s="9">
        <v>87.983999999999995</v>
      </c>
      <c r="CF17" s="9">
        <v>88.152000000000001</v>
      </c>
      <c r="CG17" s="9">
        <v>95.52</v>
      </c>
      <c r="CH17" s="9">
        <v>41.387</v>
      </c>
      <c r="CI17" s="9">
        <v>54.133000000000003</v>
      </c>
      <c r="CJ17" s="9">
        <v>38.591000000000001</v>
      </c>
      <c r="CK17" s="9">
        <v>15.565</v>
      </c>
      <c r="CL17" s="9">
        <v>23.024999999999999</v>
      </c>
      <c r="CM17" s="9">
        <v>38.058</v>
      </c>
      <c r="CN17" s="9">
        <v>24.048999999999999</v>
      </c>
      <c r="CO17" s="9">
        <v>14.01</v>
      </c>
      <c r="CP17" s="9">
        <v>78.772000000000006</v>
      </c>
      <c r="CQ17" s="9">
        <v>27.23</v>
      </c>
      <c r="CR17" s="9">
        <v>51.540999999999997</v>
      </c>
      <c r="CS17" s="9">
        <v>162.874</v>
      </c>
      <c r="CT17" s="9">
        <v>70.846999999999994</v>
      </c>
      <c r="CU17" s="9">
        <v>92.027000000000001</v>
      </c>
      <c r="CV17" s="9">
        <v>92.665000000000006</v>
      </c>
      <c r="CW17" s="9">
        <v>46.363999999999997</v>
      </c>
      <c r="CX17" s="9">
        <v>46.301000000000002</v>
      </c>
      <c r="CY17" s="9">
        <v>13.353</v>
      </c>
      <c r="CZ17" s="9">
        <v>5.1559999999999997</v>
      </c>
      <c r="DA17" s="9">
        <v>8.1969999999999992</v>
      </c>
      <c r="DB17" s="9">
        <v>70.207999999999998</v>
      </c>
      <c r="DC17" s="9">
        <v>24.481999999999999</v>
      </c>
      <c r="DD17" s="9">
        <v>45.725999999999999</v>
      </c>
      <c r="DE17" s="9">
        <v>81.363</v>
      </c>
      <c r="DF17" s="9">
        <v>44.953000000000003</v>
      </c>
      <c r="DG17" s="9">
        <v>36.411000000000001</v>
      </c>
      <c r="DH17" s="9">
        <v>33.25</v>
      </c>
      <c r="DI17" s="9">
        <v>19.72</v>
      </c>
      <c r="DJ17" s="9">
        <v>13.531000000000001</v>
      </c>
      <c r="DK17" s="9">
        <v>34.741999999999997</v>
      </c>
      <c r="DL17" s="9">
        <v>18.155999999999999</v>
      </c>
      <c r="DM17" s="9">
        <v>16.585999999999999</v>
      </c>
      <c r="DN17" s="9">
        <v>5.77</v>
      </c>
      <c r="DO17" s="9">
        <v>0.52100000000000002</v>
      </c>
      <c r="DP17" s="9">
        <v>5.2489999999999997</v>
      </c>
      <c r="DQ17" s="9">
        <v>46.622</v>
      </c>
      <c r="DR17" s="9">
        <v>26.797000000000001</v>
      </c>
      <c r="DS17" s="9">
        <v>19.824999999999999</v>
      </c>
      <c r="DT17" s="9">
        <v>260.28800000000001</v>
      </c>
      <c r="DU17" s="9">
        <v>136.06</v>
      </c>
      <c r="DV17" s="9">
        <v>124.229</v>
      </c>
      <c r="DW17" s="9">
        <v>47.728999999999999</v>
      </c>
      <c r="DX17" s="9">
        <v>24.622</v>
      </c>
      <c r="DY17" s="9">
        <v>23.106999999999999</v>
      </c>
      <c r="DZ17" s="9">
        <v>15.78</v>
      </c>
      <c r="EA17" s="9">
        <v>8.2449999999999992</v>
      </c>
      <c r="EB17" s="9">
        <v>7.5350000000000001</v>
      </c>
      <c r="EC17" s="9">
        <v>16.062000000000001</v>
      </c>
      <c r="ED17" s="9">
        <v>8.4390000000000001</v>
      </c>
      <c r="EE17" s="9">
        <v>7.6219999999999999</v>
      </c>
      <c r="EF17" s="9">
        <v>15.887</v>
      </c>
      <c r="EG17" s="9">
        <v>7.9379999999999997</v>
      </c>
      <c r="EH17" s="9">
        <v>7.9489999999999998</v>
      </c>
      <c r="EI17" s="9">
        <v>212.559</v>
      </c>
      <c r="EJ17" s="9">
        <v>111.437</v>
      </c>
      <c r="EK17" s="9">
        <v>101.122</v>
      </c>
      <c r="EL17" s="9">
        <v>87.960999999999999</v>
      </c>
      <c r="EM17" s="9">
        <v>47.572000000000003</v>
      </c>
      <c r="EN17" s="9">
        <v>40.389000000000003</v>
      </c>
      <c r="EO17" s="9">
        <v>24.765000000000001</v>
      </c>
      <c r="EP17" s="9">
        <v>13.301</v>
      </c>
      <c r="EQ17" s="9">
        <v>11.464</v>
      </c>
      <c r="ER17" s="9">
        <v>26.393000000000001</v>
      </c>
      <c r="ES17" s="9">
        <v>13.742000000000001</v>
      </c>
      <c r="ET17" s="9">
        <v>12.651</v>
      </c>
      <c r="EU17" s="9">
        <v>36.802999999999997</v>
      </c>
      <c r="EV17" s="9">
        <v>20.529</v>
      </c>
      <c r="EW17" s="9">
        <v>16.274000000000001</v>
      </c>
      <c r="EX17" s="9">
        <v>124.598</v>
      </c>
      <c r="EY17" s="9">
        <v>63.865000000000002</v>
      </c>
      <c r="EZ17" s="9">
        <v>60.732999999999997</v>
      </c>
      <c r="FA17" s="9">
        <v>47.5</v>
      </c>
      <c r="FB17" s="9">
        <v>23.795999999999999</v>
      </c>
      <c r="FC17" s="9">
        <v>23.704000000000001</v>
      </c>
      <c r="FD17" s="9">
        <v>77.097999999999999</v>
      </c>
      <c r="FE17" s="9">
        <v>40.069000000000003</v>
      </c>
      <c r="FF17" s="9">
        <v>37.029000000000003</v>
      </c>
      <c r="FG17" s="9">
        <v>41.527000000000001</v>
      </c>
      <c r="FH17" s="9">
        <v>20.69</v>
      </c>
      <c r="FI17" s="9">
        <v>20.837</v>
      </c>
      <c r="FJ17" s="9">
        <v>35.570999999999998</v>
      </c>
      <c r="FK17" s="9">
        <v>19.379000000000001</v>
      </c>
      <c r="FL17" s="9">
        <v>16.192</v>
      </c>
      <c r="FM17" s="9">
        <v>22.533000000000001</v>
      </c>
      <c r="FN17" s="9">
        <v>11.803000000000001</v>
      </c>
      <c r="FO17" s="9">
        <v>10.731</v>
      </c>
      <c r="FP17" s="9">
        <v>237.755</v>
      </c>
      <c r="FQ17" s="9">
        <v>124.25700000000001</v>
      </c>
      <c r="FR17" s="9">
        <v>113.498</v>
      </c>
      <c r="FS17" s="9">
        <v>443.30200000000002</v>
      </c>
      <c r="FT17" s="9">
        <v>218.09100000000001</v>
      </c>
      <c r="FU17" s="9">
        <v>225.21100000000001</v>
      </c>
      <c r="FV17" s="9">
        <v>68.510999999999996</v>
      </c>
      <c r="FW17" s="9">
        <v>34.097999999999999</v>
      </c>
      <c r="FX17" s="9">
        <v>34.412999999999997</v>
      </c>
      <c r="FY17" s="9">
        <v>50.915999999999997</v>
      </c>
      <c r="FZ17" s="9">
        <v>25.593</v>
      </c>
      <c r="GA17" s="9">
        <v>25.323</v>
      </c>
      <c r="GB17" s="9">
        <v>33.668999999999997</v>
      </c>
      <c r="GC17" s="9">
        <v>16.670999999999999</v>
      </c>
      <c r="GD17" s="9">
        <v>16.998000000000001</v>
      </c>
      <c r="GE17" s="9">
        <v>17.247</v>
      </c>
      <c r="GF17" s="9">
        <v>8.923</v>
      </c>
      <c r="GG17" s="9">
        <v>8.3239999999999998</v>
      </c>
      <c r="GH17" s="9">
        <v>7.915</v>
      </c>
      <c r="GI17" s="9">
        <v>3.47</v>
      </c>
      <c r="GJ17" s="9">
        <v>4.4450000000000003</v>
      </c>
      <c r="GK17" s="9">
        <v>4.0019999999999998</v>
      </c>
      <c r="GL17" s="9">
        <v>2.2730000000000001</v>
      </c>
      <c r="GM17" s="9">
        <v>1.7290000000000001</v>
      </c>
      <c r="GN17" s="9">
        <v>13.593</v>
      </c>
      <c r="GO17" s="9">
        <v>6.2320000000000002</v>
      </c>
      <c r="GP17" s="9">
        <v>7.3609999999999998</v>
      </c>
      <c r="GQ17" s="9">
        <v>24.776</v>
      </c>
      <c r="GR17" s="9">
        <v>12.53</v>
      </c>
      <c r="GS17" s="9">
        <v>12.247</v>
      </c>
      <c r="GT17" s="9">
        <v>16.154</v>
      </c>
      <c r="GU17" s="9">
        <v>8.8209999999999997</v>
      </c>
      <c r="GV17" s="9">
        <v>7.3330000000000002</v>
      </c>
      <c r="GW17" s="9">
        <v>2.3050000000000002</v>
      </c>
      <c r="GX17" s="9">
        <v>0.876</v>
      </c>
      <c r="GY17" s="9">
        <v>1.4279999999999999</v>
      </c>
      <c r="GZ17" s="9">
        <v>8.6219999999999999</v>
      </c>
      <c r="HA17" s="9">
        <v>3.7090000000000001</v>
      </c>
      <c r="HB17" s="9">
        <v>4.9130000000000003</v>
      </c>
      <c r="HC17" s="9">
        <v>15.352</v>
      </c>
      <c r="HD17" s="9">
        <v>7.7779999999999996</v>
      </c>
      <c r="HE17" s="9">
        <v>7.5739999999999998</v>
      </c>
      <c r="HF17" s="9">
        <v>6.1120000000000001</v>
      </c>
      <c r="HG17" s="9">
        <v>3.831</v>
      </c>
      <c r="HH17" s="9">
        <v>2.2810000000000001</v>
      </c>
      <c r="HI17" s="9">
        <v>6.3789999999999996</v>
      </c>
      <c r="HJ17" s="9">
        <v>2.9820000000000002</v>
      </c>
      <c r="HK17" s="9">
        <v>3.3969999999999998</v>
      </c>
      <c r="HL17" s="9">
        <v>1.081</v>
      </c>
      <c r="HM17" s="9">
        <v>0.38100000000000001</v>
      </c>
      <c r="HN17" s="9">
        <v>0.7</v>
      </c>
      <c r="HO17" s="9">
        <v>8.9730000000000008</v>
      </c>
      <c r="HP17" s="9">
        <v>4.7960000000000003</v>
      </c>
      <c r="HQ17" s="9">
        <v>4.1769999999999996</v>
      </c>
      <c r="HR17" s="9">
        <v>116.462</v>
      </c>
      <c r="HS17" s="9">
        <v>61.362000000000002</v>
      </c>
      <c r="HT17" s="9">
        <v>55.1</v>
      </c>
      <c r="HU17" s="9">
        <v>21.946000000000002</v>
      </c>
      <c r="HV17" s="9">
        <v>11.702999999999999</v>
      </c>
      <c r="HW17" s="9">
        <v>10.243</v>
      </c>
      <c r="HX17" s="9">
        <v>7.57</v>
      </c>
      <c r="HY17" s="9">
        <v>4.5190000000000001</v>
      </c>
      <c r="HZ17" s="9">
        <v>3.0510000000000002</v>
      </c>
      <c r="IA17" s="9">
        <v>6.2009999999999996</v>
      </c>
      <c r="IB17" s="9">
        <v>3.141</v>
      </c>
      <c r="IC17" s="9">
        <v>3.06</v>
      </c>
      <c r="ID17" s="9">
        <v>8.1739999999999995</v>
      </c>
      <c r="IE17" s="9">
        <v>4.0430000000000001</v>
      </c>
      <c r="IF17" s="9">
        <v>4.1310000000000002</v>
      </c>
      <c r="IG17" s="9">
        <v>94.516999999999996</v>
      </c>
      <c r="IH17" s="9">
        <v>49.658999999999999</v>
      </c>
      <c r="II17" s="9">
        <v>44.856999999999999</v>
      </c>
      <c r="IJ17" s="9">
        <v>42.308999999999997</v>
      </c>
      <c r="IK17" s="9">
        <v>21.111999999999998</v>
      </c>
      <c r="IL17" s="9">
        <v>21.196000000000002</v>
      </c>
      <c r="IM17" s="9">
        <v>12.622</v>
      </c>
      <c r="IN17" s="9">
        <v>6.7160000000000002</v>
      </c>
      <c r="IO17" s="9">
        <v>5.9059999999999997</v>
      </c>
      <c r="IP17" s="9">
        <v>14.118</v>
      </c>
      <c r="IQ17" s="9">
        <v>6.2039999999999997</v>
      </c>
    </row>
  </sheetData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4286</vt:i4>
      </vt:variant>
    </vt:vector>
  </HeadingPairs>
  <TitlesOfParts>
    <vt:vector size="4296" baseType="lpstr">
      <vt:lpstr>Contents</vt:lpstr>
      <vt:lpstr>Table 1.1</vt:lpstr>
      <vt:lpstr>Table 1.2</vt:lpstr>
      <vt:lpstr>Index</vt:lpstr>
      <vt:lpstr>Data1</vt:lpstr>
      <vt:lpstr>Data2</vt:lpstr>
      <vt:lpstr>Data3</vt:lpstr>
      <vt:lpstr>Data4</vt:lpstr>
      <vt:lpstr>Data5</vt:lpstr>
      <vt:lpstr>Data6</vt:lpstr>
      <vt:lpstr>A126251658C</vt:lpstr>
      <vt:lpstr>A126251658C_Data</vt:lpstr>
      <vt:lpstr>A126251658C_Latest</vt:lpstr>
      <vt:lpstr>A126251662V</vt:lpstr>
      <vt:lpstr>A126251662V_Data</vt:lpstr>
      <vt:lpstr>A126251662V_Latest</vt:lpstr>
      <vt:lpstr>A126251666C</vt:lpstr>
      <vt:lpstr>A126251666C_Data</vt:lpstr>
      <vt:lpstr>A126251666C_Latest</vt:lpstr>
      <vt:lpstr>A126251670V</vt:lpstr>
      <vt:lpstr>A126251670V_Data</vt:lpstr>
      <vt:lpstr>A126251670V_Latest</vt:lpstr>
      <vt:lpstr>A126251674C</vt:lpstr>
      <vt:lpstr>A126251674C_Data</vt:lpstr>
      <vt:lpstr>A126251674C_Latest</vt:lpstr>
      <vt:lpstr>A126251678L</vt:lpstr>
      <vt:lpstr>A126251678L_Data</vt:lpstr>
      <vt:lpstr>A126251678L_Latest</vt:lpstr>
      <vt:lpstr>A126251682C</vt:lpstr>
      <vt:lpstr>A126251682C_Data</vt:lpstr>
      <vt:lpstr>A126251682C_Latest</vt:lpstr>
      <vt:lpstr>A126251686L</vt:lpstr>
      <vt:lpstr>A126251686L_Data</vt:lpstr>
      <vt:lpstr>A126251686L_Latest</vt:lpstr>
      <vt:lpstr>A126251690C</vt:lpstr>
      <vt:lpstr>A126251690C_Data</vt:lpstr>
      <vt:lpstr>A126251690C_Latest</vt:lpstr>
      <vt:lpstr>A126251694L</vt:lpstr>
      <vt:lpstr>A126251694L_Data</vt:lpstr>
      <vt:lpstr>A126251694L_Latest</vt:lpstr>
      <vt:lpstr>A126251698W</vt:lpstr>
      <vt:lpstr>A126251698W_Data</vt:lpstr>
      <vt:lpstr>A126251698W_Latest</vt:lpstr>
      <vt:lpstr>A126251702A</vt:lpstr>
      <vt:lpstr>A126251702A_Data</vt:lpstr>
      <vt:lpstr>A126251702A_Latest</vt:lpstr>
      <vt:lpstr>A126251706K</vt:lpstr>
      <vt:lpstr>A126251706K_Data</vt:lpstr>
      <vt:lpstr>A126251706K_Latest</vt:lpstr>
      <vt:lpstr>A126251710A</vt:lpstr>
      <vt:lpstr>A126251710A_Data</vt:lpstr>
      <vt:lpstr>A126251710A_Latest</vt:lpstr>
      <vt:lpstr>A126251714K</vt:lpstr>
      <vt:lpstr>A126251714K_Data</vt:lpstr>
      <vt:lpstr>A126251714K_Latest</vt:lpstr>
      <vt:lpstr>A126251718V</vt:lpstr>
      <vt:lpstr>A126251718V_Data</vt:lpstr>
      <vt:lpstr>A126251718V_Latest</vt:lpstr>
      <vt:lpstr>A126251722K</vt:lpstr>
      <vt:lpstr>A126251722K_Data</vt:lpstr>
      <vt:lpstr>A126251722K_Latest</vt:lpstr>
      <vt:lpstr>A126251726V</vt:lpstr>
      <vt:lpstr>A126251726V_Data</vt:lpstr>
      <vt:lpstr>A126251726V_Latest</vt:lpstr>
      <vt:lpstr>A126251730K</vt:lpstr>
      <vt:lpstr>A126251730K_Data</vt:lpstr>
      <vt:lpstr>A126251730K_Latest</vt:lpstr>
      <vt:lpstr>A126251734V</vt:lpstr>
      <vt:lpstr>A126251734V_Data</vt:lpstr>
      <vt:lpstr>A126251734V_Latest</vt:lpstr>
      <vt:lpstr>A126251738C</vt:lpstr>
      <vt:lpstr>A126251738C_Data</vt:lpstr>
      <vt:lpstr>A126251738C_Latest</vt:lpstr>
      <vt:lpstr>A126251742V</vt:lpstr>
      <vt:lpstr>A126251742V_Data</vt:lpstr>
      <vt:lpstr>A126251742V_Latest</vt:lpstr>
      <vt:lpstr>A126251746C</vt:lpstr>
      <vt:lpstr>A126251746C_Data</vt:lpstr>
      <vt:lpstr>A126251746C_Latest</vt:lpstr>
      <vt:lpstr>A126251750V</vt:lpstr>
      <vt:lpstr>A126251750V_Data</vt:lpstr>
      <vt:lpstr>A126251750V_Latest</vt:lpstr>
      <vt:lpstr>A126251754C</vt:lpstr>
      <vt:lpstr>A126251754C_Data</vt:lpstr>
      <vt:lpstr>A126251754C_Latest</vt:lpstr>
      <vt:lpstr>A126251758L</vt:lpstr>
      <vt:lpstr>A126251758L_Data</vt:lpstr>
      <vt:lpstr>A126251758L_Latest</vt:lpstr>
      <vt:lpstr>A126251762C</vt:lpstr>
      <vt:lpstr>A126251762C_Data</vt:lpstr>
      <vt:lpstr>A126251762C_Latest</vt:lpstr>
      <vt:lpstr>A126251766L</vt:lpstr>
      <vt:lpstr>A126251766L_Data</vt:lpstr>
      <vt:lpstr>A126251766L_Latest</vt:lpstr>
      <vt:lpstr>A126251770C</vt:lpstr>
      <vt:lpstr>A126251770C_Data</vt:lpstr>
      <vt:lpstr>A126251770C_Latest</vt:lpstr>
      <vt:lpstr>A126251774L</vt:lpstr>
      <vt:lpstr>A126251774L_Data</vt:lpstr>
      <vt:lpstr>A126251774L_Latest</vt:lpstr>
      <vt:lpstr>A126251778W</vt:lpstr>
      <vt:lpstr>A126251778W_Data</vt:lpstr>
      <vt:lpstr>A126251778W_Latest</vt:lpstr>
      <vt:lpstr>A126251782L</vt:lpstr>
      <vt:lpstr>A126251782L_Data</vt:lpstr>
      <vt:lpstr>A126251782L_Latest</vt:lpstr>
      <vt:lpstr>A126251786W</vt:lpstr>
      <vt:lpstr>A126251786W_Data</vt:lpstr>
      <vt:lpstr>A126251786W_Latest</vt:lpstr>
      <vt:lpstr>A126251790L</vt:lpstr>
      <vt:lpstr>A126251790L_Data</vt:lpstr>
      <vt:lpstr>A126251790L_Latest</vt:lpstr>
      <vt:lpstr>A126251794W</vt:lpstr>
      <vt:lpstr>A126251794W_Data</vt:lpstr>
      <vt:lpstr>A126251794W_Latest</vt:lpstr>
      <vt:lpstr>A126251798F</vt:lpstr>
      <vt:lpstr>A126251798F_Data</vt:lpstr>
      <vt:lpstr>A126251798F_Latest</vt:lpstr>
      <vt:lpstr>A126251802K</vt:lpstr>
      <vt:lpstr>A126251802K_Data</vt:lpstr>
      <vt:lpstr>A126251802K_Latest</vt:lpstr>
      <vt:lpstr>A126251806V</vt:lpstr>
      <vt:lpstr>A126251806V_Data</vt:lpstr>
      <vt:lpstr>A126251806V_Latest</vt:lpstr>
      <vt:lpstr>A126251810K</vt:lpstr>
      <vt:lpstr>A126251810K_Data</vt:lpstr>
      <vt:lpstr>A126251810K_Latest</vt:lpstr>
      <vt:lpstr>A126251814V</vt:lpstr>
      <vt:lpstr>A126251814V_Data</vt:lpstr>
      <vt:lpstr>A126251814V_Latest</vt:lpstr>
      <vt:lpstr>A126251818C</vt:lpstr>
      <vt:lpstr>A126251818C_Data</vt:lpstr>
      <vt:lpstr>A126251818C_Latest</vt:lpstr>
      <vt:lpstr>A126251822V</vt:lpstr>
      <vt:lpstr>A126251822V_Data</vt:lpstr>
      <vt:lpstr>A126251822V_Latest</vt:lpstr>
      <vt:lpstr>A126251826C</vt:lpstr>
      <vt:lpstr>A126251826C_Data</vt:lpstr>
      <vt:lpstr>A126251826C_Latest</vt:lpstr>
      <vt:lpstr>A126251830V</vt:lpstr>
      <vt:lpstr>A126251830V_Data</vt:lpstr>
      <vt:lpstr>A126251830V_Latest</vt:lpstr>
      <vt:lpstr>A126251834C</vt:lpstr>
      <vt:lpstr>A126251834C_Data</vt:lpstr>
      <vt:lpstr>A126251834C_Latest</vt:lpstr>
      <vt:lpstr>A126251838L</vt:lpstr>
      <vt:lpstr>A126251838L_Data</vt:lpstr>
      <vt:lpstr>A126251838L_Latest</vt:lpstr>
      <vt:lpstr>A126251842C</vt:lpstr>
      <vt:lpstr>A126251842C_Data</vt:lpstr>
      <vt:lpstr>A126251842C_Latest</vt:lpstr>
      <vt:lpstr>A126251846L</vt:lpstr>
      <vt:lpstr>A126251846L_Data</vt:lpstr>
      <vt:lpstr>A126251846L_Latest</vt:lpstr>
      <vt:lpstr>A126251850C</vt:lpstr>
      <vt:lpstr>A126251850C_Data</vt:lpstr>
      <vt:lpstr>A126251850C_Latest</vt:lpstr>
      <vt:lpstr>A126251854L</vt:lpstr>
      <vt:lpstr>A126251854L_Data</vt:lpstr>
      <vt:lpstr>A126251854L_Latest</vt:lpstr>
      <vt:lpstr>A126251858W</vt:lpstr>
      <vt:lpstr>A126251858W_Data</vt:lpstr>
      <vt:lpstr>A126251858W_Latest</vt:lpstr>
      <vt:lpstr>A126251862L</vt:lpstr>
      <vt:lpstr>A126251862L_Data</vt:lpstr>
      <vt:lpstr>A126251862L_Latest</vt:lpstr>
      <vt:lpstr>A126251866W</vt:lpstr>
      <vt:lpstr>A126251866W_Data</vt:lpstr>
      <vt:lpstr>A126251866W_Latest</vt:lpstr>
      <vt:lpstr>A126251870L</vt:lpstr>
      <vt:lpstr>A126251870L_Data</vt:lpstr>
      <vt:lpstr>A126251870L_Latest</vt:lpstr>
      <vt:lpstr>A126251874W</vt:lpstr>
      <vt:lpstr>A126251874W_Data</vt:lpstr>
      <vt:lpstr>A126251874W_Latest</vt:lpstr>
      <vt:lpstr>A126251878F</vt:lpstr>
      <vt:lpstr>A126251878F_Data</vt:lpstr>
      <vt:lpstr>A126251878F_Latest</vt:lpstr>
      <vt:lpstr>A126251882W</vt:lpstr>
      <vt:lpstr>A126251882W_Data</vt:lpstr>
      <vt:lpstr>A126251882W_Latest</vt:lpstr>
      <vt:lpstr>A126251886F</vt:lpstr>
      <vt:lpstr>A126251886F_Data</vt:lpstr>
      <vt:lpstr>A126251886F_Latest</vt:lpstr>
      <vt:lpstr>A126251890W</vt:lpstr>
      <vt:lpstr>A126251890W_Data</vt:lpstr>
      <vt:lpstr>A126251890W_Latest</vt:lpstr>
      <vt:lpstr>A126251894F</vt:lpstr>
      <vt:lpstr>A126251894F_Data</vt:lpstr>
      <vt:lpstr>A126251894F_Latest</vt:lpstr>
      <vt:lpstr>A126251898R</vt:lpstr>
      <vt:lpstr>A126251898R_Data</vt:lpstr>
      <vt:lpstr>A126251898R_Latest</vt:lpstr>
      <vt:lpstr>A126251902V</vt:lpstr>
      <vt:lpstr>A126251902V_Data</vt:lpstr>
      <vt:lpstr>A126251902V_Latest</vt:lpstr>
      <vt:lpstr>A126251906C</vt:lpstr>
      <vt:lpstr>A126251906C_Data</vt:lpstr>
      <vt:lpstr>A126251906C_Latest</vt:lpstr>
      <vt:lpstr>A126251910V</vt:lpstr>
      <vt:lpstr>A126251910V_Data</vt:lpstr>
      <vt:lpstr>A126251910V_Latest</vt:lpstr>
      <vt:lpstr>A126251914C</vt:lpstr>
      <vt:lpstr>A126251914C_Data</vt:lpstr>
      <vt:lpstr>A126251914C_Latest</vt:lpstr>
      <vt:lpstr>A126251918L</vt:lpstr>
      <vt:lpstr>A126251918L_Data</vt:lpstr>
      <vt:lpstr>A126251918L_Latest</vt:lpstr>
      <vt:lpstr>A126251922C</vt:lpstr>
      <vt:lpstr>A126251922C_Data</vt:lpstr>
      <vt:lpstr>A126251922C_Latest</vt:lpstr>
      <vt:lpstr>A126251926L</vt:lpstr>
      <vt:lpstr>A126251926L_Data</vt:lpstr>
      <vt:lpstr>A126251926L_Latest</vt:lpstr>
      <vt:lpstr>A126251930C</vt:lpstr>
      <vt:lpstr>A126251930C_Data</vt:lpstr>
      <vt:lpstr>A126251930C_Latest</vt:lpstr>
      <vt:lpstr>A126251934L</vt:lpstr>
      <vt:lpstr>A126251934L_Data</vt:lpstr>
      <vt:lpstr>A126251934L_Latest</vt:lpstr>
      <vt:lpstr>A126251938W</vt:lpstr>
      <vt:lpstr>A126251938W_Data</vt:lpstr>
      <vt:lpstr>A126251938W_Latest</vt:lpstr>
      <vt:lpstr>A126251942L</vt:lpstr>
      <vt:lpstr>A126251942L_Data</vt:lpstr>
      <vt:lpstr>A126251942L_Latest</vt:lpstr>
      <vt:lpstr>A126251946W</vt:lpstr>
      <vt:lpstr>A126251946W_Data</vt:lpstr>
      <vt:lpstr>A126251946W_Latest</vt:lpstr>
      <vt:lpstr>A126251950L</vt:lpstr>
      <vt:lpstr>A126251950L_Data</vt:lpstr>
      <vt:lpstr>A126251950L_Latest</vt:lpstr>
      <vt:lpstr>A126251954W</vt:lpstr>
      <vt:lpstr>A126251954W_Data</vt:lpstr>
      <vt:lpstr>A126251954W_Latest</vt:lpstr>
      <vt:lpstr>A126251958F</vt:lpstr>
      <vt:lpstr>A126251958F_Data</vt:lpstr>
      <vt:lpstr>A126251958F_Latest</vt:lpstr>
      <vt:lpstr>A126251962W</vt:lpstr>
      <vt:lpstr>A126251962W_Data</vt:lpstr>
      <vt:lpstr>A126251962W_Latest</vt:lpstr>
      <vt:lpstr>A126251966F</vt:lpstr>
      <vt:lpstr>A126251966F_Data</vt:lpstr>
      <vt:lpstr>A126251966F_Latest</vt:lpstr>
      <vt:lpstr>A126251970W</vt:lpstr>
      <vt:lpstr>A126251970W_Data</vt:lpstr>
      <vt:lpstr>A126251970W_Latest</vt:lpstr>
      <vt:lpstr>A126251974F</vt:lpstr>
      <vt:lpstr>A126251974F_Data</vt:lpstr>
      <vt:lpstr>A126251974F_Latest</vt:lpstr>
      <vt:lpstr>A126251978R</vt:lpstr>
      <vt:lpstr>A126251978R_Data</vt:lpstr>
      <vt:lpstr>A126251978R_Latest</vt:lpstr>
      <vt:lpstr>A126251982F</vt:lpstr>
      <vt:lpstr>A126251982F_Data</vt:lpstr>
      <vt:lpstr>A126251982F_Latest</vt:lpstr>
      <vt:lpstr>A126251986R</vt:lpstr>
      <vt:lpstr>A126251986R_Data</vt:lpstr>
      <vt:lpstr>A126251986R_Latest</vt:lpstr>
      <vt:lpstr>A126251990F</vt:lpstr>
      <vt:lpstr>A126251990F_Data</vt:lpstr>
      <vt:lpstr>A126251990F_Latest</vt:lpstr>
      <vt:lpstr>A126251994R</vt:lpstr>
      <vt:lpstr>A126251994R_Data</vt:lpstr>
      <vt:lpstr>A126251994R_Latest</vt:lpstr>
      <vt:lpstr>A126251998X</vt:lpstr>
      <vt:lpstr>A126251998X_Data</vt:lpstr>
      <vt:lpstr>A126251998X_Latest</vt:lpstr>
      <vt:lpstr>A126252002F</vt:lpstr>
      <vt:lpstr>A126252002F_Data</vt:lpstr>
      <vt:lpstr>A126252002F_Latest</vt:lpstr>
      <vt:lpstr>A126252006R</vt:lpstr>
      <vt:lpstr>A126252006R_Data</vt:lpstr>
      <vt:lpstr>A126252006R_Latest</vt:lpstr>
      <vt:lpstr>A126252010F</vt:lpstr>
      <vt:lpstr>A126252010F_Data</vt:lpstr>
      <vt:lpstr>A126252010F_Latest</vt:lpstr>
      <vt:lpstr>A126252014R</vt:lpstr>
      <vt:lpstr>A126252014R_Data</vt:lpstr>
      <vt:lpstr>A126252014R_Latest</vt:lpstr>
      <vt:lpstr>A126252018X</vt:lpstr>
      <vt:lpstr>A126252018X_Data</vt:lpstr>
      <vt:lpstr>A126252018X_Latest</vt:lpstr>
      <vt:lpstr>A126252022R</vt:lpstr>
      <vt:lpstr>A126252022R_Data</vt:lpstr>
      <vt:lpstr>A126252022R_Latest</vt:lpstr>
      <vt:lpstr>A126252026X</vt:lpstr>
      <vt:lpstr>A126252026X_Data</vt:lpstr>
      <vt:lpstr>A126252026X_Latest</vt:lpstr>
      <vt:lpstr>A126252030R</vt:lpstr>
      <vt:lpstr>A126252030R_Data</vt:lpstr>
      <vt:lpstr>A126252030R_Latest</vt:lpstr>
      <vt:lpstr>A126252034X</vt:lpstr>
      <vt:lpstr>A126252034X_Data</vt:lpstr>
      <vt:lpstr>A126252034X_Latest</vt:lpstr>
      <vt:lpstr>A126252038J</vt:lpstr>
      <vt:lpstr>A126252038J_Data</vt:lpstr>
      <vt:lpstr>A126252038J_Latest</vt:lpstr>
      <vt:lpstr>A126252042X</vt:lpstr>
      <vt:lpstr>A126252042X_Data</vt:lpstr>
      <vt:lpstr>A126252042X_Latest</vt:lpstr>
      <vt:lpstr>A126252046J</vt:lpstr>
      <vt:lpstr>A126252046J_Data</vt:lpstr>
      <vt:lpstr>A126252046J_Latest</vt:lpstr>
      <vt:lpstr>A126252050X</vt:lpstr>
      <vt:lpstr>A126252050X_Data</vt:lpstr>
      <vt:lpstr>A126252050X_Latest</vt:lpstr>
      <vt:lpstr>A126252054J</vt:lpstr>
      <vt:lpstr>A126252054J_Data</vt:lpstr>
      <vt:lpstr>A126252054J_Latest</vt:lpstr>
      <vt:lpstr>A126252058T</vt:lpstr>
      <vt:lpstr>A126252058T_Data</vt:lpstr>
      <vt:lpstr>A126252058T_Latest</vt:lpstr>
      <vt:lpstr>A126252062J</vt:lpstr>
      <vt:lpstr>A126252062J_Data</vt:lpstr>
      <vt:lpstr>A126252062J_Latest</vt:lpstr>
      <vt:lpstr>A126252066T</vt:lpstr>
      <vt:lpstr>A126252066T_Data</vt:lpstr>
      <vt:lpstr>A126252066T_Latest</vt:lpstr>
      <vt:lpstr>A126252070J</vt:lpstr>
      <vt:lpstr>A126252070J_Data</vt:lpstr>
      <vt:lpstr>A126252070J_Latest</vt:lpstr>
      <vt:lpstr>A126252074T</vt:lpstr>
      <vt:lpstr>A126252074T_Data</vt:lpstr>
      <vt:lpstr>A126252074T_Latest</vt:lpstr>
      <vt:lpstr>A126252078A</vt:lpstr>
      <vt:lpstr>A126252078A_Data</vt:lpstr>
      <vt:lpstr>A126252078A_Latest</vt:lpstr>
      <vt:lpstr>A126252082T</vt:lpstr>
      <vt:lpstr>A126252082T_Data</vt:lpstr>
      <vt:lpstr>A126252082T_Latest</vt:lpstr>
      <vt:lpstr>A126252086A</vt:lpstr>
      <vt:lpstr>A126252086A_Data</vt:lpstr>
      <vt:lpstr>A126252086A_Latest</vt:lpstr>
      <vt:lpstr>A126252090T</vt:lpstr>
      <vt:lpstr>A126252090T_Data</vt:lpstr>
      <vt:lpstr>A126252090T_Latest</vt:lpstr>
      <vt:lpstr>A126252094A</vt:lpstr>
      <vt:lpstr>A126252094A_Data</vt:lpstr>
      <vt:lpstr>A126252094A_Latest</vt:lpstr>
      <vt:lpstr>A126252098K</vt:lpstr>
      <vt:lpstr>A126252098K_Data</vt:lpstr>
      <vt:lpstr>A126252098K_Latest</vt:lpstr>
      <vt:lpstr>A126252102R</vt:lpstr>
      <vt:lpstr>A126252102R_Data</vt:lpstr>
      <vt:lpstr>A126252102R_Latest</vt:lpstr>
      <vt:lpstr>A126252106X</vt:lpstr>
      <vt:lpstr>A126252106X_Data</vt:lpstr>
      <vt:lpstr>A126252106X_Latest</vt:lpstr>
      <vt:lpstr>A126252110R</vt:lpstr>
      <vt:lpstr>A126252110R_Data</vt:lpstr>
      <vt:lpstr>A126252110R_Latest</vt:lpstr>
      <vt:lpstr>A126252114X</vt:lpstr>
      <vt:lpstr>A126252114X_Data</vt:lpstr>
      <vt:lpstr>A126252114X_Latest</vt:lpstr>
      <vt:lpstr>A126252118J</vt:lpstr>
      <vt:lpstr>A126252118J_Data</vt:lpstr>
      <vt:lpstr>A126252118J_Latest</vt:lpstr>
      <vt:lpstr>A126252122X</vt:lpstr>
      <vt:lpstr>A126252122X_Data</vt:lpstr>
      <vt:lpstr>A126252122X_Latest</vt:lpstr>
      <vt:lpstr>A126252126J</vt:lpstr>
      <vt:lpstr>A126252126J_Data</vt:lpstr>
      <vt:lpstr>A126252126J_Latest</vt:lpstr>
      <vt:lpstr>A126252130X</vt:lpstr>
      <vt:lpstr>A126252130X_Data</vt:lpstr>
      <vt:lpstr>A126252130X_Latest</vt:lpstr>
      <vt:lpstr>A126252134J</vt:lpstr>
      <vt:lpstr>A126252134J_Data</vt:lpstr>
      <vt:lpstr>A126252134J_Latest</vt:lpstr>
      <vt:lpstr>A126252138T</vt:lpstr>
      <vt:lpstr>A126252138T_Data</vt:lpstr>
      <vt:lpstr>A126252138T_Latest</vt:lpstr>
      <vt:lpstr>A126252142J</vt:lpstr>
      <vt:lpstr>A126252142J_Data</vt:lpstr>
      <vt:lpstr>A126252142J_Latest</vt:lpstr>
      <vt:lpstr>A126252146T</vt:lpstr>
      <vt:lpstr>A126252146T_Data</vt:lpstr>
      <vt:lpstr>A126252146T_Latest</vt:lpstr>
      <vt:lpstr>A126252150J</vt:lpstr>
      <vt:lpstr>A126252150J_Data</vt:lpstr>
      <vt:lpstr>A126252150J_Latest</vt:lpstr>
      <vt:lpstr>A126252154T</vt:lpstr>
      <vt:lpstr>A126252154T_Data</vt:lpstr>
      <vt:lpstr>A126252154T_Latest</vt:lpstr>
      <vt:lpstr>A126252158A</vt:lpstr>
      <vt:lpstr>A126252158A_Data</vt:lpstr>
      <vt:lpstr>A126252158A_Latest</vt:lpstr>
      <vt:lpstr>A126252162T</vt:lpstr>
      <vt:lpstr>A126252162T_Data</vt:lpstr>
      <vt:lpstr>A126252162T_Latest</vt:lpstr>
      <vt:lpstr>A126252166A</vt:lpstr>
      <vt:lpstr>A126252166A_Data</vt:lpstr>
      <vt:lpstr>A126252166A_Latest</vt:lpstr>
      <vt:lpstr>A126252170T</vt:lpstr>
      <vt:lpstr>A126252170T_Data</vt:lpstr>
      <vt:lpstr>A126252170T_Latest</vt:lpstr>
      <vt:lpstr>A126252174A</vt:lpstr>
      <vt:lpstr>A126252174A_Data</vt:lpstr>
      <vt:lpstr>A126252174A_Latest</vt:lpstr>
      <vt:lpstr>A126252178K</vt:lpstr>
      <vt:lpstr>A126252178K_Data</vt:lpstr>
      <vt:lpstr>A126252178K_Latest</vt:lpstr>
      <vt:lpstr>A126252182A</vt:lpstr>
      <vt:lpstr>A126252182A_Data</vt:lpstr>
      <vt:lpstr>A126252182A_Latest</vt:lpstr>
      <vt:lpstr>A126252186K</vt:lpstr>
      <vt:lpstr>A126252186K_Data</vt:lpstr>
      <vt:lpstr>A126252186K_Latest</vt:lpstr>
      <vt:lpstr>A126252190A</vt:lpstr>
      <vt:lpstr>A126252190A_Data</vt:lpstr>
      <vt:lpstr>A126252190A_Latest</vt:lpstr>
      <vt:lpstr>A126252194K</vt:lpstr>
      <vt:lpstr>A126252194K_Data</vt:lpstr>
      <vt:lpstr>A126252194K_Latest</vt:lpstr>
      <vt:lpstr>A126252198V</vt:lpstr>
      <vt:lpstr>A126252198V_Data</vt:lpstr>
      <vt:lpstr>A126252198V_Latest</vt:lpstr>
      <vt:lpstr>A126252202X</vt:lpstr>
      <vt:lpstr>A126252202X_Data</vt:lpstr>
      <vt:lpstr>A126252202X_Latest</vt:lpstr>
      <vt:lpstr>A126252206J</vt:lpstr>
      <vt:lpstr>A126252206J_Data</vt:lpstr>
      <vt:lpstr>A126252206J_Latest</vt:lpstr>
      <vt:lpstr>A126252210X</vt:lpstr>
      <vt:lpstr>A126252210X_Data</vt:lpstr>
      <vt:lpstr>A126252210X_Latest</vt:lpstr>
      <vt:lpstr>A126252214J</vt:lpstr>
      <vt:lpstr>A126252214J_Data</vt:lpstr>
      <vt:lpstr>A126252214J_Latest</vt:lpstr>
      <vt:lpstr>A126252218T</vt:lpstr>
      <vt:lpstr>A126252218T_Data</vt:lpstr>
      <vt:lpstr>A126252218T_Latest</vt:lpstr>
      <vt:lpstr>A126252222J</vt:lpstr>
      <vt:lpstr>A126252222J_Data</vt:lpstr>
      <vt:lpstr>A126252222J_Latest</vt:lpstr>
      <vt:lpstr>A126252226T</vt:lpstr>
      <vt:lpstr>A126252226T_Data</vt:lpstr>
      <vt:lpstr>A126252226T_Latest</vt:lpstr>
      <vt:lpstr>A126252230J</vt:lpstr>
      <vt:lpstr>A126252230J_Data</vt:lpstr>
      <vt:lpstr>A126252230J_Latest</vt:lpstr>
      <vt:lpstr>A126252234T</vt:lpstr>
      <vt:lpstr>A126252234T_Data</vt:lpstr>
      <vt:lpstr>A126252234T_Latest</vt:lpstr>
      <vt:lpstr>A126252238A</vt:lpstr>
      <vt:lpstr>A126252238A_Data</vt:lpstr>
      <vt:lpstr>A126252238A_Latest</vt:lpstr>
      <vt:lpstr>A126252242T</vt:lpstr>
      <vt:lpstr>A126252242T_Data</vt:lpstr>
      <vt:lpstr>A126252242T_Latest</vt:lpstr>
      <vt:lpstr>A126252246A</vt:lpstr>
      <vt:lpstr>A126252246A_Data</vt:lpstr>
      <vt:lpstr>A126252246A_Latest</vt:lpstr>
      <vt:lpstr>A126252250T</vt:lpstr>
      <vt:lpstr>A126252250T_Data</vt:lpstr>
      <vt:lpstr>A126252250T_Latest</vt:lpstr>
      <vt:lpstr>A126252254A</vt:lpstr>
      <vt:lpstr>A126252254A_Data</vt:lpstr>
      <vt:lpstr>A126252254A_Latest</vt:lpstr>
      <vt:lpstr>A126252258K</vt:lpstr>
      <vt:lpstr>A126252258K_Data</vt:lpstr>
      <vt:lpstr>A126252258K_Latest</vt:lpstr>
      <vt:lpstr>A126252262A</vt:lpstr>
      <vt:lpstr>A126252262A_Data</vt:lpstr>
      <vt:lpstr>A126252262A_Latest</vt:lpstr>
      <vt:lpstr>A126252266K</vt:lpstr>
      <vt:lpstr>A126252266K_Data</vt:lpstr>
      <vt:lpstr>A126252266K_Latest</vt:lpstr>
      <vt:lpstr>A126252270A</vt:lpstr>
      <vt:lpstr>A126252270A_Data</vt:lpstr>
      <vt:lpstr>A126252270A_Latest</vt:lpstr>
      <vt:lpstr>A126252274K</vt:lpstr>
      <vt:lpstr>A126252274K_Data</vt:lpstr>
      <vt:lpstr>A126252274K_Latest</vt:lpstr>
      <vt:lpstr>A126252278V</vt:lpstr>
      <vt:lpstr>A126252278V_Data</vt:lpstr>
      <vt:lpstr>A126252278V_Latest</vt:lpstr>
      <vt:lpstr>A126252282K</vt:lpstr>
      <vt:lpstr>A126252282K_Data</vt:lpstr>
      <vt:lpstr>A126252282K_Latest</vt:lpstr>
      <vt:lpstr>A126252286V</vt:lpstr>
      <vt:lpstr>A126252286V_Data</vt:lpstr>
      <vt:lpstr>A126252286V_Latest</vt:lpstr>
      <vt:lpstr>A126252290K</vt:lpstr>
      <vt:lpstr>A126252290K_Data</vt:lpstr>
      <vt:lpstr>A126252290K_Latest</vt:lpstr>
      <vt:lpstr>A126252294V</vt:lpstr>
      <vt:lpstr>A126252294V_Data</vt:lpstr>
      <vt:lpstr>A126252294V_Latest</vt:lpstr>
      <vt:lpstr>A126252298C</vt:lpstr>
      <vt:lpstr>A126252298C_Data</vt:lpstr>
      <vt:lpstr>A126252298C_Latest</vt:lpstr>
      <vt:lpstr>A126252302J</vt:lpstr>
      <vt:lpstr>A126252302J_Data</vt:lpstr>
      <vt:lpstr>A126252302J_Latest</vt:lpstr>
      <vt:lpstr>A126252306T</vt:lpstr>
      <vt:lpstr>A126252306T_Data</vt:lpstr>
      <vt:lpstr>A126252306T_Latest</vt:lpstr>
      <vt:lpstr>A126252310J</vt:lpstr>
      <vt:lpstr>A126252310J_Data</vt:lpstr>
      <vt:lpstr>A126252310J_Latest</vt:lpstr>
      <vt:lpstr>A126252314T</vt:lpstr>
      <vt:lpstr>A126252314T_Data</vt:lpstr>
      <vt:lpstr>A126252314T_Latest</vt:lpstr>
      <vt:lpstr>A126252318A</vt:lpstr>
      <vt:lpstr>A126252318A_Data</vt:lpstr>
      <vt:lpstr>A126252318A_Latest</vt:lpstr>
      <vt:lpstr>A126252322T</vt:lpstr>
      <vt:lpstr>A126252322T_Data</vt:lpstr>
      <vt:lpstr>A126252322T_Latest</vt:lpstr>
      <vt:lpstr>A126252326A</vt:lpstr>
      <vt:lpstr>A126252326A_Data</vt:lpstr>
      <vt:lpstr>A126252326A_Latest</vt:lpstr>
      <vt:lpstr>A126252330T</vt:lpstr>
      <vt:lpstr>A126252330T_Data</vt:lpstr>
      <vt:lpstr>A126252330T_Latest</vt:lpstr>
      <vt:lpstr>A126252334A</vt:lpstr>
      <vt:lpstr>A126252334A_Data</vt:lpstr>
      <vt:lpstr>A126252334A_Latest</vt:lpstr>
      <vt:lpstr>A126252338K</vt:lpstr>
      <vt:lpstr>A126252338K_Data</vt:lpstr>
      <vt:lpstr>A126252338K_Latest</vt:lpstr>
      <vt:lpstr>A126252342A</vt:lpstr>
      <vt:lpstr>A126252342A_Data</vt:lpstr>
      <vt:lpstr>A126252342A_Latest</vt:lpstr>
      <vt:lpstr>A126252346K</vt:lpstr>
      <vt:lpstr>A126252346K_Data</vt:lpstr>
      <vt:lpstr>A126252346K_Latest</vt:lpstr>
      <vt:lpstr>A126252350A</vt:lpstr>
      <vt:lpstr>A126252350A_Data</vt:lpstr>
      <vt:lpstr>A126252350A_Latest</vt:lpstr>
      <vt:lpstr>A126252354K</vt:lpstr>
      <vt:lpstr>A126252354K_Data</vt:lpstr>
      <vt:lpstr>A126252354K_Latest</vt:lpstr>
      <vt:lpstr>A126252358V</vt:lpstr>
      <vt:lpstr>A126252358V_Data</vt:lpstr>
      <vt:lpstr>A126252358V_Latest</vt:lpstr>
      <vt:lpstr>A126252362K</vt:lpstr>
      <vt:lpstr>A126252362K_Data</vt:lpstr>
      <vt:lpstr>A126252362K_Latest</vt:lpstr>
      <vt:lpstr>A126252366V</vt:lpstr>
      <vt:lpstr>A126252366V_Data</vt:lpstr>
      <vt:lpstr>A126252366V_Latest</vt:lpstr>
      <vt:lpstr>A126252370K</vt:lpstr>
      <vt:lpstr>A126252370K_Data</vt:lpstr>
      <vt:lpstr>A126252370K_Latest</vt:lpstr>
      <vt:lpstr>A126252374V</vt:lpstr>
      <vt:lpstr>A126252374V_Data</vt:lpstr>
      <vt:lpstr>A126252374V_Latest</vt:lpstr>
      <vt:lpstr>A126252378C</vt:lpstr>
      <vt:lpstr>A126252378C_Data</vt:lpstr>
      <vt:lpstr>A126252378C_Latest</vt:lpstr>
      <vt:lpstr>A126252382V</vt:lpstr>
      <vt:lpstr>A126252382V_Data</vt:lpstr>
      <vt:lpstr>A126252382V_Latest</vt:lpstr>
      <vt:lpstr>A126252386C</vt:lpstr>
      <vt:lpstr>A126252386C_Data</vt:lpstr>
      <vt:lpstr>A126252386C_Latest</vt:lpstr>
      <vt:lpstr>A126252390V</vt:lpstr>
      <vt:lpstr>A126252390V_Data</vt:lpstr>
      <vt:lpstr>A126252390V_Latest</vt:lpstr>
      <vt:lpstr>A126252394C</vt:lpstr>
      <vt:lpstr>A126252394C_Data</vt:lpstr>
      <vt:lpstr>A126252394C_Latest</vt:lpstr>
      <vt:lpstr>A126252398L</vt:lpstr>
      <vt:lpstr>A126252398L_Data</vt:lpstr>
      <vt:lpstr>A126252398L_Latest</vt:lpstr>
      <vt:lpstr>A126252402T</vt:lpstr>
      <vt:lpstr>A126252402T_Data</vt:lpstr>
      <vt:lpstr>A126252402T_Latest</vt:lpstr>
      <vt:lpstr>A126252406A</vt:lpstr>
      <vt:lpstr>A126252406A_Data</vt:lpstr>
      <vt:lpstr>A126252406A_Latest</vt:lpstr>
      <vt:lpstr>A126252410T</vt:lpstr>
      <vt:lpstr>A126252410T_Data</vt:lpstr>
      <vt:lpstr>A126252410T_Latest</vt:lpstr>
      <vt:lpstr>A126252414A</vt:lpstr>
      <vt:lpstr>A126252414A_Data</vt:lpstr>
      <vt:lpstr>A126252414A_Latest</vt:lpstr>
      <vt:lpstr>A126252418K</vt:lpstr>
      <vt:lpstr>A126252418K_Data</vt:lpstr>
      <vt:lpstr>A126252418K_Latest</vt:lpstr>
      <vt:lpstr>A126252422A</vt:lpstr>
      <vt:lpstr>A126252422A_Data</vt:lpstr>
      <vt:lpstr>A126252422A_Latest</vt:lpstr>
      <vt:lpstr>A126252426K</vt:lpstr>
      <vt:lpstr>A126252426K_Data</vt:lpstr>
      <vt:lpstr>A126252426K_Latest</vt:lpstr>
      <vt:lpstr>A126252430A</vt:lpstr>
      <vt:lpstr>A126252430A_Data</vt:lpstr>
      <vt:lpstr>A126252430A_Latest</vt:lpstr>
      <vt:lpstr>A126252434K</vt:lpstr>
      <vt:lpstr>A126252434K_Data</vt:lpstr>
      <vt:lpstr>A126252434K_Latest</vt:lpstr>
      <vt:lpstr>A126252438V</vt:lpstr>
      <vt:lpstr>A126252438V_Data</vt:lpstr>
      <vt:lpstr>A126252438V_Latest</vt:lpstr>
      <vt:lpstr>A126252442K</vt:lpstr>
      <vt:lpstr>A126252442K_Data</vt:lpstr>
      <vt:lpstr>A126252442K_Latest</vt:lpstr>
      <vt:lpstr>A126252446V</vt:lpstr>
      <vt:lpstr>A126252446V_Data</vt:lpstr>
      <vt:lpstr>A126252446V_Latest</vt:lpstr>
      <vt:lpstr>A126252450K</vt:lpstr>
      <vt:lpstr>A126252450K_Data</vt:lpstr>
      <vt:lpstr>A126252450K_Latest</vt:lpstr>
      <vt:lpstr>A126252454V</vt:lpstr>
      <vt:lpstr>A126252454V_Data</vt:lpstr>
      <vt:lpstr>A126252454V_Latest</vt:lpstr>
      <vt:lpstr>A126252458C</vt:lpstr>
      <vt:lpstr>A126252458C_Data</vt:lpstr>
      <vt:lpstr>A126252458C_Latest</vt:lpstr>
      <vt:lpstr>A126252462V</vt:lpstr>
      <vt:lpstr>A126252462V_Data</vt:lpstr>
      <vt:lpstr>A126252462V_Latest</vt:lpstr>
      <vt:lpstr>A126252466C</vt:lpstr>
      <vt:lpstr>A126252466C_Data</vt:lpstr>
      <vt:lpstr>A126252466C_Latest</vt:lpstr>
      <vt:lpstr>A126252470V</vt:lpstr>
      <vt:lpstr>A126252470V_Data</vt:lpstr>
      <vt:lpstr>A126252470V_Latest</vt:lpstr>
      <vt:lpstr>A126252474C</vt:lpstr>
      <vt:lpstr>A126252474C_Data</vt:lpstr>
      <vt:lpstr>A126252474C_Latest</vt:lpstr>
      <vt:lpstr>A126252478L</vt:lpstr>
      <vt:lpstr>A126252478L_Data</vt:lpstr>
      <vt:lpstr>A126252478L_Latest</vt:lpstr>
      <vt:lpstr>A126252482C</vt:lpstr>
      <vt:lpstr>A126252482C_Data</vt:lpstr>
      <vt:lpstr>A126252482C_Latest</vt:lpstr>
      <vt:lpstr>A126252486L</vt:lpstr>
      <vt:lpstr>A126252486L_Data</vt:lpstr>
      <vt:lpstr>A126252486L_Latest</vt:lpstr>
      <vt:lpstr>A126252490C</vt:lpstr>
      <vt:lpstr>A126252490C_Data</vt:lpstr>
      <vt:lpstr>A126252490C_Latest</vt:lpstr>
      <vt:lpstr>A126252494L</vt:lpstr>
      <vt:lpstr>A126252494L_Data</vt:lpstr>
      <vt:lpstr>A126252494L_Latest</vt:lpstr>
      <vt:lpstr>A126252498W</vt:lpstr>
      <vt:lpstr>A126252498W_Data</vt:lpstr>
      <vt:lpstr>A126252498W_Latest</vt:lpstr>
      <vt:lpstr>A126252502A</vt:lpstr>
      <vt:lpstr>A126252502A_Data</vt:lpstr>
      <vt:lpstr>A126252502A_Latest</vt:lpstr>
      <vt:lpstr>A126252506K</vt:lpstr>
      <vt:lpstr>A126252506K_Data</vt:lpstr>
      <vt:lpstr>A126252506K_Latest</vt:lpstr>
      <vt:lpstr>A126252510A</vt:lpstr>
      <vt:lpstr>A126252510A_Data</vt:lpstr>
      <vt:lpstr>A126252510A_Latest</vt:lpstr>
      <vt:lpstr>A126252514K</vt:lpstr>
      <vt:lpstr>A126252514K_Data</vt:lpstr>
      <vt:lpstr>A126252514K_Latest</vt:lpstr>
      <vt:lpstr>A126252518V</vt:lpstr>
      <vt:lpstr>A126252518V_Data</vt:lpstr>
      <vt:lpstr>A126252518V_Latest</vt:lpstr>
      <vt:lpstr>A126252522K</vt:lpstr>
      <vt:lpstr>A126252522K_Data</vt:lpstr>
      <vt:lpstr>A126252522K_Latest</vt:lpstr>
      <vt:lpstr>A126252526V</vt:lpstr>
      <vt:lpstr>A126252526V_Data</vt:lpstr>
      <vt:lpstr>A126252526V_Latest</vt:lpstr>
      <vt:lpstr>A126252530K</vt:lpstr>
      <vt:lpstr>A126252530K_Data</vt:lpstr>
      <vt:lpstr>A126252530K_Latest</vt:lpstr>
      <vt:lpstr>A126252534V</vt:lpstr>
      <vt:lpstr>A126252534V_Data</vt:lpstr>
      <vt:lpstr>A126252534V_Latest</vt:lpstr>
      <vt:lpstr>A126252538C</vt:lpstr>
      <vt:lpstr>A126252538C_Data</vt:lpstr>
      <vt:lpstr>A126252538C_Latest</vt:lpstr>
      <vt:lpstr>A126252542V</vt:lpstr>
      <vt:lpstr>A126252542V_Data</vt:lpstr>
      <vt:lpstr>A126252542V_Latest</vt:lpstr>
      <vt:lpstr>A126252546C</vt:lpstr>
      <vt:lpstr>A126252546C_Data</vt:lpstr>
      <vt:lpstr>A126252546C_Latest</vt:lpstr>
      <vt:lpstr>A126252550V</vt:lpstr>
      <vt:lpstr>A126252550V_Data</vt:lpstr>
      <vt:lpstr>A126252550V_Latest</vt:lpstr>
      <vt:lpstr>A126252554C</vt:lpstr>
      <vt:lpstr>A126252554C_Data</vt:lpstr>
      <vt:lpstr>A126252554C_Latest</vt:lpstr>
      <vt:lpstr>A126252558L</vt:lpstr>
      <vt:lpstr>A126252558L_Data</vt:lpstr>
      <vt:lpstr>A126252558L_Latest</vt:lpstr>
      <vt:lpstr>A126252562C</vt:lpstr>
      <vt:lpstr>A126252562C_Data</vt:lpstr>
      <vt:lpstr>A126252562C_Latest</vt:lpstr>
      <vt:lpstr>A126252566L</vt:lpstr>
      <vt:lpstr>A126252566L_Data</vt:lpstr>
      <vt:lpstr>A126252566L_Latest</vt:lpstr>
      <vt:lpstr>A126252570C</vt:lpstr>
      <vt:lpstr>A126252570C_Data</vt:lpstr>
      <vt:lpstr>A126252570C_Latest</vt:lpstr>
      <vt:lpstr>A126252574L</vt:lpstr>
      <vt:lpstr>A126252574L_Data</vt:lpstr>
      <vt:lpstr>A126252574L_Latest</vt:lpstr>
      <vt:lpstr>A126252578W</vt:lpstr>
      <vt:lpstr>A126252578W_Data</vt:lpstr>
      <vt:lpstr>A126252578W_Latest</vt:lpstr>
      <vt:lpstr>A126252582L</vt:lpstr>
      <vt:lpstr>A126252582L_Data</vt:lpstr>
      <vt:lpstr>A126252582L_Latest</vt:lpstr>
      <vt:lpstr>A126252586W</vt:lpstr>
      <vt:lpstr>A126252586W_Data</vt:lpstr>
      <vt:lpstr>A126252586W_Latest</vt:lpstr>
      <vt:lpstr>A126252590L</vt:lpstr>
      <vt:lpstr>A126252590L_Data</vt:lpstr>
      <vt:lpstr>A126252590L_Latest</vt:lpstr>
      <vt:lpstr>A126252594W</vt:lpstr>
      <vt:lpstr>A126252594W_Data</vt:lpstr>
      <vt:lpstr>A126252594W_Latest</vt:lpstr>
      <vt:lpstr>A126252598F</vt:lpstr>
      <vt:lpstr>A126252598F_Data</vt:lpstr>
      <vt:lpstr>A126252598F_Latest</vt:lpstr>
      <vt:lpstr>A126252602K</vt:lpstr>
      <vt:lpstr>A126252602K_Data</vt:lpstr>
      <vt:lpstr>A126252602K_Latest</vt:lpstr>
      <vt:lpstr>A126252606V</vt:lpstr>
      <vt:lpstr>A126252606V_Data</vt:lpstr>
      <vt:lpstr>A126252606V_Latest</vt:lpstr>
      <vt:lpstr>A126252610K</vt:lpstr>
      <vt:lpstr>A126252610K_Data</vt:lpstr>
      <vt:lpstr>A126252610K_Latest</vt:lpstr>
      <vt:lpstr>A126252614V</vt:lpstr>
      <vt:lpstr>A126252614V_Data</vt:lpstr>
      <vt:lpstr>A126252614V_Latest</vt:lpstr>
      <vt:lpstr>A126252618C</vt:lpstr>
      <vt:lpstr>A126252618C_Data</vt:lpstr>
      <vt:lpstr>A126252618C_Latest</vt:lpstr>
      <vt:lpstr>A126252622V</vt:lpstr>
      <vt:lpstr>A126252622V_Data</vt:lpstr>
      <vt:lpstr>A126252622V_Latest</vt:lpstr>
      <vt:lpstr>A126252626C</vt:lpstr>
      <vt:lpstr>A126252626C_Data</vt:lpstr>
      <vt:lpstr>A126252626C_Latest</vt:lpstr>
      <vt:lpstr>A126252630V</vt:lpstr>
      <vt:lpstr>A126252630V_Data</vt:lpstr>
      <vt:lpstr>A126252630V_Latest</vt:lpstr>
      <vt:lpstr>A126252634C</vt:lpstr>
      <vt:lpstr>A126252634C_Data</vt:lpstr>
      <vt:lpstr>A126252634C_Latest</vt:lpstr>
      <vt:lpstr>A126252638L</vt:lpstr>
      <vt:lpstr>A126252638L_Data</vt:lpstr>
      <vt:lpstr>A126252638L_Latest</vt:lpstr>
      <vt:lpstr>A126252642C</vt:lpstr>
      <vt:lpstr>A126252642C_Data</vt:lpstr>
      <vt:lpstr>A126252642C_Latest</vt:lpstr>
      <vt:lpstr>A126252646L</vt:lpstr>
      <vt:lpstr>A126252646L_Data</vt:lpstr>
      <vt:lpstr>A126252646L_Latest</vt:lpstr>
      <vt:lpstr>A126252650C</vt:lpstr>
      <vt:lpstr>A126252650C_Data</vt:lpstr>
      <vt:lpstr>A126252650C_Latest</vt:lpstr>
      <vt:lpstr>A126252654L</vt:lpstr>
      <vt:lpstr>A126252654L_Data</vt:lpstr>
      <vt:lpstr>A126252654L_Latest</vt:lpstr>
      <vt:lpstr>A126252658W</vt:lpstr>
      <vt:lpstr>A126252658W_Data</vt:lpstr>
      <vt:lpstr>A126252658W_Latest</vt:lpstr>
      <vt:lpstr>A126252662L</vt:lpstr>
      <vt:lpstr>A126252662L_Data</vt:lpstr>
      <vt:lpstr>A126252662L_Latest</vt:lpstr>
      <vt:lpstr>A126252666W</vt:lpstr>
      <vt:lpstr>A126252666W_Data</vt:lpstr>
      <vt:lpstr>A126252666W_Latest</vt:lpstr>
      <vt:lpstr>A126252670L</vt:lpstr>
      <vt:lpstr>A126252670L_Data</vt:lpstr>
      <vt:lpstr>A126252670L_Latest</vt:lpstr>
      <vt:lpstr>A126252674W</vt:lpstr>
      <vt:lpstr>A126252674W_Data</vt:lpstr>
      <vt:lpstr>A126252674W_Latest</vt:lpstr>
      <vt:lpstr>A126252678F</vt:lpstr>
      <vt:lpstr>A126252678F_Data</vt:lpstr>
      <vt:lpstr>A126252678F_Latest</vt:lpstr>
      <vt:lpstr>A126252682W</vt:lpstr>
      <vt:lpstr>A126252682W_Data</vt:lpstr>
      <vt:lpstr>A126252682W_Latest</vt:lpstr>
      <vt:lpstr>A126252686F</vt:lpstr>
      <vt:lpstr>A126252686F_Data</vt:lpstr>
      <vt:lpstr>A126252686F_Latest</vt:lpstr>
      <vt:lpstr>A126252690W</vt:lpstr>
      <vt:lpstr>A126252690W_Data</vt:lpstr>
      <vt:lpstr>A126252690W_Latest</vt:lpstr>
      <vt:lpstr>A126252694F</vt:lpstr>
      <vt:lpstr>A126252694F_Data</vt:lpstr>
      <vt:lpstr>A126252694F_Latest</vt:lpstr>
      <vt:lpstr>A126252698R</vt:lpstr>
      <vt:lpstr>A126252698R_Data</vt:lpstr>
      <vt:lpstr>A126252698R_Latest</vt:lpstr>
      <vt:lpstr>A126252702V</vt:lpstr>
      <vt:lpstr>A126252702V_Data</vt:lpstr>
      <vt:lpstr>A126252702V_Latest</vt:lpstr>
      <vt:lpstr>A126252706C</vt:lpstr>
      <vt:lpstr>A126252706C_Data</vt:lpstr>
      <vt:lpstr>A126252706C_Latest</vt:lpstr>
      <vt:lpstr>A126252710V</vt:lpstr>
      <vt:lpstr>A126252710V_Data</vt:lpstr>
      <vt:lpstr>A126252710V_Latest</vt:lpstr>
      <vt:lpstr>A126252714C</vt:lpstr>
      <vt:lpstr>A126252714C_Data</vt:lpstr>
      <vt:lpstr>A126252714C_Latest</vt:lpstr>
      <vt:lpstr>A126252718L</vt:lpstr>
      <vt:lpstr>A126252718L_Data</vt:lpstr>
      <vt:lpstr>A126252718L_Latest</vt:lpstr>
      <vt:lpstr>A126252722C</vt:lpstr>
      <vt:lpstr>A126252722C_Data</vt:lpstr>
      <vt:lpstr>A126252722C_Latest</vt:lpstr>
      <vt:lpstr>A126252726L</vt:lpstr>
      <vt:lpstr>A126252726L_Data</vt:lpstr>
      <vt:lpstr>A126252726L_Latest</vt:lpstr>
      <vt:lpstr>A126252730C</vt:lpstr>
      <vt:lpstr>A126252730C_Data</vt:lpstr>
      <vt:lpstr>A126252730C_Latest</vt:lpstr>
      <vt:lpstr>A126252734L</vt:lpstr>
      <vt:lpstr>A126252734L_Data</vt:lpstr>
      <vt:lpstr>A126252734L_Latest</vt:lpstr>
      <vt:lpstr>A126252738W</vt:lpstr>
      <vt:lpstr>A126252738W_Data</vt:lpstr>
      <vt:lpstr>A126252738W_Latest</vt:lpstr>
      <vt:lpstr>A126252742L</vt:lpstr>
      <vt:lpstr>A126252742L_Data</vt:lpstr>
      <vt:lpstr>A126252742L_Latest</vt:lpstr>
      <vt:lpstr>A126252746W</vt:lpstr>
      <vt:lpstr>A126252746W_Data</vt:lpstr>
      <vt:lpstr>A126252746W_Latest</vt:lpstr>
      <vt:lpstr>A126252750L</vt:lpstr>
      <vt:lpstr>A126252750L_Data</vt:lpstr>
      <vt:lpstr>A126252750L_Latest</vt:lpstr>
      <vt:lpstr>A126252754W</vt:lpstr>
      <vt:lpstr>A126252754W_Data</vt:lpstr>
      <vt:lpstr>A126252754W_Latest</vt:lpstr>
      <vt:lpstr>A126252758F</vt:lpstr>
      <vt:lpstr>A126252758F_Data</vt:lpstr>
      <vt:lpstr>A126252758F_Latest</vt:lpstr>
      <vt:lpstr>A126252762W</vt:lpstr>
      <vt:lpstr>A126252762W_Data</vt:lpstr>
      <vt:lpstr>A126252762W_Latest</vt:lpstr>
      <vt:lpstr>A126252766F</vt:lpstr>
      <vt:lpstr>A126252766F_Data</vt:lpstr>
      <vt:lpstr>A126252766F_Latest</vt:lpstr>
      <vt:lpstr>A126252770W</vt:lpstr>
      <vt:lpstr>A126252770W_Data</vt:lpstr>
      <vt:lpstr>A126252770W_Latest</vt:lpstr>
      <vt:lpstr>A126252774F</vt:lpstr>
      <vt:lpstr>A126252774F_Data</vt:lpstr>
      <vt:lpstr>A126252774F_Latest</vt:lpstr>
      <vt:lpstr>A126252778R</vt:lpstr>
      <vt:lpstr>A126252778R_Data</vt:lpstr>
      <vt:lpstr>A126252778R_Latest</vt:lpstr>
      <vt:lpstr>A126252782F</vt:lpstr>
      <vt:lpstr>A126252782F_Data</vt:lpstr>
      <vt:lpstr>A126252782F_Latest</vt:lpstr>
      <vt:lpstr>A126252786R</vt:lpstr>
      <vt:lpstr>A126252786R_Data</vt:lpstr>
      <vt:lpstr>A126252786R_Latest</vt:lpstr>
      <vt:lpstr>A126252790F</vt:lpstr>
      <vt:lpstr>A126252790F_Data</vt:lpstr>
      <vt:lpstr>A126252790F_Latest</vt:lpstr>
      <vt:lpstr>A126252794R</vt:lpstr>
      <vt:lpstr>A126252794R_Data</vt:lpstr>
      <vt:lpstr>A126252794R_Latest</vt:lpstr>
      <vt:lpstr>A126252798X</vt:lpstr>
      <vt:lpstr>A126252798X_Data</vt:lpstr>
      <vt:lpstr>A126252798X_Latest</vt:lpstr>
      <vt:lpstr>A126252802C</vt:lpstr>
      <vt:lpstr>A126252802C_Data</vt:lpstr>
      <vt:lpstr>A126252802C_Latest</vt:lpstr>
      <vt:lpstr>A126252806L</vt:lpstr>
      <vt:lpstr>A126252806L_Data</vt:lpstr>
      <vt:lpstr>A126252806L_Latest</vt:lpstr>
      <vt:lpstr>A126252810C</vt:lpstr>
      <vt:lpstr>A126252810C_Data</vt:lpstr>
      <vt:lpstr>A126252810C_Latest</vt:lpstr>
      <vt:lpstr>A126252814L</vt:lpstr>
      <vt:lpstr>A126252814L_Data</vt:lpstr>
      <vt:lpstr>A126252814L_Latest</vt:lpstr>
      <vt:lpstr>A126252818W</vt:lpstr>
      <vt:lpstr>A126252818W_Data</vt:lpstr>
      <vt:lpstr>A126252818W_Latest</vt:lpstr>
      <vt:lpstr>A126252822L</vt:lpstr>
      <vt:lpstr>A126252822L_Data</vt:lpstr>
      <vt:lpstr>A126252822L_Latest</vt:lpstr>
      <vt:lpstr>A126252826W</vt:lpstr>
      <vt:lpstr>A126252826W_Data</vt:lpstr>
      <vt:lpstr>A126252826W_Latest</vt:lpstr>
      <vt:lpstr>A126252830L</vt:lpstr>
      <vt:lpstr>A126252830L_Data</vt:lpstr>
      <vt:lpstr>A126252830L_Latest</vt:lpstr>
      <vt:lpstr>A126252834W</vt:lpstr>
      <vt:lpstr>A126252834W_Data</vt:lpstr>
      <vt:lpstr>A126252834W_Latest</vt:lpstr>
      <vt:lpstr>A126252838F</vt:lpstr>
      <vt:lpstr>A126252838F_Data</vt:lpstr>
      <vt:lpstr>A126252838F_Latest</vt:lpstr>
      <vt:lpstr>A126252842W</vt:lpstr>
      <vt:lpstr>A126252842W_Data</vt:lpstr>
      <vt:lpstr>A126252842W_Latest</vt:lpstr>
      <vt:lpstr>A126252846F</vt:lpstr>
      <vt:lpstr>A126252846F_Data</vt:lpstr>
      <vt:lpstr>A126252846F_Latest</vt:lpstr>
      <vt:lpstr>A126252850W</vt:lpstr>
      <vt:lpstr>A126252850W_Data</vt:lpstr>
      <vt:lpstr>A126252850W_Latest</vt:lpstr>
      <vt:lpstr>A126252854F</vt:lpstr>
      <vt:lpstr>A126252854F_Data</vt:lpstr>
      <vt:lpstr>A126252854F_Latest</vt:lpstr>
      <vt:lpstr>A126252858R</vt:lpstr>
      <vt:lpstr>A126252858R_Data</vt:lpstr>
      <vt:lpstr>A126252858R_Latest</vt:lpstr>
      <vt:lpstr>A126252862F</vt:lpstr>
      <vt:lpstr>A126252862F_Data</vt:lpstr>
      <vt:lpstr>A126252862F_Latest</vt:lpstr>
      <vt:lpstr>A126252866R</vt:lpstr>
      <vt:lpstr>A126252866R_Data</vt:lpstr>
      <vt:lpstr>A126252866R_Latest</vt:lpstr>
      <vt:lpstr>A126252870F</vt:lpstr>
      <vt:lpstr>A126252870F_Data</vt:lpstr>
      <vt:lpstr>A126252870F_Latest</vt:lpstr>
      <vt:lpstr>A126252874R</vt:lpstr>
      <vt:lpstr>A126252874R_Data</vt:lpstr>
      <vt:lpstr>A126252874R_Latest</vt:lpstr>
      <vt:lpstr>A126252878X</vt:lpstr>
      <vt:lpstr>A126252878X_Data</vt:lpstr>
      <vt:lpstr>A126252878X_Latest</vt:lpstr>
      <vt:lpstr>A126252882R</vt:lpstr>
      <vt:lpstr>A126252882R_Data</vt:lpstr>
      <vt:lpstr>A126252882R_Latest</vt:lpstr>
      <vt:lpstr>A126252886X</vt:lpstr>
      <vt:lpstr>A126252886X_Data</vt:lpstr>
      <vt:lpstr>A126252886X_Latest</vt:lpstr>
      <vt:lpstr>A126252890R</vt:lpstr>
      <vt:lpstr>A126252890R_Data</vt:lpstr>
      <vt:lpstr>A126252890R_Latest</vt:lpstr>
      <vt:lpstr>A126252894X</vt:lpstr>
      <vt:lpstr>A126252894X_Data</vt:lpstr>
      <vt:lpstr>A126252894X_Latest</vt:lpstr>
      <vt:lpstr>A126252898J</vt:lpstr>
      <vt:lpstr>A126252898J_Data</vt:lpstr>
      <vt:lpstr>A126252898J_Latest</vt:lpstr>
      <vt:lpstr>A126252902L</vt:lpstr>
      <vt:lpstr>A126252902L_Data</vt:lpstr>
      <vt:lpstr>A126252902L_Latest</vt:lpstr>
      <vt:lpstr>A126252906W</vt:lpstr>
      <vt:lpstr>A126252906W_Data</vt:lpstr>
      <vt:lpstr>A126252906W_Latest</vt:lpstr>
      <vt:lpstr>A126252910L</vt:lpstr>
      <vt:lpstr>A126252910L_Data</vt:lpstr>
      <vt:lpstr>A126252910L_Latest</vt:lpstr>
      <vt:lpstr>A126252914W</vt:lpstr>
      <vt:lpstr>A126252914W_Data</vt:lpstr>
      <vt:lpstr>A126252914W_Latest</vt:lpstr>
      <vt:lpstr>A126252918F</vt:lpstr>
      <vt:lpstr>A126252918F_Data</vt:lpstr>
      <vt:lpstr>A126252918F_Latest</vt:lpstr>
      <vt:lpstr>A126252922W</vt:lpstr>
      <vt:lpstr>A126252922W_Data</vt:lpstr>
      <vt:lpstr>A126252922W_Latest</vt:lpstr>
      <vt:lpstr>A126252926F</vt:lpstr>
      <vt:lpstr>A126252926F_Data</vt:lpstr>
      <vt:lpstr>A126252926F_Latest</vt:lpstr>
      <vt:lpstr>A126252930W</vt:lpstr>
      <vt:lpstr>A126252930W_Data</vt:lpstr>
      <vt:lpstr>A126252930W_Latest</vt:lpstr>
      <vt:lpstr>A126252934F</vt:lpstr>
      <vt:lpstr>A126252934F_Data</vt:lpstr>
      <vt:lpstr>A126252934F_Latest</vt:lpstr>
      <vt:lpstr>A126252938R</vt:lpstr>
      <vt:lpstr>A126252938R_Data</vt:lpstr>
      <vt:lpstr>A126252938R_Latest</vt:lpstr>
      <vt:lpstr>A126252942F</vt:lpstr>
      <vt:lpstr>A126252942F_Data</vt:lpstr>
      <vt:lpstr>A126252942F_Latest</vt:lpstr>
      <vt:lpstr>A126252946R</vt:lpstr>
      <vt:lpstr>A126252946R_Data</vt:lpstr>
      <vt:lpstr>A126252946R_Latest</vt:lpstr>
      <vt:lpstr>A126252950F</vt:lpstr>
      <vt:lpstr>A126252950F_Data</vt:lpstr>
      <vt:lpstr>A126252950F_Latest</vt:lpstr>
      <vt:lpstr>A126252954R</vt:lpstr>
      <vt:lpstr>A126252954R_Data</vt:lpstr>
      <vt:lpstr>A126252954R_Latest</vt:lpstr>
      <vt:lpstr>A126252958X</vt:lpstr>
      <vt:lpstr>A126252958X_Data</vt:lpstr>
      <vt:lpstr>A126252958X_Latest</vt:lpstr>
      <vt:lpstr>A126252962R</vt:lpstr>
      <vt:lpstr>A126252962R_Data</vt:lpstr>
      <vt:lpstr>A126252962R_Latest</vt:lpstr>
      <vt:lpstr>A126252966X</vt:lpstr>
      <vt:lpstr>A126252966X_Data</vt:lpstr>
      <vt:lpstr>A126252966X_Latest</vt:lpstr>
      <vt:lpstr>A126252970R</vt:lpstr>
      <vt:lpstr>A126252970R_Data</vt:lpstr>
      <vt:lpstr>A126252970R_Latest</vt:lpstr>
      <vt:lpstr>A126252974X</vt:lpstr>
      <vt:lpstr>A126252974X_Data</vt:lpstr>
      <vt:lpstr>A126252974X_Latest</vt:lpstr>
      <vt:lpstr>A126252978J</vt:lpstr>
      <vt:lpstr>A126252978J_Data</vt:lpstr>
      <vt:lpstr>A126252978J_Latest</vt:lpstr>
      <vt:lpstr>A126252982X</vt:lpstr>
      <vt:lpstr>A126252982X_Data</vt:lpstr>
      <vt:lpstr>A126252982X_Latest</vt:lpstr>
      <vt:lpstr>A126252986J</vt:lpstr>
      <vt:lpstr>A126252986J_Data</vt:lpstr>
      <vt:lpstr>A126252986J_Latest</vt:lpstr>
      <vt:lpstr>A126252990X</vt:lpstr>
      <vt:lpstr>A126252990X_Data</vt:lpstr>
      <vt:lpstr>A126252990X_Latest</vt:lpstr>
      <vt:lpstr>A126252994J</vt:lpstr>
      <vt:lpstr>A126252994J_Data</vt:lpstr>
      <vt:lpstr>A126252994J_Latest</vt:lpstr>
      <vt:lpstr>A126252998T</vt:lpstr>
      <vt:lpstr>A126252998T_Data</vt:lpstr>
      <vt:lpstr>A126252998T_Latest</vt:lpstr>
      <vt:lpstr>A126253002X</vt:lpstr>
      <vt:lpstr>A126253002X_Data</vt:lpstr>
      <vt:lpstr>A126253002X_Latest</vt:lpstr>
      <vt:lpstr>A126253006J</vt:lpstr>
      <vt:lpstr>A126253006J_Data</vt:lpstr>
      <vt:lpstr>A126253006J_Latest</vt:lpstr>
      <vt:lpstr>A126253010X</vt:lpstr>
      <vt:lpstr>A126253010X_Data</vt:lpstr>
      <vt:lpstr>A126253010X_Latest</vt:lpstr>
      <vt:lpstr>A126253014J</vt:lpstr>
      <vt:lpstr>A126253014J_Data</vt:lpstr>
      <vt:lpstr>A126253014J_Latest</vt:lpstr>
      <vt:lpstr>A126254106K</vt:lpstr>
      <vt:lpstr>A126254106K_Data</vt:lpstr>
      <vt:lpstr>A126254106K_Latest</vt:lpstr>
      <vt:lpstr>A126254110A</vt:lpstr>
      <vt:lpstr>A126254110A_Data</vt:lpstr>
      <vt:lpstr>A126254110A_Latest</vt:lpstr>
      <vt:lpstr>A126254114K</vt:lpstr>
      <vt:lpstr>A126254114K_Data</vt:lpstr>
      <vt:lpstr>A126254114K_Latest</vt:lpstr>
      <vt:lpstr>A126254118V</vt:lpstr>
      <vt:lpstr>A126254118V_Data</vt:lpstr>
      <vt:lpstr>A126254118V_Latest</vt:lpstr>
      <vt:lpstr>A126254122K</vt:lpstr>
      <vt:lpstr>A126254122K_Data</vt:lpstr>
      <vt:lpstr>A126254122K_Latest</vt:lpstr>
      <vt:lpstr>A126254126V</vt:lpstr>
      <vt:lpstr>A126254126V_Data</vt:lpstr>
      <vt:lpstr>A126254126V_Latest</vt:lpstr>
      <vt:lpstr>A126254130K</vt:lpstr>
      <vt:lpstr>A126254130K_Data</vt:lpstr>
      <vt:lpstr>A126254130K_Latest</vt:lpstr>
      <vt:lpstr>A126254134V</vt:lpstr>
      <vt:lpstr>A126254134V_Data</vt:lpstr>
      <vt:lpstr>A126254134V_Latest</vt:lpstr>
      <vt:lpstr>A126254138C</vt:lpstr>
      <vt:lpstr>A126254138C_Data</vt:lpstr>
      <vt:lpstr>A126254138C_Latest</vt:lpstr>
      <vt:lpstr>A126254142V</vt:lpstr>
      <vt:lpstr>A126254142V_Data</vt:lpstr>
      <vt:lpstr>A126254142V_Latest</vt:lpstr>
      <vt:lpstr>A126254146C</vt:lpstr>
      <vt:lpstr>A126254146C_Data</vt:lpstr>
      <vt:lpstr>A126254146C_Latest</vt:lpstr>
      <vt:lpstr>A126254150V</vt:lpstr>
      <vt:lpstr>A126254150V_Data</vt:lpstr>
      <vt:lpstr>A126254150V_Latest</vt:lpstr>
      <vt:lpstr>A126254154C</vt:lpstr>
      <vt:lpstr>A126254154C_Data</vt:lpstr>
      <vt:lpstr>A126254154C_Latest</vt:lpstr>
      <vt:lpstr>A126254158L</vt:lpstr>
      <vt:lpstr>A126254158L_Data</vt:lpstr>
      <vt:lpstr>A126254158L_Latest</vt:lpstr>
      <vt:lpstr>A126254162C</vt:lpstr>
      <vt:lpstr>A126254162C_Data</vt:lpstr>
      <vt:lpstr>A126254162C_Latest</vt:lpstr>
      <vt:lpstr>A126254166L</vt:lpstr>
      <vt:lpstr>A126254166L_Data</vt:lpstr>
      <vt:lpstr>A126254166L_Latest</vt:lpstr>
      <vt:lpstr>A126254170C</vt:lpstr>
      <vt:lpstr>A126254170C_Data</vt:lpstr>
      <vt:lpstr>A126254170C_Latest</vt:lpstr>
      <vt:lpstr>A126254174L</vt:lpstr>
      <vt:lpstr>A126254174L_Data</vt:lpstr>
      <vt:lpstr>A126254174L_Latest</vt:lpstr>
      <vt:lpstr>A126254178W</vt:lpstr>
      <vt:lpstr>A126254178W_Data</vt:lpstr>
      <vt:lpstr>A126254178W_Latest</vt:lpstr>
      <vt:lpstr>A126254182L</vt:lpstr>
      <vt:lpstr>A126254182L_Data</vt:lpstr>
      <vt:lpstr>A126254182L_Latest</vt:lpstr>
      <vt:lpstr>A126254186W</vt:lpstr>
      <vt:lpstr>A126254186W_Data</vt:lpstr>
      <vt:lpstr>A126254186W_Latest</vt:lpstr>
      <vt:lpstr>A126254190L</vt:lpstr>
      <vt:lpstr>A126254190L_Data</vt:lpstr>
      <vt:lpstr>A126254190L_Latest</vt:lpstr>
      <vt:lpstr>A126254194W</vt:lpstr>
      <vt:lpstr>A126254194W_Data</vt:lpstr>
      <vt:lpstr>A126254194W_Latest</vt:lpstr>
      <vt:lpstr>A126254198F</vt:lpstr>
      <vt:lpstr>A126254198F_Data</vt:lpstr>
      <vt:lpstr>A126254198F_Latest</vt:lpstr>
      <vt:lpstr>A126254202K</vt:lpstr>
      <vt:lpstr>A126254202K_Data</vt:lpstr>
      <vt:lpstr>A126254202K_Latest</vt:lpstr>
      <vt:lpstr>A126254206V</vt:lpstr>
      <vt:lpstr>A126254206V_Data</vt:lpstr>
      <vt:lpstr>A126254206V_Latest</vt:lpstr>
      <vt:lpstr>A126254210K</vt:lpstr>
      <vt:lpstr>A126254210K_Data</vt:lpstr>
      <vt:lpstr>A126254210K_Latest</vt:lpstr>
      <vt:lpstr>A126254214V</vt:lpstr>
      <vt:lpstr>A126254214V_Data</vt:lpstr>
      <vt:lpstr>A126254214V_Latest</vt:lpstr>
      <vt:lpstr>A126254218C</vt:lpstr>
      <vt:lpstr>A126254218C_Data</vt:lpstr>
      <vt:lpstr>A126254218C_Latest</vt:lpstr>
      <vt:lpstr>A126254222V</vt:lpstr>
      <vt:lpstr>A126254222V_Data</vt:lpstr>
      <vt:lpstr>A126254222V_Latest</vt:lpstr>
      <vt:lpstr>A126254226C</vt:lpstr>
      <vt:lpstr>A126254226C_Data</vt:lpstr>
      <vt:lpstr>A126254226C_Latest</vt:lpstr>
      <vt:lpstr>A126254230V</vt:lpstr>
      <vt:lpstr>A126254230V_Data</vt:lpstr>
      <vt:lpstr>A126254230V_Latest</vt:lpstr>
      <vt:lpstr>A126254234C</vt:lpstr>
      <vt:lpstr>A126254234C_Data</vt:lpstr>
      <vt:lpstr>A126254234C_Latest</vt:lpstr>
      <vt:lpstr>A126254238L</vt:lpstr>
      <vt:lpstr>A126254238L_Data</vt:lpstr>
      <vt:lpstr>A126254238L_Latest</vt:lpstr>
      <vt:lpstr>A126255330W</vt:lpstr>
      <vt:lpstr>A126255330W_Data</vt:lpstr>
      <vt:lpstr>A126255330W_Latest</vt:lpstr>
      <vt:lpstr>A126255334F</vt:lpstr>
      <vt:lpstr>A126255334F_Data</vt:lpstr>
      <vt:lpstr>A126255334F_Latest</vt:lpstr>
      <vt:lpstr>A126255338R</vt:lpstr>
      <vt:lpstr>A126255338R_Data</vt:lpstr>
      <vt:lpstr>A126255338R_Latest</vt:lpstr>
      <vt:lpstr>A126255342F</vt:lpstr>
      <vt:lpstr>A126255342F_Data</vt:lpstr>
      <vt:lpstr>A126255342F_Latest</vt:lpstr>
      <vt:lpstr>A126255346R</vt:lpstr>
      <vt:lpstr>A126255346R_Data</vt:lpstr>
      <vt:lpstr>A126255346R_Latest</vt:lpstr>
      <vt:lpstr>A126255350F</vt:lpstr>
      <vt:lpstr>A126255350F_Data</vt:lpstr>
      <vt:lpstr>A126255350F_Latest</vt:lpstr>
      <vt:lpstr>A126255354R</vt:lpstr>
      <vt:lpstr>A126255354R_Data</vt:lpstr>
      <vt:lpstr>A126255354R_Latest</vt:lpstr>
      <vt:lpstr>A126255358X</vt:lpstr>
      <vt:lpstr>A126255358X_Data</vt:lpstr>
      <vt:lpstr>A126255358X_Latest</vt:lpstr>
      <vt:lpstr>A126255362R</vt:lpstr>
      <vt:lpstr>A126255362R_Data</vt:lpstr>
      <vt:lpstr>A126255362R_Latest</vt:lpstr>
      <vt:lpstr>A126255366X</vt:lpstr>
      <vt:lpstr>A126255366X_Data</vt:lpstr>
      <vt:lpstr>A126255366X_Latest</vt:lpstr>
      <vt:lpstr>A126255370R</vt:lpstr>
      <vt:lpstr>A126255370R_Data</vt:lpstr>
      <vt:lpstr>A126255370R_Latest</vt:lpstr>
      <vt:lpstr>A126255374X</vt:lpstr>
      <vt:lpstr>A126255374X_Data</vt:lpstr>
      <vt:lpstr>A126255374X_Latest</vt:lpstr>
      <vt:lpstr>A126255378J</vt:lpstr>
      <vt:lpstr>A126255378J_Data</vt:lpstr>
      <vt:lpstr>A126255378J_Latest</vt:lpstr>
      <vt:lpstr>A126255382X</vt:lpstr>
      <vt:lpstr>A126255382X_Data</vt:lpstr>
      <vt:lpstr>A126255382X_Latest</vt:lpstr>
      <vt:lpstr>A126255386J</vt:lpstr>
      <vt:lpstr>A126255386J_Data</vt:lpstr>
      <vt:lpstr>A126255386J_Latest</vt:lpstr>
      <vt:lpstr>A126255390X</vt:lpstr>
      <vt:lpstr>A126255390X_Data</vt:lpstr>
      <vt:lpstr>A126255390X_Latest</vt:lpstr>
      <vt:lpstr>A126255394J</vt:lpstr>
      <vt:lpstr>A126255394J_Data</vt:lpstr>
      <vt:lpstr>A126255394J_Latest</vt:lpstr>
      <vt:lpstr>A126255398T</vt:lpstr>
      <vt:lpstr>A126255398T_Data</vt:lpstr>
      <vt:lpstr>A126255398T_Latest</vt:lpstr>
      <vt:lpstr>A126255402W</vt:lpstr>
      <vt:lpstr>A126255402W_Data</vt:lpstr>
      <vt:lpstr>A126255402W_Latest</vt:lpstr>
      <vt:lpstr>A126255406F</vt:lpstr>
      <vt:lpstr>A126255406F_Data</vt:lpstr>
      <vt:lpstr>A126255406F_Latest</vt:lpstr>
      <vt:lpstr>A126255410W</vt:lpstr>
      <vt:lpstr>A126255410W_Data</vt:lpstr>
      <vt:lpstr>A126255410W_Latest</vt:lpstr>
      <vt:lpstr>A126255414F</vt:lpstr>
      <vt:lpstr>A126255414F_Data</vt:lpstr>
      <vt:lpstr>A126255414F_Latest</vt:lpstr>
      <vt:lpstr>A126255418R</vt:lpstr>
      <vt:lpstr>A126255418R_Data</vt:lpstr>
      <vt:lpstr>A126255418R_Latest</vt:lpstr>
      <vt:lpstr>A126255422F</vt:lpstr>
      <vt:lpstr>A126255422F_Data</vt:lpstr>
      <vt:lpstr>A126255422F_Latest</vt:lpstr>
      <vt:lpstr>A126255426R</vt:lpstr>
      <vt:lpstr>A126255426R_Data</vt:lpstr>
      <vt:lpstr>A126255426R_Latest</vt:lpstr>
      <vt:lpstr>A126255430F</vt:lpstr>
      <vt:lpstr>A126255430F_Data</vt:lpstr>
      <vt:lpstr>A126255430F_Latest</vt:lpstr>
      <vt:lpstr>A126255434R</vt:lpstr>
      <vt:lpstr>A126255434R_Data</vt:lpstr>
      <vt:lpstr>A126255434R_Latest</vt:lpstr>
      <vt:lpstr>A126255438X</vt:lpstr>
      <vt:lpstr>A126255438X_Data</vt:lpstr>
      <vt:lpstr>A126255438X_Latest</vt:lpstr>
      <vt:lpstr>A126255442R</vt:lpstr>
      <vt:lpstr>A126255442R_Data</vt:lpstr>
      <vt:lpstr>A126255442R_Latest</vt:lpstr>
      <vt:lpstr>A126255446X</vt:lpstr>
      <vt:lpstr>A126255446X_Data</vt:lpstr>
      <vt:lpstr>A126255446X_Latest</vt:lpstr>
      <vt:lpstr>A126255450R</vt:lpstr>
      <vt:lpstr>A126255450R_Data</vt:lpstr>
      <vt:lpstr>A126255450R_Latest</vt:lpstr>
      <vt:lpstr>A126255454X</vt:lpstr>
      <vt:lpstr>A126255454X_Data</vt:lpstr>
      <vt:lpstr>A126255454X_Latest</vt:lpstr>
      <vt:lpstr>A126255458J</vt:lpstr>
      <vt:lpstr>A126255458J_Data</vt:lpstr>
      <vt:lpstr>A126255458J_Latest</vt:lpstr>
      <vt:lpstr>A126255462X</vt:lpstr>
      <vt:lpstr>A126255462X_Data</vt:lpstr>
      <vt:lpstr>A126255462X_Latest</vt:lpstr>
      <vt:lpstr>A126256554A</vt:lpstr>
      <vt:lpstr>A126256554A_Data</vt:lpstr>
      <vt:lpstr>A126256554A_Latest</vt:lpstr>
      <vt:lpstr>A126256558K</vt:lpstr>
      <vt:lpstr>A126256558K_Data</vt:lpstr>
      <vt:lpstr>A126256558K_Latest</vt:lpstr>
      <vt:lpstr>A126256562A</vt:lpstr>
      <vt:lpstr>A126256562A_Data</vt:lpstr>
      <vt:lpstr>A126256562A_Latest</vt:lpstr>
      <vt:lpstr>A126256566K</vt:lpstr>
      <vt:lpstr>A126256566K_Data</vt:lpstr>
      <vt:lpstr>A126256566K_Latest</vt:lpstr>
      <vt:lpstr>A126256570A</vt:lpstr>
      <vt:lpstr>A126256570A_Data</vt:lpstr>
      <vt:lpstr>A126256570A_Latest</vt:lpstr>
      <vt:lpstr>A126256574K</vt:lpstr>
      <vt:lpstr>A126256574K_Data</vt:lpstr>
      <vt:lpstr>A126256574K_Latest</vt:lpstr>
      <vt:lpstr>A126256578V</vt:lpstr>
      <vt:lpstr>A126256578V_Data</vt:lpstr>
      <vt:lpstr>A126256578V_Latest</vt:lpstr>
      <vt:lpstr>A126256582K</vt:lpstr>
      <vt:lpstr>A126256582K_Data</vt:lpstr>
      <vt:lpstr>A126256582K_Latest</vt:lpstr>
      <vt:lpstr>A126256586V</vt:lpstr>
      <vt:lpstr>A126256586V_Data</vt:lpstr>
      <vt:lpstr>A126256586V_Latest</vt:lpstr>
      <vt:lpstr>A126256590K</vt:lpstr>
      <vt:lpstr>A126256590K_Data</vt:lpstr>
      <vt:lpstr>A126256590K_Latest</vt:lpstr>
      <vt:lpstr>A126256594V</vt:lpstr>
      <vt:lpstr>A126256594V_Data</vt:lpstr>
      <vt:lpstr>A126256594V_Latest</vt:lpstr>
      <vt:lpstr>A126256598C</vt:lpstr>
      <vt:lpstr>A126256598C_Data</vt:lpstr>
      <vt:lpstr>A126256598C_Latest</vt:lpstr>
      <vt:lpstr>A126256602J</vt:lpstr>
      <vt:lpstr>A126256602J_Data</vt:lpstr>
      <vt:lpstr>A126256602J_Latest</vt:lpstr>
      <vt:lpstr>A126256606T</vt:lpstr>
      <vt:lpstr>A126256606T_Data</vt:lpstr>
      <vt:lpstr>A126256606T_Latest</vt:lpstr>
      <vt:lpstr>A126256610J</vt:lpstr>
      <vt:lpstr>A126256610J_Data</vt:lpstr>
      <vt:lpstr>A126256610J_Latest</vt:lpstr>
      <vt:lpstr>A126256614T</vt:lpstr>
      <vt:lpstr>A126256614T_Data</vt:lpstr>
      <vt:lpstr>A126256614T_Latest</vt:lpstr>
      <vt:lpstr>A126256618A</vt:lpstr>
      <vt:lpstr>A126256618A_Data</vt:lpstr>
      <vt:lpstr>A126256618A_Latest</vt:lpstr>
      <vt:lpstr>A126256622T</vt:lpstr>
      <vt:lpstr>A126256622T_Data</vt:lpstr>
      <vt:lpstr>A126256622T_Latest</vt:lpstr>
      <vt:lpstr>A126256626A</vt:lpstr>
      <vt:lpstr>A126256626A_Data</vt:lpstr>
      <vt:lpstr>A126256626A_Latest</vt:lpstr>
      <vt:lpstr>A126256630T</vt:lpstr>
      <vt:lpstr>A126256630T_Data</vt:lpstr>
      <vt:lpstr>A126256630T_Latest</vt:lpstr>
      <vt:lpstr>A126256634A</vt:lpstr>
      <vt:lpstr>A126256634A_Data</vt:lpstr>
      <vt:lpstr>A126256634A_Latest</vt:lpstr>
      <vt:lpstr>A126256638K</vt:lpstr>
      <vt:lpstr>A126256638K_Data</vt:lpstr>
      <vt:lpstr>A126256638K_Latest</vt:lpstr>
      <vt:lpstr>A126256642A</vt:lpstr>
      <vt:lpstr>A126256642A_Data</vt:lpstr>
      <vt:lpstr>A126256642A_Latest</vt:lpstr>
      <vt:lpstr>A126256646K</vt:lpstr>
      <vt:lpstr>A126256646K_Data</vt:lpstr>
      <vt:lpstr>A126256646K_Latest</vt:lpstr>
      <vt:lpstr>A126256650A</vt:lpstr>
      <vt:lpstr>A126256650A_Data</vt:lpstr>
      <vt:lpstr>A126256650A_Latest</vt:lpstr>
      <vt:lpstr>A126256654K</vt:lpstr>
      <vt:lpstr>A126256654K_Data</vt:lpstr>
      <vt:lpstr>A126256654K_Latest</vt:lpstr>
      <vt:lpstr>A126256658V</vt:lpstr>
      <vt:lpstr>A126256658V_Data</vt:lpstr>
      <vt:lpstr>A126256658V_Latest</vt:lpstr>
      <vt:lpstr>A126256662K</vt:lpstr>
      <vt:lpstr>A126256662K_Data</vt:lpstr>
      <vt:lpstr>A126256662K_Latest</vt:lpstr>
      <vt:lpstr>A126256666V</vt:lpstr>
      <vt:lpstr>A126256666V_Data</vt:lpstr>
      <vt:lpstr>A126256666V_Latest</vt:lpstr>
      <vt:lpstr>A126256670K</vt:lpstr>
      <vt:lpstr>A126256670K_Data</vt:lpstr>
      <vt:lpstr>A126256670K_Latest</vt:lpstr>
      <vt:lpstr>A126256674V</vt:lpstr>
      <vt:lpstr>A126256674V_Data</vt:lpstr>
      <vt:lpstr>A126256674V_Latest</vt:lpstr>
      <vt:lpstr>A126256678C</vt:lpstr>
      <vt:lpstr>A126256678C_Data</vt:lpstr>
      <vt:lpstr>A126256678C_Latest</vt:lpstr>
      <vt:lpstr>A126256682V</vt:lpstr>
      <vt:lpstr>A126256682V_Data</vt:lpstr>
      <vt:lpstr>A126256682V_Latest</vt:lpstr>
      <vt:lpstr>A126256686C</vt:lpstr>
      <vt:lpstr>A126256686C_Data</vt:lpstr>
      <vt:lpstr>A126256686C_Latest</vt:lpstr>
      <vt:lpstr>A126257778F</vt:lpstr>
      <vt:lpstr>A126257778F_Data</vt:lpstr>
      <vt:lpstr>A126257778F_Latest</vt:lpstr>
      <vt:lpstr>A126257782W</vt:lpstr>
      <vt:lpstr>A126257782W_Data</vt:lpstr>
      <vt:lpstr>A126257782W_Latest</vt:lpstr>
      <vt:lpstr>A126257786F</vt:lpstr>
      <vt:lpstr>A126257786F_Data</vt:lpstr>
      <vt:lpstr>A126257786F_Latest</vt:lpstr>
      <vt:lpstr>A126257790W</vt:lpstr>
      <vt:lpstr>A126257790W_Data</vt:lpstr>
      <vt:lpstr>A126257790W_Latest</vt:lpstr>
      <vt:lpstr>A126257794F</vt:lpstr>
      <vt:lpstr>A126257794F_Data</vt:lpstr>
      <vt:lpstr>A126257794F_Latest</vt:lpstr>
      <vt:lpstr>A126257798R</vt:lpstr>
      <vt:lpstr>A126257798R_Data</vt:lpstr>
      <vt:lpstr>A126257798R_Latest</vt:lpstr>
      <vt:lpstr>A126257802V</vt:lpstr>
      <vt:lpstr>A126257802V_Data</vt:lpstr>
      <vt:lpstr>A126257802V_Latest</vt:lpstr>
      <vt:lpstr>A126257806C</vt:lpstr>
      <vt:lpstr>A126257806C_Data</vt:lpstr>
      <vt:lpstr>A126257806C_Latest</vt:lpstr>
      <vt:lpstr>A126257810V</vt:lpstr>
      <vt:lpstr>A126257810V_Data</vt:lpstr>
      <vt:lpstr>A126257810V_Latest</vt:lpstr>
      <vt:lpstr>A126257814C</vt:lpstr>
      <vt:lpstr>A126257814C_Data</vt:lpstr>
      <vt:lpstr>A126257814C_Latest</vt:lpstr>
      <vt:lpstr>A126257818L</vt:lpstr>
      <vt:lpstr>A126257818L_Data</vt:lpstr>
      <vt:lpstr>A126257818L_Latest</vt:lpstr>
      <vt:lpstr>A126257822C</vt:lpstr>
      <vt:lpstr>A126257822C_Data</vt:lpstr>
      <vt:lpstr>A126257822C_Latest</vt:lpstr>
      <vt:lpstr>A126257826L</vt:lpstr>
      <vt:lpstr>A126257826L_Data</vt:lpstr>
      <vt:lpstr>A126257826L_Latest</vt:lpstr>
      <vt:lpstr>A126257830C</vt:lpstr>
      <vt:lpstr>A126257830C_Data</vt:lpstr>
      <vt:lpstr>A126257830C_Latest</vt:lpstr>
      <vt:lpstr>A126257834L</vt:lpstr>
      <vt:lpstr>A126257834L_Data</vt:lpstr>
      <vt:lpstr>A126257834L_Latest</vt:lpstr>
      <vt:lpstr>A126257838W</vt:lpstr>
      <vt:lpstr>A126257838W_Data</vt:lpstr>
      <vt:lpstr>A126257838W_Latest</vt:lpstr>
      <vt:lpstr>A126257842L</vt:lpstr>
      <vt:lpstr>A126257842L_Data</vt:lpstr>
      <vt:lpstr>A126257842L_Latest</vt:lpstr>
      <vt:lpstr>A126257846W</vt:lpstr>
      <vt:lpstr>A126257846W_Data</vt:lpstr>
      <vt:lpstr>A126257846W_Latest</vt:lpstr>
      <vt:lpstr>A126257850L</vt:lpstr>
      <vt:lpstr>A126257850L_Data</vt:lpstr>
      <vt:lpstr>A126257850L_Latest</vt:lpstr>
      <vt:lpstr>A126257854W</vt:lpstr>
      <vt:lpstr>A126257854W_Data</vt:lpstr>
      <vt:lpstr>A126257854W_Latest</vt:lpstr>
      <vt:lpstr>A126257858F</vt:lpstr>
      <vt:lpstr>A126257858F_Data</vt:lpstr>
      <vt:lpstr>A126257858F_Latest</vt:lpstr>
      <vt:lpstr>A126257862W</vt:lpstr>
      <vt:lpstr>A126257862W_Data</vt:lpstr>
      <vt:lpstr>A126257862W_Latest</vt:lpstr>
      <vt:lpstr>A126257866F</vt:lpstr>
      <vt:lpstr>A126257866F_Data</vt:lpstr>
      <vt:lpstr>A126257866F_Latest</vt:lpstr>
      <vt:lpstr>A126257870W</vt:lpstr>
      <vt:lpstr>A126257870W_Data</vt:lpstr>
      <vt:lpstr>A126257870W_Latest</vt:lpstr>
      <vt:lpstr>A126257874F</vt:lpstr>
      <vt:lpstr>A126257874F_Data</vt:lpstr>
      <vt:lpstr>A126257874F_Latest</vt:lpstr>
      <vt:lpstr>A126257878R</vt:lpstr>
      <vt:lpstr>A126257878R_Data</vt:lpstr>
      <vt:lpstr>A126257878R_Latest</vt:lpstr>
      <vt:lpstr>A126257882F</vt:lpstr>
      <vt:lpstr>A126257882F_Data</vt:lpstr>
      <vt:lpstr>A126257882F_Latest</vt:lpstr>
      <vt:lpstr>A126257886R</vt:lpstr>
      <vt:lpstr>A126257886R_Data</vt:lpstr>
      <vt:lpstr>A126257886R_Latest</vt:lpstr>
      <vt:lpstr>A126257890F</vt:lpstr>
      <vt:lpstr>A126257890F_Data</vt:lpstr>
      <vt:lpstr>A126257890F_Latest</vt:lpstr>
      <vt:lpstr>A126257894R</vt:lpstr>
      <vt:lpstr>A126257894R_Data</vt:lpstr>
      <vt:lpstr>A126257894R_Latest</vt:lpstr>
      <vt:lpstr>A126257898X</vt:lpstr>
      <vt:lpstr>A126257898X_Data</vt:lpstr>
      <vt:lpstr>A126257898X_Latest</vt:lpstr>
      <vt:lpstr>A126257902C</vt:lpstr>
      <vt:lpstr>A126257902C_Data</vt:lpstr>
      <vt:lpstr>A126257902C_Latest</vt:lpstr>
      <vt:lpstr>A126257906L</vt:lpstr>
      <vt:lpstr>A126257906L_Data</vt:lpstr>
      <vt:lpstr>A126257906L_Latest</vt:lpstr>
      <vt:lpstr>A126257910C</vt:lpstr>
      <vt:lpstr>A126257910C_Data</vt:lpstr>
      <vt:lpstr>A126257910C_Latest</vt:lpstr>
      <vt:lpstr>A126259002J</vt:lpstr>
      <vt:lpstr>A126259002J_Data</vt:lpstr>
      <vt:lpstr>A126259002J_Latest</vt:lpstr>
      <vt:lpstr>A126259006T</vt:lpstr>
      <vt:lpstr>A126259006T_Data</vt:lpstr>
      <vt:lpstr>A126259006T_Latest</vt:lpstr>
      <vt:lpstr>A126259010J</vt:lpstr>
      <vt:lpstr>A126259010J_Data</vt:lpstr>
      <vt:lpstr>A126259010J_Latest</vt:lpstr>
      <vt:lpstr>A126259014T</vt:lpstr>
      <vt:lpstr>A126259014T_Data</vt:lpstr>
      <vt:lpstr>A126259014T_Latest</vt:lpstr>
      <vt:lpstr>A126259018A</vt:lpstr>
      <vt:lpstr>A126259018A_Data</vt:lpstr>
      <vt:lpstr>A126259018A_Latest</vt:lpstr>
      <vt:lpstr>A126259022T</vt:lpstr>
      <vt:lpstr>A126259022T_Data</vt:lpstr>
      <vt:lpstr>A126259022T_Latest</vt:lpstr>
      <vt:lpstr>A126259026A</vt:lpstr>
      <vt:lpstr>A126259026A_Data</vt:lpstr>
      <vt:lpstr>A126259026A_Latest</vt:lpstr>
      <vt:lpstr>A126259030T</vt:lpstr>
      <vt:lpstr>A126259030T_Data</vt:lpstr>
      <vt:lpstr>A126259030T_Latest</vt:lpstr>
      <vt:lpstr>A126259034A</vt:lpstr>
      <vt:lpstr>A126259034A_Data</vt:lpstr>
      <vt:lpstr>A126259034A_Latest</vt:lpstr>
      <vt:lpstr>A126259038K</vt:lpstr>
      <vt:lpstr>A126259038K_Data</vt:lpstr>
      <vt:lpstr>A126259038K_Latest</vt:lpstr>
      <vt:lpstr>A126259042A</vt:lpstr>
      <vt:lpstr>A126259042A_Data</vt:lpstr>
      <vt:lpstr>A126259042A_Latest</vt:lpstr>
      <vt:lpstr>A126259046K</vt:lpstr>
      <vt:lpstr>A126259046K_Data</vt:lpstr>
      <vt:lpstr>A126259046K_Latest</vt:lpstr>
      <vt:lpstr>A126259050A</vt:lpstr>
      <vt:lpstr>A126259050A_Data</vt:lpstr>
      <vt:lpstr>A126259050A_Latest</vt:lpstr>
      <vt:lpstr>A126259054K</vt:lpstr>
      <vt:lpstr>A126259054K_Data</vt:lpstr>
      <vt:lpstr>A126259054K_Latest</vt:lpstr>
      <vt:lpstr>A126259058V</vt:lpstr>
      <vt:lpstr>A126259058V_Data</vt:lpstr>
      <vt:lpstr>A126259058V_Latest</vt:lpstr>
      <vt:lpstr>A126259062K</vt:lpstr>
      <vt:lpstr>A126259062K_Data</vt:lpstr>
      <vt:lpstr>A126259062K_Latest</vt:lpstr>
      <vt:lpstr>A126259066V</vt:lpstr>
      <vt:lpstr>A126259066V_Data</vt:lpstr>
      <vt:lpstr>A126259066V_Latest</vt:lpstr>
      <vt:lpstr>A126259070K</vt:lpstr>
      <vt:lpstr>A126259070K_Data</vt:lpstr>
      <vt:lpstr>A126259070K_Latest</vt:lpstr>
      <vt:lpstr>A126259074V</vt:lpstr>
      <vt:lpstr>A126259074V_Data</vt:lpstr>
      <vt:lpstr>A126259074V_Latest</vt:lpstr>
      <vt:lpstr>A126259078C</vt:lpstr>
      <vt:lpstr>A126259078C_Data</vt:lpstr>
      <vt:lpstr>A126259078C_Latest</vt:lpstr>
      <vt:lpstr>A126259082V</vt:lpstr>
      <vt:lpstr>A126259082V_Data</vt:lpstr>
      <vt:lpstr>A126259082V_Latest</vt:lpstr>
      <vt:lpstr>A126259086C</vt:lpstr>
      <vt:lpstr>A126259086C_Data</vt:lpstr>
      <vt:lpstr>A126259086C_Latest</vt:lpstr>
      <vt:lpstr>A126259090V</vt:lpstr>
      <vt:lpstr>A126259090V_Data</vt:lpstr>
      <vt:lpstr>A126259090V_Latest</vt:lpstr>
      <vt:lpstr>A126259094C</vt:lpstr>
      <vt:lpstr>A126259094C_Data</vt:lpstr>
      <vt:lpstr>A126259094C_Latest</vt:lpstr>
      <vt:lpstr>A126259098L</vt:lpstr>
      <vt:lpstr>A126259098L_Data</vt:lpstr>
      <vt:lpstr>A126259098L_Latest</vt:lpstr>
      <vt:lpstr>A126259102T</vt:lpstr>
      <vt:lpstr>A126259102T_Data</vt:lpstr>
      <vt:lpstr>A126259102T_Latest</vt:lpstr>
      <vt:lpstr>A126259106A</vt:lpstr>
      <vt:lpstr>A126259106A_Data</vt:lpstr>
      <vt:lpstr>A126259106A_Latest</vt:lpstr>
      <vt:lpstr>A126259110T</vt:lpstr>
      <vt:lpstr>A126259110T_Data</vt:lpstr>
      <vt:lpstr>A126259110T_Latest</vt:lpstr>
      <vt:lpstr>A126259114A</vt:lpstr>
      <vt:lpstr>A126259114A_Data</vt:lpstr>
      <vt:lpstr>A126259114A_Latest</vt:lpstr>
      <vt:lpstr>A126259118K</vt:lpstr>
      <vt:lpstr>A126259118K_Data</vt:lpstr>
      <vt:lpstr>A126259118K_Latest</vt:lpstr>
      <vt:lpstr>A126259122A</vt:lpstr>
      <vt:lpstr>A126259122A_Data</vt:lpstr>
      <vt:lpstr>A126259122A_Latest</vt:lpstr>
      <vt:lpstr>A126259126K</vt:lpstr>
      <vt:lpstr>A126259126K_Data</vt:lpstr>
      <vt:lpstr>A126259126K_Latest</vt:lpstr>
      <vt:lpstr>A126259130A</vt:lpstr>
      <vt:lpstr>A126259130A_Data</vt:lpstr>
      <vt:lpstr>A126259130A_Latest</vt:lpstr>
      <vt:lpstr>A126259134K</vt:lpstr>
      <vt:lpstr>A126259134K_Data</vt:lpstr>
      <vt:lpstr>A126259134K_Latest</vt:lpstr>
      <vt:lpstr>A126259138V</vt:lpstr>
      <vt:lpstr>A126259138V_Data</vt:lpstr>
      <vt:lpstr>A126259138V_Latest</vt:lpstr>
      <vt:lpstr>A126259142K</vt:lpstr>
      <vt:lpstr>A126259142K_Data</vt:lpstr>
      <vt:lpstr>A126259142K_Latest</vt:lpstr>
      <vt:lpstr>A126259146V</vt:lpstr>
      <vt:lpstr>A126259146V_Data</vt:lpstr>
      <vt:lpstr>A126259146V_Latest</vt:lpstr>
      <vt:lpstr>A126259150K</vt:lpstr>
      <vt:lpstr>A126259150K_Data</vt:lpstr>
      <vt:lpstr>A126259150K_Latest</vt:lpstr>
      <vt:lpstr>A126259154V</vt:lpstr>
      <vt:lpstr>A126259154V_Data</vt:lpstr>
      <vt:lpstr>A126259154V_Latest</vt:lpstr>
      <vt:lpstr>A126259158C</vt:lpstr>
      <vt:lpstr>A126259158C_Data</vt:lpstr>
      <vt:lpstr>A126259158C_Latest</vt:lpstr>
      <vt:lpstr>A126259162V</vt:lpstr>
      <vt:lpstr>A126259162V_Data</vt:lpstr>
      <vt:lpstr>A126259162V_Latest</vt:lpstr>
      <vt:lpstr>A126259166C</vt:lpstr>
      <vt:lpstr>A126259166C_Data</vt:lpstr>
      <vt:lpstr>A126259166C_Latest</vt:lpstr>
      <vt:lpstr>A126259170V</vt:lpstr>
      <vt:lpstr>A126259170V_Data</vt:lpstr>
      <vt:lpstr>A126259170V_Latest</vt:lpstr>
      <vt:lpstr>A126259174C</vt:lpstr>
      <vt:lpstr>A126259174C_Data</vt:lpstr>
      <vt:lpstr>A126259174C_Latest</vt:lpstr>
      <vt:lpstr>A126259178L</vt:lpstr>
      <vt:lpstr>A126259178L_Data</vt:lpstr>
      <vt:lpstr>A126259178L_Latest</vt:lpstr>
      <vt:lpstr>A126259182C</vt:lpstr>
      <vt:lpstr>A126259182C_Data</vt:lpstr>
      <vt:lpstr>A126259182C_Latest</vt:lpstr>
      <vt:lpstr>A126259186L</vt:lpstr>
      <vt:lpstr>A126259186L_Data</vt:lpstr>
      <vt:lpstr>A126259186L_Latest</vt:lpstr>
      <vt:lpstr>A126259190C</vt:lpstr>
      <vt:lpstr>A126259190C_Data</vt:lpstr>
      <vt:lpstr>A126259190C_Latest</vt:lpstr>
      <vt:lpstr>A126259194L</vt:lpstr>
      <vt:lpstr>A126259194L_Data</vt:lpstr>
      <vt:lpstr>A126259194L_Latest</vt:lpstr>
      <vt:lpstr>A126259198W</vt:lpstr>
      <vt:lpstr>A126259198W_Data</vt:lpstr>
      <vt:lpstr>A126259198W_Latest</vt:lpstr>
      <vt:lpstr>A126259202A</vt:lpstr>
      <vt:lpstr>A126259202A_Data</vt:lpstr>
      <vt:lpstr>A126259202A_Latest</vt:lpstr>
      <vt:lpstr>A126259206K</vt:lpstr>
      <vt:lpstr>A126259206K_Data</vt:lpstr>
      <vt:lpstr>A126259206K_Latest</vt:lpstr>
      <vt:lpstr>A126259210A</vt:lpstr>
      <vt:lpstr>A126259210A_Data</vt:lpstr>
      <vt:lpstr>A126259210A_Latest</vt:lpstr>
      <vt:lpstr>A126259214K</vt:lpstr>
      <vt:lpstr>A126259214K_Data</vt:lpstr>
      <vt:lpstr>A126259214K_Latest</vt:lpstr>
      <vt:lpstr>A126259218V</vt:lpstr>
      <vt:lpstr>A126259218V_Data</vt:lpstr>
      <vt:lpstr>A126259218V_Latest</vt:lpstr>
      <vt:lpstr>A126259222K</vt:lpstr>
      <vt:lpstr>A126259222K_Data</vt:lpstr>
      <vt:lpstr>A126259222K_Latest</vt:lpstr>
      <vt:lpstr>A126259226V</vt:lpstr>
      <vt:lpstr>A126259226V_Data</vt:lpstr>
      <vt:lpstr>A126259226V_Latest</vt:lpstr>
      <vt:lpstr>A126259230K</vt:lpstr>
      <vt:lpstr>A126259230K_Data</vt:lpstr>
      <vt:lpstr>A126259230K_Latest</vt:lpstr>
      <vt:lpstr>A126259234V</vt:lpstr>
      <vt:lpstr>A126259234V_Data</vt:lpstr>
      <vt:lpstr>A126259234V_Latest</vt:lpstr>
      <vt:lpstr>A126259238C</vt:lpstr>
      <vt:lpstr>A126259238C_Data</vt:lpstr>
      <vt:lpstr>A126259238C_Latest</vt:lpstr>
      <vt:lpstr>A126259242V</vt:lpstr>
      <vt:lpstr>A126259242V_Data</vt:lpstr>
      <vt:lpstr>A126259242V_Latest</vt:lpstr>
      <vt:lpstr>A126259246C</vt:lpstr>
      <vt:lpstr>A126259246C_Data</vt:lpstr>
      <vt:lpstr>A126259246C_Latest</vt:lpstr>
      <vt:lpstr>A126259250V</vt:lpstr>
      <vt:lpstr>A126259250V_Data</vt:lpstr>
      <vt:lpstr>A126259250V_Latest</vt:lpstr>
      <vt:lpstr>A126259254C</vt:lpstr>
      <vt:lpstr>A126259254C_Data</vt:lpstr>
      <vt:lpstr>A126259254C_Latest</vt:lpstr>
      <vt:lpstr>A126259258L</vt:lpstr>
      <vt:lpstr>A126259258L_Data</vt:lpstr>
      <vt:lpstr>A126259258L_Latest</vt:lpstr>
      <vt:lpstr>A126259262C</vt:lpstr>
      <vt:lpstr>A126259262C_Data</vt:lpstr>
      <vt:lpstr>A126259262C_Latest</vt:lpstr>
      <vt:lpstr>A126259266L</vt:lpstr>
      <vt:lpstr>A126259266L_Data</vt:lpstr>
      <vt:lpstr>A126259266L_Latest</vt:lpstr>
      <vt:lpstr>A126259270C</vt:lpstr>
      <vt:lpstr>A126259270C_Data</vt:lpstr>
      <vt:lpstr>A126259270C_Latest</vt:lpstr>
      <vt:lpstr>A126259274L</vt:lpstr>
      <vt:lpstr>A126259274L_Data</vt:lpstr>
      <vt:lpstr>A126259274L_Latest</vt:lpstr>
      <vt:lpstr>A126259278W</vt:lpstr>
      <vt:lpstr>A126259278W_Data</vt:lpstr>
      <vt:lpstr>A126259278W_Latest</vt:lpstr>
      <vt:lpstr>A126259282L</vt:lpstr>
      <vt:lpstr>A126259282L_Data</vt:lpstr>
      <vt:lpstr>A126259282L_Latest</vt:lpstr>
      <vt:lpstr>A126259286W</vt:lpstr>
      <vt:lpstr>A126259286W_Data</vt:lpstr>
      <vt:lpstr>A126259286W_Latest</vt:lpstr>
      <vt:lpstr>A126259290L</vt:lpstr>
      <vt:lpstr>A126259290L_Data</vt:lpstr>
      <vt:lpstr>A126259290L_Latest</vt:lpstr>
      <vt:lpstr>A126259294W</vt:lpstr>
      <vt:lpstr>A126259294W_Data</vt:lpstr>
      <vt:lpstr>A126259294W_Latest</vt:lpstr>
      <vt:lpstr>A126259298F</vt:lpstr>
      <vt:lpstr>A126259298F_Data</vt:lpstr>
      <vt:lpstr>A126259298F_Latest</vt:lpstr>
      <vt:lpstr>A126259302K</vt:lpstr>
      <vt:lpstr>A126259302K_Data</vt:lpstr>
      <vt:lpstr>A126259302K_Latest</vt:lpstr>
      <vt:lpstr>A126259306V</vt:lpstr>
      <vt:lpstr>A126259306V_Data</vt:lpstr>
      <vt:lpstr>A126259306V_Latest</vt:lpstr>
      <vt:lpstr>A126259310K</vt:lpstr>
      <vt:lpstr>A126259310K_Data</vt:lpstr>
      <vt:lpstr>A126259310K_Latest</vt:lpstr>
      <vt:lpstr>A126259314V</vt:lpstr>
      <vt:lpstr>A126259314V_Data</vt:lpstr>
      <vt:lpstr>A126259314V_Latest</vt:lpstr>
      <vt:lpstr>A126259318C</vt:lpstr>
      <vt:lpstr>A126259318C_Data</vt:lpstr>
      <vt:lpstr>A126259318C_Latest</vt:lpstr>
      <vt:lpstr>A126259322V</vt:lpstr>
      <vt:lpstr>A126259322V_Data</vt:lpstr>
      <vt:lpstr>A126259322V_Latest</vt:lpstr>
      <vt:lpstr>A126259326C</vt:lpstr>
      <vt:lpstr>A126259326C_Data</vt:lpstr>
      <vt:lpstr>A126259326C_Latest</vt:lpstr>
      <vt:lpstr>A126259330V</vt:lpstr>
      <vt:lpstr>A126259330V_Data</vt:lpstr>
      <vt:lpstr>A126259330V_Latest</vt:lpstr>
      <vt:lpstr>A126259334C</vt:lpstr>
      <vt:lpstr>A126259334C_Data</vt:lpstr>
      <vt:lpstr>A126259334C_Latest</vt:lpstr>
      <vt:lpstr>A126259338L</vt:lpstr>
      <vt:lpstr>A126259338L_Data</vt:lpstr>
      <vt:lpstr>A126259338L_Latest</vt:lpstr>
      <vt:lpstr>A126259342C</vt:lpstr>
      <vt:lpstr>A126259342C_Data</vt:lpstr>
      <vt:lpstr>A126259342C_Latest</vt:lpstr>
      <vt:lpstr>A126259346L</vt:lpstr>
      <vt:lpstr>A126259346L_Data</vt:lpstr>
      <vt:lpstr>A126259346L_Latest</vt:lpstr>
      <vt:lpstr>A126259350C</vt:lpstr>
      <vt:lpstr>A126259350C_Data</vt:lpstr>
      <vt:lpstr>A126259350C_Latest</vt:lpstr>
      <vt:lpstr>A126259354L</vt:lpstr>
      <vt:lpstr>A126259354L_Data</vt:lpstr>
      <vt:lpstr>A126259354L_Latest</vt:lpstr>
      <vt:lpstr>A126259358W</vt:lpstr>
      <vt:lpstr>A126259358W_Data</vt:lpstr>
      <vt:lpstr>A126259358W_Latest</vt:lpstr>
      <vt:lpstr>A126259362L</vt:lpstr>
      <vt:lpstr>A126259362L_Data</vt:lpstr>
      <vt:lpstr>A126259362L_Latest</vt:lpstr>
      <vt:lpstr>A126259366W</vt:lpstr>
      <vt:lpstr>A126259366W_Data</vt:lpstr>
      <vt:lpstr>A126259366W_Latest</vt:lpstr>
      <vt:lpstr>A126259370L</vt:lpstr>
      <vt:lpstr>A126259370L_Data</vt:lpstr>
      <vt:lpstr>A126259370L_Latest</vt:lpstr>
      <vt:lpstr>A126259374W</vt:lpstr>
      <vt:lpstr>A126259374W_Data</vt:lpstr>
      <vt:lpstr>A126259374W_Latest</vt:lpstr>
      <vt:lpstr>A126259378F</vt:lpstr>
      <vt:lpstr>A126259378F_Data</vt:lpstr>
      <vt:lpstr>A126259378F_Latest</vt:lpstr>
      <vt:lpstr>A126259382W</vt:lpstr>
      <vt:lpstr>A126259382W_Data</vt:lpstr>
      <vt:lpstr>A126259382W_Latest</vt:lpstr>
      <vt:lpstr>A126259386F</vt:lpstr>
      <vt:lpstr>A126259386F_Data</vt:lpstr>
      <vt:lpstr>A126259386F_Latest</vt:lpstr>
      <vt:lpstr>A126259390W</vt:lpstr>
      <vt:lpstr>A126259390W_Data</vt:lpstr>
      <vt:lpstr>A126259390W_Latest</vt:lpstr>
      <vt:lpstr>A126259394F</vt:lpstr>
      <vt:lpstr>A126259394F_Data</vt:lpstr>
      <vt:lpstr>A126259394F_Latest</vt:lpstr>
      <vt:lpstr>A126259398R</vt:lpstr>
      <vt:lpstr>A126259398R_Data</vt:lpstr>
      <vt:lpstr>A126259398R_Latest</vt:lpstr>
      <vt:lpstr>A126259402V</vt:lpstr>
      <vt:lpstr>A126259402V_Data</vt:lpstr>
      <vt:lpstr>A126259402V_Latest</vt:lpstr>
      <vt:lpstr>A126259406C</vt:lpstr>
      <vt:lpstr>A126259406C_Data</vt:lpstr>
      <vt:lpstr>A126259406C_Latest</vt:lpstr>
      <vt:lpstr>A126259410V</vt:lpstr>
      <vt:lpstr>A126259410V_Data</vt:lpstr>
      <vt:lpstr>A126259410V_Latest</vt:lpstr>
      <vt:lpstr>A126259414C</vt:lpstr>
      <vt:lpstr>A126259414C_Data</vt:lpstr>
      <vt:lpstr>A126259414C_Latest</vt:lpstr>
      <vt:lpstr>A126259418L</vt:lpstr>
      <vt:lpstr>A126259418L_Data</vt:lpstr>
      <vt:lpstr>A126259418L_Latest</vt:lpstr>
      <vt:lpstr>A126259422C</vt:lpstr>
      <vt:lpstr>A126259422C_Data</vt:lpstr>
      <vt:lpstr>A126259422C_Latest</vt:lpstr>
      <vt:lpstr>A126259426L</vt:lpstr>
      <vt:lpstr>A126259426L_Data</vt:lpstr>
      <vt:lpstr>A126259426L_Latest</vt:lpstr>
      <vt:lpstr>A126259430C</vt:lpstr>
      <vt:lpstr>A126259430C_Data</vt:lpstr>
      <vt:lpstr>A126259430C_Latest</vt:lpstr>
      <vt:lpstr>A126259434L</vt:lpstr>
      <vt:lpstr>A126259434L_Data</vt:lpstr>
      <vt:lpstr>A126259434L_Latest</vt:lpstr>
      <vt:lpstr>A126259438W</vt:lpstr>
      <vt:lpstr>A126259438W_Data</vt:lpstr>
      <vt:lpstr>A126259438W_Latest</vt:lpstr>
      <vt:lpstr>A126259442L</vt:lpstr>
      <vt:lpstr>A126259442L_Data</vt:lpstr>
      <vt:lpstr>A126259442L_Latest</vt:lpstr>
      <vt:lpstr>A126259446W</vt:lpstr>
      <vt:lpstr>A126259446W_Data</vt:lpstr>
      <vt:lpstr>A126259446W_Latest</vt:lpstr>
      <vt:lpstr>A126259450L</vt:lpstr>
      <vt:lpstr>A126259450L_Data</vt:lpstr>
      <vt:lpstr>A126259450L_Latest</vt:lpstr>
      <vt:lpstr>A126259454W</vt:lpstr>
      <vt:lpstr>A126259454W_Data</vt:lpstr>
      <vt:lpstr>A126259454W_Latest</vt:lpstr>
      <vt:lpstr>A126259458F</vt:lpstr>
      <vt:lpstr>A126259458F_Data</vt:lpstr>
      <vt:lpstr>A126259458F_Latest</vt:lpstr>
      <vt:lpstr>A126259462W</vt:lpstr>
      <vt:lpstr>A126259462W_Data</vt:lpstr>
      <vt:lpstr>A126259462W_Latest</vt:lpstr>
      <vt:lpstr>A126259466F</vt:lpstr>
      <vt:lpstr>A126259466F_Data</vt:lpstr>
      <vt:lpstr>A126259466F_Latest</vt:lpstr>
      <vt:lpstr>A126259470W</vt:lpstr>
      <vt:lpstr>A126259470W_Data</vt:lpstr>
      <vt:lpstr>A126259470W_Latest</vt:lpstr>
      <vt:lpstr>A126259474F</vt:lpstr>
      <vt:lpstr>A126259474F_Data</vt:lpstr>
      <vt:lpstr>A126259474F_Latest</vt:lpstr>
      <vt:lpstr>A126259478R</vt:lpstr>
      <vt:lpstr>A126259478R_Data</vt:lpstr>
      <vt:lpstr>A126259478R_Latest</vt:lpstr>
      <vt:lpstr>A126259482F</vt:lpstr>
      <vt:lpstr>A126259482F_Data</vt:lpstr>
      <vt:lpstr>A126259482F_Latest</vt:lpstr>
      <vt:lpstr>A126259486R</vt:lpstr>
      <vt:lpstr>A126259486R_Data</vt:lpstr>
      <vt:lpstr>A126259486R_Latest</vt:lpstr>
      <vt:lpstr>A126259490F</vt:lpstr>
      <vt:lpstr>A126259490F_Data</vt:lpstr>
      <vt:lpstr>A126259490F_Latest</vt:lpstr>
      <vt:lpstr>A126259494R</vt:lpstr>
      <vt:lpstr>A126259494R_Data</vt:lpstr>
      <vt:lpstr>A126259494R_Latest</vt:lpstr>
      <vt:lpstr>A126259498X</vt:lpstr>
      <vt:lpstr>A126259498X_Data</vt:lpstr>
      <vt:lpstr>A126259498X_Latest</vt:lpstr>
      <vt:lpstr>A126259502C</vt:lpstr>
      <vt:lpstr>A126259502C_Data</vt:lpstr>
      <vt:lpstr>A126259502C_Latest</vt:lpstr>
      <vt:lpstr>A126259506L</vt:lpstr>
      <vt:lpstr>A126259506L_Data</vt:lpstr>
      <vt:lpstr>A126259506L_Latest</vt:lpstr>
      <vt:lpstr>A126259510C</vt:lpstr>
      <vt:lpstr>A126259510C_Data</vt:lpstr>
      <vt:lpstr>A126259510C_Latest</vt:lpstr>
      <vt:lpstr>A126259514L</vt:lpstr>
      <vt:lpstr>A126259514L_Data</vt:lpstr>
      <vt:lpstr>A126259514L_Latest</vt:lpstr>
      <vt:lpstr>A126259518W</vt:lpstr>
      <vt:lpstr>A126259518W_Data</vt:lpstr>
      <vt:lpstr>A126259518W_Latest</vt:lpstr>
      <vt:lpstr>A126259522L</vt:lpstr>
      <vt:lpstr>A126259522L_Data</vt:lpstr>
      <vt:lpstr>A126259522L_Latest</vt:lpstr>
      <vt:lpstr>A126259526W</vt:lpstr>
      <vt:lpstr>A126259526W_Data</vt:lpstr>
      <vt:lpstr>A126259526W_Latest</vt:lpstr>
      <vt:lpstr>A126259530L</vt:lpstr>
      <vt:lpstr>A126259530L_Data</vt:lpstr>
      <vt:lpstr>A126259530L_Latest</vt:lpstr>
      <vt:lpstr>A126259534W</vt:lpstr>
      <vt:lpstr>A126259534W_Data</vt:lpstr>
      <vt:lpstr>A126259534W_Latest</vt:lpstr>
      <vt:lpstr>A126259538F</vt:lpstr>
      <vt:lpstr>A126259538F_Data</vt:lpstr>
      <vt:lpstr>A126259538F_Latest</vt:lpstr>
      <vt:lpstr>A126259542W</vt:lpstr>
      <vt:lpstr>A126259542W_Data</vt:lpstr>
      <vt:lpstr>A126259542W_Latest</vt:lpstr>
      <vt:lpstr>A126259546F</vt:lpstr>
      <vt:lpstr>A126259546F_Data</vt:lpstr>
      <vt:lpstr>A126259546F_Latest</vt:lpstr>
      <vt:lpstr>A126259550W</vt:lpstr>
      <vt:lpstr>A126259550W_Data</vt:lpstr>
      <vt:lpstr>A126259550W_Latest</vt:lpstr>
      <vt:lpstr>A126259554F</vt:lpstr>
      <vt:lpstr>A126259554F_Data</vt:lpstr>
      <vt:lpstr>A126259554F_Latest</vt:lpstr>
      <vt:lpstr>A126259558R</vt:lpstr>
      <vt:lpstr>A126259558R_Data</vt:lpstr>
      <vt:lpstr>A126259558R_Latest</vt:lpstr>
      <vt:lpstr>A126259562F</vt:lpstr>
      <vt:lpstr>A126259562F_Data</vt:lpstr>
      <vt:lpstr>A126259562F_Latest</vt:lpstr>
      <vt:lpstr>A126259566R</vt:lpstr>
      <vt:lpstr>A126259566R_Data</vt:lpstr>
      <vt:lpstr>A126259566R_Latest</vt:lpstr>
      <vt:lpstr>A126259570F</vt:lpstr>
      <vt:lpstr>A126259570F_Data</vt:lpstr>
      <vt:lpstr>A126259570F_Latest</vt:lpstr>
      <vt:lpstr>A126259574R</vt:lpstr>
      <vt:lpstr>A126259574R_Data</vt:lpstr>
      <vt:lpstr>A126259574R_Latest</vt:lpstr>
      <vt:lpstr>A126259578X</vt:lpstr>
      <vt:lpstr>A126259578X_Data</vt:lpstr>
      <vt:lpstr>A126259578X_Latest</vt:lpstr>
      <vt:lpstr>A126259582R</vt:lpstr>
      <vt:lpstr>A126259582R_Data</vt:lpstr>
      <vt:lpstr>A126259582R_Latest</vt:lpstr>
      <vt:lpstr>A126259586X</vt:lpstr>
      <vt:lpstr>A126259586X_Data</vt:lpstr>
      <vt:lpstr>A126259586X_Latest</vt:lpstr>
      <vt:lpstr>A126259590R</vt:lpstr>
      <vt:lpstr>A126259590R_Data</vt:lpstr>
      <vt:lpstr>A126259590R_Latest</vt:lpstr>
      <vt:lpstr>A126259594X</vt:lpstr>
      <vt:lpstr>A126259594X_Data</vt:lpstr>
      <vt:lpstr>A126259594X_Latest</vt:lpstr>
      <vt:lpstr>A126259598J</vt:lpstr>
      <vt:lpstr>A126259598J_Data</vt:lpstr>
      <vt:lpstr>A126259598J_Latest</vt:lpstr>
      <vt:lpstr>A126259602L</vt:lpstr>
      <vt:lpstr>A126259602L_Data</vt:lpstr>
      <vt:lpstr>A126259602L_Latest</vt:lpstr>
      <vt:lpstr>A126259606W</vt:lpstr>
      <vt:lpstr>A126259606W_Data</vt:lpstr>
      <vt:lpstr>A126259606W_Latest</vt:lpstr>
      <vt:lpstr>A126259610L</vt:lpstr>
      <vt:lpstr>A126259610L_Data</vt:lpstr>
      <vt:lpstr>A126259610L_Latest</vt:lpstr>
      <vt:lpstr>A126259614W</vt:lpstr>
      <vt:lpstr>A126259614W_Data</vt:lpstr>
      <vt:lpstr>A126259614W_Latest</vt:lpstr>
      <vt:lpstr>A126259618F</vt:lpstr>
      <vt:lpstr>A126259618F_Data</vt:lpstr>
      <vt:lpstr>A126259618F_Latest</vt:lpstr>
      <vt:lpstr>A126259622W</vt:lpstr>
      <vt:lpstr>A126259622W_Data</vt:lpstr>
      <vt:lpstr>A126259622W_Latest</vt:lpstr>
      <vt:lpstr>A126259626F</vt:lpstr>
      <vt:lpstr>A126259626F_Data</vt:lpstr>
      <vt:lpstr>A126259626F_Latest</vt:lpstr>
      <vt:lpstr>A126259630W</vt:lpstr>
      <vt:lpstr>A126259630W_Data</vt:lpstr>
      <vt:lpstr>A126259630W_Latest</vt:lpstr>
      <vt:lpstr>A126259634F</vt:lpstr>
      <vt:lpstr>A126259634F_Data</vt:lpstr>
      <vt:lpstr>A126259634F_Latest</vt:lpstr>
      <vt:lpstr>A126259638R</vt:lpstr>
      <vt:lpstr>A126259638R_Data</vt:lpstr>
      <vt:lpstr>A126259638R_Latest</vt:lpstr>
      <vt:lpstr>A126259642F</vt:lpstr>
      <vt:lpstr>A126259642F_Data</vt:lpstr>
      <vt:lpstr>A126259642F_Latest</vt:lpstr>
      <vt:lpstr>A126259646R</vt:lpstr>
      <vt:lpstr>A126259646R_Data</vt:lpstr>
      <vt:lpstr>A126259646R_Latest</vt:lpstr>
      <vt:lpstr>A126259650F</vt:lpstr>
      <vt:lpstr>A126259650F_Data</vt:lpstr>
      <vt:lpstr>A126259650F_Latest</vt:lpstr>
      <vt:lpstr>A126259654R</vt:lpstr>
      <vt:lpstr>A126259654R_Data</vt:lpstr>
      <vt:lpstr>A126259654R_Latest</vt:lpstr>
      <vt:lpstr>A126259658X</vt:lpstr>
      <vt:lpstr>A126259658X_Data</vt:lpstr>
      <vt:lpstr>A126259658X_Latest</vt:lpstr>
      <vt:lpstr>A126259662R</vt:lpstr>
      <vt:lpstr>A126259662R_Data</vt:lpstr>
      <vt:lpstr>A126259662R_Latest</vt:lpstr>
      <vt:lpstr>A126259666X</vt:lpstr>
      <vt:lpstr>A126259666X_Data</vt:lpstr>
      <vt:lpstr>A126259666X_Latest</vt:lpstr>
      <vt:lpstr>A126259670R</vt:lpstr>
      <vt:lpstr>A126259670R_Data</vt:lpstr>
      <vt:lpstr>A126259670R_Latest</vt:lpstr>
      <vt:lpstr>A126259674X</vt:lpstr>
      <vt:lpstr>A126259674X_Data</vt:lpstr>
      <vt:lpstr>A126259674X_Latest</vt:lpstr>
      <vt:lpstr>A126259678J</vt:lpstr>
      <vt:lpstr>A126259678J_Data</vt:lpstr>
      <vt:lpstr>A126259678J_Latest</vt:lpstr>
      <vt:lpstr>A126259682X</vt:lpstr>
      <vt:lpstr>A126259682X_Data</vt:lpstr>
      <vt:lpstr>A126259682X_Latest</vt:lpstr>
      <vt:lpstr>A126259686J</vt:lpstr>
      <vt:lpstr>A126259686J_Data</vt:lpstr>
      <vt:lpstr>A126259686J_Latest</vt:lpstr>
      <vt:lpstr>A126259690X</vt:lpstr>
      <vt:lpstr>A126259690X_Data</vt:lpstr>
      <vt:lpstr>A126259690X_Latest</vt:lpstr>
      <vt:lpstr>A126259694J</vt:lpstr>
      <vt:lpstr>A126259694J_Data</vt:lpstr>
      <vt:lpstr>A126259694J_Latest</vt:lpstr>
      <vt:lpstr>A126259698T</vt:lpstr>
      <vt:lpstr>A126259698T_Data</vt:lpstr>
      <vt:lpstr>A126259698T_Latest</vt:lpstr>
      <vt:lpstr>A126259702W</vt:lpstr>
      <vt:lpstr>A126259702W_Data</vt:lpstr>
      <vt:lpstr>A126259702W_Latest</vt:lpstr>
      <vt:lpstr>A126259706F</vt:lpstr>
      <vt:lpstr>A126259706F_Data</vt:lpstr>
      <vt:lpstr>A126259706F_Latest</vt:lpstr>
      <vt:lpstr>A126259710W</vt:lpstr>
      <vt:lpstr>A126259710W_Data</vt:lpstr>
      <vt:lpstr>A126259710W_Latest</vt:lpstr>
      <vt:lpstr>A126259714F</vt:lpstr>
      <vt:lpstr>A126259714F_Data</vt:lpstr>
      <vt:lpstr>A126259714F_Latest</vt:lpstr>
      <vt:lpstr>A126259718R</vt:lpstr>
      <vt:lpstr>A126259718R_Data</vt:lpstr>
      <vt:lpstr>A126259718R_Latest</vt:lpstr>
      <vt:lpstr>A126259722F</vt:lpstr>
      <vt:lpstr>A126259722F_Data</vt:lpstr>
      <vt:lpstr>A126259722F_Latest</vt:lpstr>
      <vt:lpstr>A126259726R</vt:lpstr>
      <vt:lpstr>A126259726R_Data</vt:lpstr>
      <vt:lpstr>A126259726R_Latest</vt:lpstr>
      <vt:lpstr>A126259730F</vt:lpstr>
      <vt:lpstr>A126259730F_Data</vt:lpstr>
      <vt:lpstr>A126259730F_Latest</vt:lpstr>
      <vt:lpstr>A126259734R</vt:lpstr>
      <vt:lpstr>A126259734R_Data</vt:lpstr>
      <vt:lpstr>A126259734R_Latest</vt:lpstr>
      <vt:lpstr>A126259738X</vt:lpstr>
      <vt:lpstr>A126259738X_Data</vt:lpstr>
      <vt:lpstr>A126259738X_Latest</vt:lpstr>
      <vt:lpstr>A126259742R</vt:lpstr>
      <vt:lpstr>A126259742R_Data</vt:lpstr>
      <vt:lpstr>A126259742R_Latest</vt:lpstr>
      <vt:lpstr>A126259746X</vt:lpstr>
      <vt:lpstr>A126259746X_Data</vt:lpstr>
      <vt:lpstr>A126259746X_Latest</vt:lpstr>
      <vt:lpstr>A126259750R</vt:lpstr>
      <vt:lpstr>A126259750R_Data</vt:lpstr>
      <vt:lpstr>A126259750R_Latest</vt:lpstr>
      <vt:lpstr>A126259754X</vt:lpstr>
      <vt:lpstr>A126259754X_Data</vt:lpstr>
      <vt:lpstr>A126259754X_Latest</vt:lpstr>
      <vt:lpstr>A126259758J</vt:lpstr>
      <vt:lpstr>A126259758J_Data</vt:lpstr>
      <vt:lpstr>A126259758J_Latest</vt:lpstr>
      <vt:lpstr>A126259762X</vt:lpstr>
      <vt:lpstr>A126259762X_Data</vt:lpstr>
      <vt:lpstr>A126259762X_Latest</vt:lpstr>
      <vt:lpstr>A126259766J</vt:lpstr>
      <vt:lpstr>A126259766J_Data</vt:lpstr>
      <vt:lpstr>A126259766J_Latest</vt:lpstr>
      <vt:lpstr>A126259770X</vt:lpstr>
      <vt:lpstr>A126259770X_Data</vt:lpstr>
      <vt:lpstr>A126259770X_Latest</vt:lpstr>
      <vt:lpstr>A126259774J</vt:lpstr>
      <vt:lpstr>A126259774J_Data</vt:lpstr>
      <vt:lpstr>A126259774J_Latest</vt:lpstr>
      <vt:lpstr>A126259778T</vt:lpstr>
      <vt:lpstr>A126259778T_Data</vt:lpstr>
      <vt:lpstr>A126259778T_Latest</vt:lpstr>
      <vt:lpstr>A126259782J</vt:lpstr>
      <vt:lpstr>A126259782J_Data</vt:lpstr>
      <vt:lpstr>A126259782J_Latest</vt:lpstr>
      <vt:lpstr>A126259786T</vt:lpstr>
      <vt:lpstr>A126259786T_Data</vt:lpstr>
      <vt:lpstr>A126259786T_Latest</vt:lpstr>
      <vt:lpstr>A126259790J</vt:lpstr>
      <vt:lpstr>A126259790J_Data</vt:lpstr>
      <vt:lpstr>A126259790J_Latest</vt:lpstr>
      <vt:lpstr>A126259794T</vt:lpstr>
      <vt:lpstr>A126259794T_Data</vt:lpstr>
      <vt:lpstr>A126259794T_Latest</vt:lpstr>
      <vt:lpstr>A126259798A</vt:lpstr>
      <vt:lpstr>A126259798A_Data</vt:lpstr>
      <vt:lpstr>A126259798A_Latest</vt:lpstr>
      <vt:lpstr>A126259802F</vt:lpstr>
      <vt:lpstr>A126259802F_Data</vt:lpstr>
      <vt:lpstr>A126259802F_Latest</vt:lpstr>
      <vt:lpstr>A126259806R</vt:lpstr>
      <vt:lpstr>A126259806R_Data</vt:lpstr>
      <vt:lpstr>A126259806R_Latest</vt:lpstr>
      <vt:lpstr>A126259810F</vt:lpstr>
      <vt:lpstr>A126259810F_Data</vt:lpstr>
      <vt:lpstr>A126259810F_Latest</vt:lpstr>
      <vt:lpstr>A126259814R</vt:lpstr>
      <vt:lpstr>A126259814R_Data</vt:lpstr>
      <vt:lpstr>A126259814R_Latest</vt:lpstr>
      <vt:lpstr>A126259818X</vt:lpstr>
      <vt:lpstr>A126259818X_Data</vt:lpstr>
      <vt:lpstr>A126259818X_Latest</vt:lpstr>
      <vt:lpstr>A126259822R</vt:lpstr>
      <vt:lpstr>A126259822R_Data</vt:lpstr>
      <vt:lpstr>A126259822R_Latest</vt:lpstr>
      <vt:lpstr>A126259826X</vt:lpstr>
      <vt:lpstr>A126259826X_Data</vt:lpstr>
      <vt:lpstr>A126259826X_Latest</vt:lpstr>
      <vt:lpstr>A126259830R</vt:lpstr>
      <vt:lpstr>A126259830R_Data</vt:lpstr>
      <vt:lpstr>A126259830R_Latest</vt:lpstr>
      <vt:lpstr>A126259834X</vt:lpstr>
      <vt:lpstr>A126259834X_Data</vt:lpstr>
      <vt:lpstr>A126259834X_Latest</vt:lpstr>
      <vt:lpstr>A126259838J</vt:lpstr>
      <vt:lpstr>A126259838J_Data</vt:lpstr>
      <vt:lpstr>A126259838J_Latest</vt:lpstr>
      <vt:lpstr>A126259842X</vt:lpstr>
      <vt:lpstr>A126259842X_Data</vt:lpstr>
      <vt:lpstr>A126259842X_Latest</vt:lpstr>
      <vt:lpstr>A126259846J</vt:lpstr>
      <vt:lpstr>A126259846J_Data</vt:lpstr>
      <vt:lpstr>A126259846J_Latest</vt:lpstr>
      <vt:lpstr>A126259850X</vt:lpstr>
      <vt:lpstr>A126259850X_Data</vt:lpstr>
      <vt:lpstr>A126259850X_Latest</vt:lpstr>
      <vt:lpstr>A126259854J</vt:lpstr>
      <vt:lpstr>A126259854J_Data</vt:lpstr>
      <vt:lpstr>A126259854J_Latest</vt:lpstr>
      <vt:lpstr>A126259858T</vt:lpstr>
      <vt:lpstr>A126259858T_Data</vt:lpstr>
      <vt:lpstr>A126259858T_Latest</vt:lpstr>
      <vt:lpstr>A126259862J</vt:lpstr>
      <vt:lpstr>A126259862J_Data</vt:lpstr>
      <vt:lpstr>A126259862J_Latest</vt:lpstr>
      <vt:lpstr>A126259866T</vt:lpstr>
      <vt:lpstr>A126259866T_Data</vt:lpstr>
      <vt:lpstr>A126259866T_Latest</vt:lpstr>
      <vt:lpstr>A126259870J</vt:lpstr>
      <vt:lpstr>A126259870J_Data</vt:lpstr>
      <vt:lpstr>A126259870J_Latest</vt:lpstr>
      <vt:lpstr>A126259874T</vt:lpstr>
      <vt:lpstr>A126259874T_Data</vt:lpstr>
      <vt:lpstr>A126259874T_Latest</vt:lpstr>
      <vt:lpstr>A126259878A</vt:lpstr>
      <vt:lpstr>A126259878A_Data</vt:lpstr>
      <vt:lpstr>A126259878A_Latest</vt:lpstr>
      <vt:lpstr>A126259882T</vt:lpstr>
      <vt:lpstr>A126259882T_Data</vt:lpstr>
      <vt:lpstr>A126259882T_Latest</vt:lpstr>
      <vt:lpstr>A126259886A</vt:lpstr>
      <vt:lpstr>A126259886A_Data</vt:lpstr>
      <vt:lpstr>A126259886A_Latest</vt:lpstr>
      <vt:lpstr>A126259890T</vt:lpstr>
      <vt:lpstr>A126259890T_Data</vt:lpstr>
      <vt:lpstr>A126259890T_Latest</vt:lpstr>
      <vt:lpstr>A126259894A</vt:lpstr>
      <vt:lpstr>A126259894A_Data</vt:lpstr>
      <vt:lpstr>A126259894A_Latest</vt:lpstr>
      <vt:lpstr>A126259898K</vt:lpstr>
      <vt:lpstr>A126259898K_Data</vt:lpstr>
      <vt:lpstr>A126259898K_Latest</vt:lpstr>
      <vt:lpstr>A126259902R</vt:lpstr>
      <vt:lpstr>A126259902R_Data</vt:lpstr>
      <vt:lpstr>A126259902R_Latest</vt:lpstr>
      <vt:lpstr>A126259906X</vt:lpstr>
      <vt:lpstr>A126259906X_Data</vt:lpstr>
      <vt:lpstr>A126259906X_Latest</vt:lpstr>
      <vt:lpstr>A126259910R</vt:lpstr>
      <vt:lpstr>A126259910R_Data</vt:lpstr>
      <vt:lpstr>A126259910R_Latest</vt:lpstr>
      <vt:lpstr>A126259914X</vt:lpstr>
      <vt:lpstr>A126259914X_Data</vt:lpstr>
      <vt:lpstr>A126259914X_Latest</vt:lpstr>
      <vt:lpstr>A126259918J</vt:lpstr>
      <vt:lpstr>A126259918J_Data</vt:lpstr>
      <vt:lpstr>A126259918J_Latest</vt:lpstr>
      <vt:lpstr>A126259922X</vt:lpstr>
      <vt:lpstr>A126259922X_Data</vt:lpstr>
      <vt:lpstr>A126259922X_Latest</vt:lpstr>
      <vt:lpstr>A126259926J</vt:lpstr>
      <vt:lpstr>A126259926J_Data</vt:lpstr>
      <vt:lpstr>A126259926J_Latest</vt:lpstr>
      <vt:lpstr>A126259930X</vt:lpstr>
      <vt:lpstr>A126259930X_Data</vt:lpstr>
      <vt:lpstr>A126259930X_Latest</vt:lpstr>
      <vt:lpstr>A126259934J</vt:lpstr>
      <vt:lpstr>A126259934J_Data</vt:lpstr>
      <vt:lpstr>A126259934J_Latest</vt:lpstr>
      <vt:lpstr>A126259938T</vt:lpstr>
      <vt:lpstr>A126259938T_Data</vt:lpstr>
      <vt:lpstr>A126259938T_Latest</vt:lpstr>
      <vt:lpstr>A126259942J</vt:lpstr>
      <vt:lpstr>A126259942J_Data</vt:lpstr>
      <vt:lpstr>A126259942J_Latest</vt:lpstr>
      <vt:lpstr>A126259946T</vt:lpstr>
      <vt:lpstr>A126259946T_Data</vt:lpstr>
      <vt:lpstr>A126259946T_Latest</vt:lpstr>
      <vt:lpstr>A126259950J</vt:lpstr>
      <vt:lpstr>A126259950J_Data</vt:lpstr>
      <vt:lpstr>A126259950J_Latest</vt:lpstr>
      <vt:lpstr>A126259954T</vt:lpstr>
      <vt:lpstr>A126259954T_Data</vt:lpstr>
      <vt:lpstr>A126259954T_Latest</vt:lpstr>
      <vt:lpstr>A126259958A</vt:lpstr>
      <vt:lpstr>A126259958A_Data</vt:lpstr>
      <vt:lpstr>A126259958A_Latest</vt:lpstr>
      <vt:lpstr>A126259962T</vt:lpstr>
      <vt:lpstr>A126259962T_Data</vt:lpstr>
      <vt:lpstr>A126259962T_Latest</vt:lpstr>
      <vt:lpstr>A126259966A</vt:lpstr>
      <vt:lpstr>A126259966A_Data</vt:lpstr>
      <vt:lpstr>A126259966A_Latest</vt:lpstr>
      <vt:lpstr>A126259970T</vt:lpstr>
      <vt:lpstr>A126259970T_Data</vt:lpstr>
      <vt:lpstr>A126259970T_Latest</vt:lpstr>
      <vt:lpstr>A126259974A</vt:lpstr>
      <vt:lpstr>A126259974A_Data</vt:lpstr>
      <vt:lpstr>A126259974A_Latest</vt:lpstr>
      <vt:lpstr>A126259978K</vt:lpstr>
      <vt:lpstr>A126259978K_Data</vt:lpstr>
      <vt:lpstr>A126259978K_Latest</vt:lpstr>
      <vt:lpstr>A126259982A</vt:lpstr>
      <vt:lpstr>A126259982A_Data</vt:lpstr>
      <vt:lpstr>A126259982A_Latest</vt:lpstr>
      <vt:lpstr>A126259986K</vt:lpstr>
      <vt:lpstr>A126259986K_Data</vt:lpstr>
      <vt:lpstr>A126259986K_Latest</vt:lpstr>
      <vt:lpstr>A126259990A</vt:lpstr>
      <vt:lpstr>A126259990A_Data</vt:lpstr>
      <vt:lpstr>A126259990A_Latest</vt:lpstr>
      <vt:lpstr>A126259994K</vt:lpstr>
      <vt:lpstr>A126259994K_Data</vt:lpstr>
      <vt:lpstr>A126259994K_Latest</vt:lpstr>
      <vt:lpstr>A126259998V</vt:lpstr>
      <vt:lpstr>A126259998V_Data</vt:lpstr>
      <vt:lpstr>A126259998V_Latest</vt:lpstr>
      <vt:lpstr>A126260002F</vt:lpstr>
      <vt:lpstr>A126260002F_Data</vt:lpstr>
      <vt:lpstr>A126260002F_Latest</vt:lpstr>
      <vt:lpstr>A126260006R</vt:lpstr>
      <vt:lpstr>A126260006R_Data</vt:lpstr>
      <vt:lpstr>A126260006R_Latest</vt:lpstr>
      <vt:lpstr>A126260010F</vt:lpstr>
      <vt:lpstr>A126260010F_Data</vt:lpstr>
      <vt:lpstr>A126260010F_Latest</vt:lpstr>
      <vt:lpstr>A126260014R</vt:lpstr>
      <vt:lpstr>A126260014R_Data</vt:lpstr>
      <vt:lpstr>A126260014R_Latest</vt:lpstr>
      <vt:lpstr>A126260018X</vt:lpstr>
      <vt:lpstr>A126260018X_Data</vt:lpstr>
      <vt:lpstr>A126260018X_Latest</vt:lpstr>
      <vt:lpstr>A126260022R</vt:lpstr>
      <vt:lpstr>A126260022R_Data</vt:lpstr>
      <vt:lpstr>A126260022R_Latest</vt:lpstr>
      <vt:lpstr>A126260026X</vt:lpstr>
      <vt:lpstr>A126260026X_Data</vt:lpstr>
      <vt:lpstr>A126260026X_Latest</vt:lpstr>
      <vt:lpstr>A126260030R</vt:lpstr>
      <vt:lpstr>A126260030R_Data</vt:lpstr>
      <vt:lpstr>A126260030R_Latest</vt:lpstr>
      <vt:lpstr>A126260034X</vt:lpstr>
      <vt:lpstr>A126260034X_Data</vt:lpstr>
      <vt:lpstr>A126260034X_Latest</vt:lpstr>
      <vt:lpstr>A126260038J</vt:lpstr>
      <vt:lpstr>A126260038J_Data</vt:lpstr>
      <vt:lpstr>A126260038J_Latest</vt:lpstr>
      <vt:lpstr>A126260042X</vt:lpstr>
      <vt:lpstr>A126260042X_Data</vt:lpstr>
      <vt:lpstr>A126260042X_Latest</vt:lpstr>
      <vt:lpstr>A126260046J</vt:lpstr>
      <vt:lpstr>A126260046J_Data</vt:lpstr>
      <vt:lpstr>A126260046J_Latest</vt:lpstr>
      <vt:lpstr>A126260050X</vt:lpstr>
      <vt:lpstr>A126260050X_Data</vt:lpstr>
      <vt:lpstr>A126260050X_Latest</vt:lpstr>
      <vt:lpstr>A126260054J</vt:lpstr>
      <vt:lpstr>A126260054J_Data</vt:lpstr>
      <vt:lpstr>A126260054J_Latest</vt:lpstr>
      <vt:lpstr>A126260058T</vt:lpstr>
      <vt:lpstr>A126260058T_Data</vt:lpstr>
      <vt:lpstr>A126260058T_Latest</vt:lpstr>
      <vt:lpstr>A126260062J</vt:lpstr>
      <vt:lpstr>A126260062J_Data</vt:lpstr>
      <vt:lpstr>A126260062J_Latest</vt:lpstr>
      <vt:lpstr>A126260066T</vt:lpstr>
      <vt:lpstr>A126260066T_Data</vt:lpstr>
      <vt:lpstr>A126260066T_Latest</vt:lpstr>
      <vt:lpstr>A126260070J</vt:lpstr>
      <vt:lpstr>A126260070J_Data</vt:lpstr>
      <vt:lpstr>A126260070J_Latest</vt:lpstr>
      <vt:lpstr>A126260074T</vt:lpstr>
      <vt:lpstr>A126260074T_Data</vt:lpstr>
      <vt:lpstr>A126260074T_Latest</vt:lpstr>
      <vt:lpstr>A126260078A</vt:lpstr>
      <vt:lpstr>A126260078A_Data</vt:lpstr>
      <vt:lpstr>A126260078A_Latest</vt:lpstr>
      <vt:lpstr>A126260082T</vt:lpstr>
      <vt:lpstr>A126260082T_Data</vt:lpstr>
      <vt:lpstr>A126260082T_Latest</vt:lpstr>
      <vt:lpstr>A126260086A</vt:lpstr>
      <vt:lpstr>A126260086A_Data</vt:lpstr>
      <vt:lpstr>A126260086A_Latest</vt:lpstr>
      <vt:lpstr>A126260090T</vt:lpstr>
      <vt:lpstr>A126260090T_Data</vt:lpstr>
      <vt:lpstr>A126260090T_Latest</vt:lpstr>
      <vt:lpstr>A126260094A</vt:lpstr>
      <vt:lpstr>A126260094A_Data</vt:lpstr>
      <vt:lpstr>A126260094A_Latest</vt:lpstr>
      <vt:lpstr>A126260098K</vt:lpstr>
      <vt:lpstr>A126260098K_Data</vt:lpstr>
      <vt:lpstr>A126260098K_Latest</vt:lpstr>
      <vt:lpstr>A126260102R</vt:lpstr>
      <vt:lpstr>A126260102R_Data</vt:lpstr>
      <vt:lpstr>A126260102R_Latest</vt:lpstr>
      <vt:lpstr>A126260106X</vt:lpstr>
      <vt:lpstr>A126260106X_Data</vt:lpstr>
      <vt:lpstr>A126260106X_Latest</vt:lpstr>
      <vt:lpstr>A126260110R</vt:lpstr>
      <vt:lpstr>A126260110R_Data</vt:lpstr>
      <vt:lpstr>A126260110R_Latest</vt:lpstr>
      <vt:lpstr>A126260114X</vt:lpstr>
      <vt:lpstr>A126260114X_Data</vt:lpstr>
      <vt:lpstr>A126260114X_Latest</vt:lpstr>
      <vt:lpstr>A126260118J</vt:lpstr>
      <vt:lpstr>A126260118J_Data</vt:lpstr>
      <vt:lpstr>A126260118J_Latest</vt:lpstr>
      <vt:lpstr>A126260122X</vt:lpstr>
      <vt:lpstr>A126260122X_Data</vt:lpstr>
      <vt:lpstr>A126260122X_Latest</vt:lpstr>
      <vt:lpstr>A126260126J</vt:lpstr>
      <vt:lpstr>A126260126J_Data</vt:lpstr>
      <vt:lpstr>A126260126J_Latest</vt:lpstr>
      <vt:lpstr>A126260130X</vt:lpstr>
      <vt:lpstr>A126260130X_Data</vt:lpstr>
      <vt:lpstr>A126260130X_Latest</vt:lpstr>
      <vt:lpstr>A126260134J</vt:lpstr>
      <vt:lpstr>A126260134J_Data</vt:lpstr>
      <vt:lpstr>A126260134J_Latest</vt:lpstr>
      <vt:lpstr>A126260138T</vt:lpstr>
      <vt:lpstr>A126260138T_Data</vt:lpstr>
      <vt:lpstr>A126260138T_Latest</vt:lpstr>
      <vt:lpstr>A126260142J</vt:lpstr>
      <vt:lpstr>A126260142J_Data</vt:lpstr>
      <vt:lpstr>A126260142J_Latest</vt:lpstr>
      <vt:lpstr>A126260146T</vt:lpstr>
      <vt:lpstr>A126260146T_Data</vt:lpstr>
      <vt:lpstr>A126260146T_Latest</vt:lpstr>
      <vt:lpstr>A126260150J</vt:lpstr>
      <vt:lpstr>A126260150J_Data</vt:lpstr>
      <vt:lpstr>A126260150J_Latest</vt:lpstr>
      <vt:lpstr>A126260154T</vt:lpstr>
      <vt:lpstr>A126260154T_Data</vt:lpstr>
      <vt:lpstr>A126260154T_Latest</vt:lpstr>
      <vt:lpstr>A126260158A</vt:lpstr>
      <vt:lpstr>A126260158A_Data</vt:lpstr>
      <vt:lpstr>A126260158A_Latest</vt:lpstr>
      <vt:lpstr>A126260162T</vt:lpstr>
      <vt:lpstr>A126260162T_Data</vt:lpstr>
      <vt:lpstr>A126260162T_Latest</vt:lpstr>
      <vt:lpstr>A126260166A</vt:lpstr>
      <vt:lpstr>A126260166A_Data</vt:lpstr>
      <vt:lpstr>A126260166A_Latest</vt:lpstr>
      <vt:lpstr>A126260170T</vt:lpstr>
      <vt:lpstr>A126260170T_Data</vt:lpstr>
      <vt:lpstr>A126260170T_Latest</vt:lpstr>
      <vt:lpstr>A126260174A</vt:lpstr>
      <vt:lpstr>A126260174A_Data</vt:lpstr>
      <vt:lpstr>A126260174A_Latest</vt:lpstr>
      <vt:lpstr>A126260178K</vt:lpstr>
      <vt:lpstr>A126260178K_Data</vt:lpstr>
      <vt:lpstr>A126260178K_Latest</vt:lpstr>
      <vt:lpstr>A126260182A</vt:lpstr>
      <vt:lpstr>A126260182A_Data</vt:lpstr>
      <vt:lpstr>A126260182A_Latest</vt:lpstr>
      <vt:lpstr>A126260186K</vt:lpstr>
      <vt:lpstr>A126260186K_Data</vt:lpstr>
      <vt:lpstr>A126260186K_Latest</vt:lpstr>
      <vt:lpstr>A126260190A</vt:lpstr>
      <vt:lpstr>A126260190A_Data</vt:lpstr>
      <vt:lpstr>A126260190A_Latest</vt:lpstr>
      <vt:lpstr>A126260194K</vt:lpstr>
      <vt:lpstr>A126260194K_Data</vt:lpstr>
      <vt:lpstr>A126260194K_Latest</vt:lpstr>
      <vt:lpstr>A126260198V</vt:lpstr>
      <vt:lpstr>A126260198V_Data</vt:lpstr>
      <vt:lpstr>A126260198V_Latest</vt:lpstr>
      <vt:lpstr>A126260202X</vt:lpstr>
      <vt:lpstr>A126260202X_Data</vt:lpstr>
      <vt:lpstr>A126260202X_Latest</vt:lpstr>
      <vt:lpstr>A126260206J</vt:lpstr>
      <vt:lpstr>A126260206J_Data</vt:lpstr>
      <vt:lpstr>A126260206J_Latest</vt:lpstr>
      <vt:lpstr>A126260210X</vt:lpstr>
      <vt:lpstr>A126260210X_Data</vt:lpstr>
      <vt:lpstr>A126260210X_Latest</vt:lpstr>
      <vt:lpstr>A126260214J</vt:lpstr>
      <vt:lpstr>A126260214J_Data</vt:lpstr>
      <vt:lpstr>A126260214J_Latest</vt:lpstr>
      <vt:lpstr>A126260218T</vt:lpstr>
      <vt:lpstr>A126260218T_Data</vt:lpstr>
      <vt:lpstr>A126260218T_Latest</vt:lpstr>
      <vt:lpstr>A126260222J</vt:lpstr>
      <vt:lpstr>A126260222J_Data</vt:lpstr>
      <vt:lpstr>A126260222J_Latest</vt:lpstr>
      <vt:lpstr>A126260226T</vt:lpstr>
      <vt:lpstr>A126260226T_Data</vt:lpstr>
      <vt:lpstr>A126260226T_Latest</vt:lpstr>
      <vt:lpstr>A126260230J</vt:lpstr>
      <vt:lpstr>A126260230J_Data</vt:lpstr>
      <vt:lpstr>A126260230J_Latest</vt:lpstr>
      <vt:lpstr>A126260234T</vt:lpstr>
      <vt:lpstr>A126260234T_Data</vt:lpstr>
      <vt:lpstr>A126260234T_Latest</vt:lpstr>
      <vt:lpstr>A126260238A</vt:lpstr>
      <vt:lpstr>A126260238A_Data</vt:lpstr>
      <vt:lpstr>A126260238A_Latest</vt:lpstr>
      <vt:lpstr>A126260242T</vt:lpstr>
      <vt:lpstr>A126260242T_Data</vt:lpstr>
      <vt:lpstr>A126260242T_Latest</vt:lpstr>
      <vt:lpstr>A126260246A</vt:lpstr>
      <vt:lpstr>A126260246A_Data</vt:lpstr>
      <vt:lpstr>A126260246A_Latest</vt:lpstr>
      <vt:lpstr>A126260250T</vt:lpstr>
      <vt:lpstr>A126260250T_Data</vt:lpstr>
      <vt:lpstr>A126260250T_Latest</vt:lpstr>
      <vt:lpstr>A126260254A</vt:lpstr>
      <vt:lpstr>A126260254A_Data</vt:lpstr>
      <vt:lpstr>A126260254A_Latest</vt:lpstr>
      <vt:lpstr>A126260258K</vt:lpstr>
      <vt:lpstr>A126260258K_Data</vt:lpstr>
      <vt:lpstr>A126260258K_Latest</vt:lpstr>
      <vt:lpstr>A126260262A</vt:lpstr>
      <vt:lpstr>A126260262A_Data</vt:lpstr>
      <vt:lpstr>A126260262A_Latest</vt:lpstr>
      <vt:lpstr>A126260266K</vt:lpstr>
      <vt:lpstr>A126260266K_Data</vt:lpstr>
      <vt:lpstr>A126260266K_Latest</vt:lpstr>
      <vt:lpstr>A126260270A</vt:lpstr>
      <vt:lpstr>A126260270A_Data</vt:lpstr>
      <vt:lpstr>A126260270A_Latest</vt:lpstr>
      <vt:lpstr>A126260274K</vt:lpstr>
      <vt:lpstr>A126260274K_Data</vt:lpstr>
      <vt:lpstr>A126260274K_Latest</vt:lpstr>
      <vt:lpstr>A126260278V</vt:lpstr>
      <vt:lpstr>A126260278V_Data</vt:lpstr>
      <vt:lpstr>A126260278V_Latest</vt:lpstr>
      <vt:lpstr>A126260282K</vt:lpstr>
      <vt:lpstr>A126260282K_Data</vt:lpstr>
      <vt:lpstr>A126260282K_Latest</vt:lpstr>
      <vt:lpstr>A126260286V</vt:lpstr>
      <vt:lpstr>A126260286V_Data</vt:lpstr>
      <vt:lpstr>A126260286V_Latest</vt:lpstr>
      <vt:lpstr>A126260290K</vt:lpstr>
      <vt:lpstr>A126260290K_Data</vt:lpstr>
      <vt:lpstr>A126260290K_Latest</vt:lpstr>
      <vt:lpstr>A126260294V</vt:lpstr>
      <vt:lpstr>A126260294V_Data</vt:lpstr>
      <vt:lpstr>A126260294V_Latest</vt:lpstr>
      <vt:lpstr>A126260298C</vt:lpstr>
      <vt:lpstr>A126260298C_Data</vt:lpstr>
      <vt:lpstr>A126260298C_Latest</vt:lpstr>
      <vt:lpstr>A126260302J</vt:lpstr>
      <vt:lpstr>A126260302J_Data</vt:lpstr>
      <vt:lpstr>A126260302J_Latest</vt:lpstr>
      <vt:lpstr>A126260306T</vt:lpstr>
      <vt:lpstr>A126260306T_Data</vt:lpstr>
      <vt:lpstr>A126260306T_Latest</vt:lpstr>
      <vt:lpstr>A126260310J</vt:lpstr>
      <vt:lpstr>A126260310J_Data</vt:lpstr>
      <vt:lpstr>A126260310J_Latest</vt:lpstr>
      <vt:lpstr>A126260314T</vt:lpstr>
      <vt:lpstr>A126260314T_Data</vt:lpstr>
      <vt:lpstr>A126260314T_Latest</vt:lpstr>
      <vt:lpstr>A126260318A</vt:lpstr>
      <vt:lpstr>A126260318A_Data</vt:lpstr>
      <vt:lpstr>A126260318A_Latest</vt:lpstr>
      <vt:lpstr>A126260322T</vt:lpstr>
      <vt:lpstr>A126260322T_Data</vt:lpstr>
      <vt:lpstr>A126260322T_Latest</vt:lpstr>
      <vt:lpstr>A126260326A</vt:lpstr>
      <vt:lpstr>A126260326A_Data</vt:lpstr>
      <vt:lpstr>A126260326A_Latest</vt:lpstr>
      <vt:lpstr>A126260330T</vt:lpstr>
      <vt:lpstr>A126260330T_Data</vt:lpstr>
      <vt:lpstr>A126260330T_Latest</vt:lpstr>
      <vt:lpstr>A126260334A</vt:lpstr>
      <vt:lpstr>A126260334A_Data</vt:lpstr>
      <vt:lpstr>A126260334A_Latest</vt:lpstr>
      <vt:lpstr>A126260338K</vt:lpstr>
      <vt:lpstr>A126260338K_Data</vt:lpstr>
      <vt:lpstr>A126260338K_Latest</vt:lpstr>
      <vt:lpstr>A126260342A</vt:lpstr>
      <vt:lpstr>A126260342A_Data</vt:lpstr>
      <vt:lpstr>A126260342A_Latest</vt:lpstr>
      <vt:lpstr>A126260346K</vt:lpstr>
      <vt:lpstr>A126260346K_Data</vt:lpstr>
      <vt:lpstr>A126260346K_Latest</vt:lpstr>
      <vt:lpstr>A126260350A</vt:lpstr>
      <vt:lpstr>A126260350A_Data</vt:lpstr>
      <vt:lpstr>A126260350A_Latest</vt:lpstr>
      <vt:lpstr>A126260354K</vt:lpstr>
      <vt:lpstr>A126260354K_Data</vt:lpstr>
      <vt:lpstr>A126260354K_Latest</vt:lpstr>
      <vt:lpstr>A126260358V</vt:lpstr>
      <vt:lpstr>A126260358V_Data</vt:lpstr>
      <vt:lpstr>A126260358V_Latest</vt:lpstr>
      <vt:lpstr>A126261450C</vt:lpstr>
      <vt:lpstr>A126261450C_Data</vt:lpstr>
      <vt:lpstr>A126261450C_Latest</vt:lpstr>
      <vt:lpstr>A126261454L</vt:lpstr>
      <vt:lpstr>A126261454L_Data</vt:lpstr>
      <vt:lpstr>A126261454L_Latest</vt:lpstr>
      <vt:lpstr>A126261458W</vt:lpstr>
      <vt:lpstr>A126261458W_Data</vt:lpstr>
      <vt:lpstr>A126261458W_Latest</vt:lpstr>
      <vt:lpstr>A126261462L</vt:lpstr>
      <vt:lpstr>A126261462L_Data</vt:lpstr>
      <vt:lpstr>A126261462L_Latest</vt:lpstr>
      <vt:lpstr>A126261466W</vt:lpstr>
      <vt:lpstr>A126261466W_Data</vt:lpstr>
      <vt:lpstr>A126261466W_Latest</vt:lpstr>
      <vt:lpstr>A126261470L</vt:lpstr>
      <vt:lpstr>A126261470L_Data</vt:lpstr>
      <vt:lpstr>A126261470L_Latest</vt:lpstr>
      <vt:lpstr>A126261474W</vt:lpstr>
      <vt:lpstr>A126261474W_Data</vt:lpstr>
      <vt:lpstr>A126261474W_Latest</vt:lpstr>
      <vt:lpstr>A126261478F</vt:lpstr>
      <vt:lpstr>A126261478F_Data</vt:lpstr>
      <vt:lpstr>A126261478F_Latest</vt:lpstr>
      <vt:lpstr>A126261482W</vt:lpstr>
      <vt:lpstr>A126261482W_Data</vt:lpstr>
      <vt:lpstr>A126261482W_Latest</vt:lpstr>
      <vt:lpstr>A126261486F</vt:lpstr>
      <vt:lpstr>A126261486F_Data</vt:lpstr>
      <vt:lpstr>A126261486F_Latest</vt:lpstr>
      <vt:lpstr>A126261490W</vt:lpstr>
      <vt:lpstr>A126261490W_Data</vt:lpstr>
      <vt:lpstr>A126261490W_Latest</vt:lpstr>
      <vt:lpstr>A126261494F</vt:lpstr>
      <vt:lpstr>A126261494F_Data</vt:lpstr>
      <vt:lpstr>A126261494F_Latest</vt:lpstr>
      <vt:lpstr>A126261498R</vt:lpstr>
      <vt:lpstr>A126261498R_Data</vt:lpstr>
      <vt:lpstr>A126261498R_Latest</vt:lpstr>
      <vt:lpstr>A126261502V</vt:lpstr>
      <vt:lpstr>A126261502V_Data</vt:lpstr>
      <vt:lpstr>A126261502V_Latest</vt:lpstr>
      <vt:lpstr>A126261506C</vt:lpstr>
      <vt:lpstr>A126261506C_Data</vt:lpstr>
      <vt:lpstr>A126261506C_Latest</vt:lpstr>
      <vt:lpstr>A126261510V</vt:lpstr>
      <vt:lpstr>A126261510V_Data</vt:lpstr>
      <vt:lpstr>A126261510V_Latest</vt:lpstr>
      <vt:lpstr>A126261514C</vt:lpstr>
      <vt:lpstr>A126261514C_Data</vt:lpstr>
      <vt:lpstr>A126261514C_Latest</vt:lpstr>
      <vt:lpstr>A126261518L</vt:lpstr>
      <vt:lpstr>A126261518L_Data</vt:lpstr>
      <vt:lpstr>A126261518L_Latest</vt:lpstr>
      <vt:lpstr>A126261522C</vt:lpstr>
      <vt:lpstr>A126261522C_Data</vt:lpstr>
      <vt:lpstr>A126261522C_Latest</vt:lpstr>
      <vt:lpstr>A126261526L</vt:lpstr>
      <vt:lpstr>A126261526L_Data</vt:lpstr>
      <vt:lpstr>A126261526L_Latest</vt:lpstr>
      <vt:lpstr>A126261530C</vt:lpstr>
      <vt:lpstr>A126261530C_Data</vt:lpstr>
      <vt:lpstr>A126261530C_Latest</vt:lpstr>
      <vt:lpstr>A126261534L</vt:lpstr>
      <vt:lpstr>A126261534L_Data</vt:lpstr>
      <vt:lpstr>A126261534L_Latest</vt:lpstr>
      <vt:lpstr>A126261538W</vt:lpstr>
      <vt:lpstr>A126261538W_Data</vt:lpstr>
      <vt:lpstr>A126261538W_Latest</vt:lpstr>
      <vt:lpstr>A126261542L</vt:lpstr>
      <vt:lpstr>A126261542L_Data</vt:lpstr>
      <vt:lpstr>A126261542L_Latest</vt:lpstr>
      <vt:lpstr>A126261546W</vt:lpstr>
      <vt:lpstr>A126261546W_Data</vt:lpstr>
      <vt:lpstr>A126261546W_Latest</vt:lpstr>
      <vt:lpstr>A126261550L</vt:lpstr>
      <vt:lpstr>A126261550L_Data</vt:lpstr>
      <vt:lpstr>A126261550L_Latest</vt:lpstr>
      <vt:lpstr>A126261554W</vt:lpstr>
      <vt:lpstr>A126261554W_Data</vt:lpstr>
      <vt:lpstr>A126261554W_Latest</vt:lpstr>
      <vt:lpstr>A126261558F</vt:lpstr>
      <vt:lpstr>A126261558F_Data</vt:lpstr>
      <vt:lpstr>A126261558F_Latest</vt:lpstr>
      <vt:lpstr>A126261562W</vt:lpstr>
      <vt:lpstr>A126261562W_Data</vt:lpstr>
      <vt:lpstr>A126261562W_Latest</vt:lpstr>
      <vt:lpstr>A126261566F</vt:lpstr>
      <vt:lpstr>A126261566F_Data</vt:lpstr>
      <vt:lpstr>A126261566F_Latest</vt:lpstr>
      <vt:lpstr>A126261570W</vt:lpstr>
      <vt:lpstr>A126261570W_Data</vt:lpstr>
      <vt:lpstr>A126261570W_Latest</vt:lpstr>
      <vt:lpstr>A126261574F</vt:lpstr>
      <vt:lpstr>A126261574F_Data</vt:lpstr>
      <vt:lpstr>A126261574F_Latest</vt:lpstr>
      <vt:lpstr>A126261578R</vt:lpstr>
      <vt:lpstr>A126261578R_Data</vt:lpstr>
      <vt:lpstr>A126261578R_Latest</vt:lpstr>
      <vt:lpstr>A126261582F</vt:lpstr>
      <vt:lpstr>A126261582F_Data</vt:lpstr>
      <vt:lpstr>A126261582F_Latest</vt:lpstr>
      <vt:lpstr>A126262674J</vt:lpstr>
      <vt:lpstr>A126262674J_Data</vt:lpstr>
      <vt:lpstr>A126262674J_Latest</vt:lpstr>
      <vt:lpstr>A126262678T</vt:lpstr>
      <vt:lpstr>A126262678T_Data</vt:lpstr>
      <vt:lpstr>A126262678T_Latest</vt:lpstr>
      <vt:lpstr>A126262682J</vt:lpstr>
      <vt:lpstr>A126262682J_Data</vt:lpstr>
      <vt:lpstr>A126262682J_Latest</vt:lpstr>
      <vt:lpstr>A126262686T</vt:lpstr>
      <vt:lpstr>A126262686T_Data</vt:lpstr>
      <vt:lpstr>A126262686T_Latest</vt:lpstr>
      <vt:lpstr>A126262690J</vt:lpstr>
      <vt:lpstr>A126262690J_Data</vt:lpstr>
      <vt:lpstr>A126262690J_Latest</vt:lpstr>
      <vt:lpstr>A126262694T</vt:lpstr>
      <vt:lpstr>A126262694T_Data</vt:lpstr>
      <vt:lpstr>A126262694T_Latest</vt:lpstr>
      <vt:lpstr>A126262698A</vt:lpstr>
      <vt:lpstr>A126262698A_Data</vt:lpstr>
      <vt:lpstr>A126262698A_Latest</vt:lpstr>
      <vt:lpstr>A126262702F</vt:lpstr>
      <vt:lpstr>A126262702F_Data</vt:lpstr>
      <vt:lpstr>A126262702F_Latest</vt:lpstr>
      <vt:lpstr>A126262706R</vt:lpstr>
      <vt:lpstr>A126262706R_Data</vt:lpstr>
      <vt:lpstr>A126262706R_Latest</vt:lpstr>
      <vt:lpstr>A126262710F</vt:lpstr>
      <vt:lpstr>A126262710F_Data</vt:lpstr>
      <vt:lpstr>A126262710F_Latest</vt:lpstr>
      <vt:lpstr>A126262714R</vt:lpstr>
      <vt:lpstr>A126262714R_Data</vt:lpstr>
      <vt:lpstr>A126262714R_Latest</vt:lpstr>
      <vt:lpstr>A126262718X</vt:lpstr>
      <vt:lpstr>A126262718X_Data</vt:lpstr>
      <vt:lpstr>A126262718X_Latest</vt:lpstr>
      <vt:lpstr>A126262722R</vt:lpstr>
      <vt:lpstr>A126262722R_Data</vt:lpstr>
      <vt:lpstr>A126262722R_Latest</vt:lpstr>
      <vt:lpstr>A126262726X</vt:lpstr>
      <vt:lpstr>A126262726X_Data</vt:lpstr>
      <vt:lpstr>A126262726X_Latest</vt:lpstr>
      <vt:lpstr>A126262730R</vt:lpstr>
      <vt:lpstr>A126262730R_Data</vt:lpstr>
      <vt:lpstr>A126262730R_Latest</vt:lpstr>
      <vt:lpstr>A126262734X</vt:lpstr>
      <vt:lpstr>A126262734X_Data</vt:lpstr>
      <vt:lpstr>A126262734X_Latest</vt:lpstr>
      <vt:lpstr>A126262738J</vt:lpstr>
      <vt:lpstr>A126262738J_Data</vt:lpstr>
      <vt:lpstr>A126262738J_Latest</vt:lpstr>
      <vt:lpstr>A126262742X</vt:lpstr>
      <vt:lpstr>A126262742X_Data</vt:lpstr>
      <vt:lpstr>A126262742X_Latest</vt:lpstr>
      <vt:lpstr>A126262746J</vt:lpstr>
      <vt:lpstr>A126262746J_Data</vt:lpstr>
      <vt:lpstr>A126262746J_Latest</vt:lpstr>
      <vt:lpstr>A126262750X</vt:lpstr>
      <vt:lpstr>A126262750X_Data</vt:lpstr>
      <vt:lpstr>A126262750X_Latest</vt:lpstr>
      <vt:lpstr>A126262754J</vt:lpstr>
      <vt:lpstr>A126262754J_Data</vt:lpstr>
      <vt:lpstr>A126262754J_Latest</vt:lpstr>
      <vt:lpstr>A126262758T</vt:lpstr>
      <vt:lpstr>A126262758T_Data</vt:lpstr>
      <vt:lpstr>A126262758T_Latest</vt:lpstr>
      <vt:lpstr>A126262762J</vt:lpstr>
      <vt:lpstr>A126262762J_Data</vt:lpstr>
      <vt:lpstr>A126262762J_Latest</vt:lpstr>
      <vt:lpstr>A126262766T</vt:lpstr>
      <vt:lpstr>A126262766T_Data</vt:lpstr>
      <vt:lpstr>A126262766T_Latest</vt:lpstr>
      <vt:lpstr>A126262770J</vt:lpstr>
      <vt:lpstr>A126262770J_Data</vt:lpstr>
      <vt:lpstr>A126262770J_Latest</vt:lpstr>
      <vt:lpstr>A126262774T</vt:lpstr>
      <vt:lpstr>A126262774T_Data</vt:lpstr>
      <vt:lpstr>A126262774T_Latest</vt:lpstr>
      <vt:lpstr>A126262778A</vt:lpstr>
      <vt:lpstr>A126262778A_Data</vt:lpstr>
      <vt:lpstr>A126262778A_Latest</vt:lpstr>
      <vt:lpstr>A126262782T</vt:lpstr>
      <vt:lpstr>A126262782T_Data</vt:lpstr>
      <vt:lpstr>A126262782T_Latest</vt:lpstr>
      <vt:lpstr>A126262786A</vt:lpstr>
      <vt:lpstr>A126262786A_Data</vt:lpstr>
      <vt:lpstr>A126262786A_Latest</vt:lpstr>
      <vt:lpstr>A126262790T</vt:lpstr>
      <vt:lpstr>A126262790T_Data</vt:lpstr>
      <vt:lpstr>A126262790T_Latest</vt:lpstr>
      <vt:lpstr>A126262794A</vt:lpstr>
      <vt:lpstr>A126262794A_Data</vt:lpstr>
      <vt:lpstr>A126262794A_Latest</vt:lpstr>
      <vt:lpstr>A126262798K</vt:lpstr>
      <vt:lpstr>A126262798K_Data</vt:lpstr>
      <vt:lpstr>A126262798K_Latest</vt:lpstr>
      <vt:lpstr>A126262802R</vt:lpstr>
      <vt:lpstr>A126262802R_Data</vt:lpstr>
      <vt:lpstr>A126262802R_Latest</vt:lpstr>
      <vt:lpstr>A126262806X</vt:lpstr>
      <vt:lpstr>A126262806X_Data</vt:lpstr>
      <vt:lpstr>A126262806X_Latest</vt:lpstr>
      <vt:lpstr>A126263898L</vt:lpstr>
      <vt:lpstr>A126263898L_Data</vt:lpstr>
      <vt:lpstr>A126263898L_Latest</vt:lpstr>
      <vt:lpstr>A126263902T</vt:lpstr>
      <vt:lpstr>A126263902T_Data</vt:lpstr>
      <vt:lpstr>A126263902T_Latest</vt:lpstr>
      <vt:lpstr>A126263906A</vt:lpstr>
      <vt:lpstr>A126263906A_Data</vt:lpstr>
      <vt:lpstr>A126263906A_Latest</vt:lpstr>
      <vt:lpstr>A126263910T</vt:lpstr>
      <vt:lpstr>A126263910T_Data</vt:lpstr>
      <vt:lpstr>A126263910T_Latest</vt:lpstr>
      <vt:lpstr>A126263914A</vt:lpstr>
      <vt:lpstr>A126263914A_Data</vt:lpstr>
      <vt:lpstr>A126263914A_Latest</vt:lpstr>
      <vt:lpstr>A126263918K</vt:lpstr>
      <vt:lpstr>A126263918K_Data</vt:lpstr>
      <vt:lpstr>A126263918K_Latest</vt:lpstr>
      <vt:lpstr>A126263922A</vt:lpstr>
      <vt:lpstr>A126263922A_Data</vt:lpstr>
      <vt:lpstr>A126263922A_Latest</vt:lpstr>
      <vt:lpstr>A126263926K</vt:lpstr>
      <vt:lpstr>A126263926K_Data</vt:lpstr>
      <vt:lpstr>A126263926K_Latest</vt:lpstr>
      <vt:lpstr>A126263930A</vt:lpstr>
      <vt:lpstr>A126263930A_Data</vt:lpstr>
      <vt:lpstr>A126263930A_Latest</vt:lpstr>
      <vt:lpstr>A126263934K</vt:lpstr>
      <vt:lpstr>A126263934K_Data</vt:lpstr>
      <vt:lpstr>A126263934K_Latest</vt:lpstr>
      <vt:lpstr>A126263938V</vt:lpstr>
      <vt:lpstr>A126263938V_Data</vt:lpstr>
      <vt:lpstr>A126263938V_Latest</vt:lpstr>
      <vt:lpstr>A126263942K</vt:lpstr>
      <vt:lpstr>A126263942K_Data</vt:lpstr>
      <vt:lpstr>A126263942K_Latest</vt:lpstr>
      <vt:lpstr>A126263946V</vt:lpstr>
      <vt:lpstr>A126263946V_Data</vt:lpstr>
      <vt:lpstr>A126263946V_Latest</vt:lpstr>
      <vt:lpstr>A126263950K</vt:lpstr>
      <vt:lpstr>A126263950K_Data</vt:lpstr>
      <vt:lpstr>A126263950K_Latest</vt:lpstr>
      <vt:lpstr>A126263954V</vt:lpstr>
      <vt:lpstr>A126263954V_Data</vt:lpstr>
      <vt:lpstr>A126263954V_Latest</vt:lpstr>
      <vt:lpstr>A126263958C</vt:lpstr>
      <vt:lpstr>A126263958C_Data</vt:lpstr>
      <vt:lpstr>A126263958C_Latest</vt:lpstr>
      <vt:lpstr>A126263962V</vt:lpstr>
      <vt:lpstr>A126263962V_Data</vt:lpstr>
      <vt:lpstr>A126263962V_Latest</vt:lpstr>
      <vt:lpstr>A126263966C</vt:lpstr>
      <vt:lpstr>A126263966C_Data</vt:lpstr>
      <vt:lpstr>A126263966C_Latest</vt:lpstr>
      <vt:lpstr>A126263970V</vt:lpstr>
      <vt:lpstr>A126263970V_Data</vt:lpstr>
      <vt:lpstr>A126263970V_Latest</vt:lpstr>
      <vt:lpstr>A126263974C</vt:lpstr>
      <vt:lpstr>A126263974C_Data</vt:lpstr>
      <vt:lpstr>A126263974C_Latest</vt:lpstr>
      <vt:lpstr>A126263978L</vt:lpstr>
      <vt:lpstr>A126263978L_Data</vt:lpstr>
      <vt:lpstr>A126263978L_Latest</vt:lpstr>
      <vt:lpstr>A126263982C</vt:lpstr>
      <vt:lpstr>A126263982C_Data</vt:lpstr>
      <vt:lpstr>A126263982C_Latest</vt:lpstr>
      <vt:lpstr>A126263986L</vt:lpstr>
      <vt:lpstr>A126263986L_Data</vt:lpstr>
      <vt:lpstr>A126263986L_Latest</vt:lpstr>
      <vt:lpstr>A126263990C</vt:lpstr>
      <vt:lpstr>A126263990C_Data</vt:lpstr>
      <vt:lpstr>A126263990C_Latest</vt:lpstr>
      <vt:lpstr>A126263994L</vt:lpstr>
      <vt:lpstr>A126263994L_Data</vt:lpstr>
      <vt:lpstr>A126263994L_Latest</vt:lpstr>
      <vt:lpstr>A126263998W</vt:lpstr>
      <vt:lpstr>A126263998W_Data</vt:lpstr>
      <vt:lpstr>A126263998W_Latest</vt:lpstr>
      <vt:lpstr>A126264002C</vt:lpstr>
      <vt:lpstr>A126264002C_Data</vt:lpstr>
      <vt:lpstr>A126264002C_Latest</vt:lpstr>
      <vt:lpstr>A126264006L</vt:lpstr>
      <vt:lpstr>A126264006L_Data</vt:lpstr>
      <vt:lpstr>A126264006L_Latest</vt:lpstr>
      <vt:lpstr>A126264010C</vt:lpstr>
      <vt:lpstr>A126264010C_Data</vt:lpstr>
      <vt:lpstr>A126264010C_Latest</vt:lpstr>
      <vt:lpstr>A126264014L</vt:lpstr>
      <vt:lpstr>A126264014L_Data</vt:lpstr>
      <vt:lpstr>A126264014L_Latest</vt:lpstr>
      <vt:lpstr>A126264018W</vt:lpstr>
      <vt:lpstr>A126264018W_Data</vt:lpstr>
      <vt:lpstr>A126264018W_Latest</vt:lpstr>
      <vt:lpstr>A126264022L</vt:lpstr>
      <vt:lpstr>A126264022L_Data</vt:lpstr>
      <vt:lpstr>A126264022L_Latest</vt:lpstr>
      <vt:lpstr>A126264026W</vt:lpstr>
      <vt:lpstr>A126264026W_Data</vt:lpstr>
      <vt:lpstr>A126264026W_Latest</vt:lpstr>
      <vt:lpstr>A126264030L</vt:lpstr>
      <vt:lpstr>A126264030L_Data</vt:lpstr>
      <vt:lpstr>A126264030L_Latest</vt:lpstr>
      <vt:lpstr>A126265122R</vt:lpstr>
      <vt:lpstr>A126265122R_Data</vt:lpstr>
      <vt:lpstr>A126265122R_Latest</vt:lpstr>
      <vt:lpstr>A126265126X</vt:lpstr>
      <vt:lpstr>A126265126X_Data</vt:lpstr>
      <vt:lpstr>A126265126X_Latest</vt:lpstr>
      <vt:lpstr>A126265130R</vt:lpstr>
      <vt:lpstr>A126265130R_Data</vt:lpstr>
      <vt:lpstr>A126265130R_Latest</vt:lpstr>
      <vt:lpstr>A126265134X</vt:lpstr>
      <vt:lpstr>A126265134X_Data</vt:lpstr>
      <vt:lpstr>A126265134X_Latest</vt:lpstr>
      <vt:lpstr>A126265138J</vt:lpstr>
      <vt:lpstr>A126265138J_Data</vt:lpstr>
      <vt:lpstr>A126265138J_Latest</vt:lpstr>
      <vt:lpstr>A126265142X</vt:lpstr>
      <vt:lpstr>A126265142X_Data</vt:lpstr>
      <vt:lpstr>A126265142X_Latest</vt:lpstr>
      <vt:lpstr>A126265146J</vt:lpstr>
      <vt:lpstr>A126265146J_Data</vt:lpstr>
      <vt:lpstr>A126265146J_Latest</vt:lpstr>
      <vt:lpstr>A126265150X</vt:lpstr>
      <vt:lpstr>A126265150X_Data</vt:lpstr>
      <vt:lpstr>A126265150X_Latest</vt:lpstr>
      <vt:lpstr>A126265154J</vt:lpstr>
      <vt:lpstr>A126265154J_Data</vt:lpstr>
      <vt:lpstr>A126265154J_Latest</vt:lpstr>
      <vt:lpstr>A126265158T</vt:lpstr>
      <vt:lpstr>A126265158T_Data</vt:lpstr>
      <vt:lpstr>A126265158T_Latest</vt:lpstr>
      <vt:lpstr>A126265162J</vt:lpstr>
      <vt:lpstr>A126265162J_Data</vt:lpstr>
      <vt:lpstr>A126265162J_Latest</vt:lpstr>
      <vt:lpstr>A126265166T</vt:lpstr>
      <vt:lpstr>A126265166T_Data</vt:lpstr>
      <vt:lpstr>A126265166T_Latest</vt:lpstr>
      <vt:lpstr>A126265170J</vt:lpstr>
      <vt:lpstr>A126265170J_Data</vt:lpstr>
      <vt:lpstr>A126265170J_Latest</vt:lpstr>
      <vt:lpstr>A126265174T</vt:lpstr>
      <vt:lpstr>A126265174T_Data</vt:lpstr>
      <vt:lpstr>A126265174T_Latest</vt:lpstr>
      <vt:lpstr>A126265178A</vt:lpstr>
      <vt:lpstr>A126265178A_Data</vt:lpstr>
      <vt:lpstr>A126265178A_Latest</vt:lpstr>
      <vt:lpstr>A126265182T</vt:lpstr>
      <vt:lpstr>A126265182T_Data</vt:lpstr>
      <vt:lpstr>A126265182T_Latest</vt:lpstr>
      <vt:lpstr>A126265186A</vt:lpstr>
      <vt:lpstr>A126265186A_Data</vt:lpstr>
      <vt:lpstr>A126265186A_Latest</vt:lpstr>
      <vt:lpstr>A126265190T</vt:lpstr>
      <vt:lpstr>A126265190T_Data</vt:lpstr>
      <vt:lpstr>A126265190T_Latest</vt:lpstr>
      <vt:lpstr>A126265194A</vt:lpstr>
      <vt:lpstr>A126265194A_Data</vt:lpstr>
      <vt:lpstr>A126265194A_Latest</vt:lpstr>
      <vt:lpstr>A126265198K</vt:lpstr>
      <vt:lpstr>A126265198K_Data</vt:lpstr>
      <vt:lpstr>A126265198K_Latest</vt:lpstr>
      <vt:lpstr>A126265202R</vt:lpstr>
      <vt:lpstr>A126265202R_Data</vt:lpstr>
      <vt:lpstr>A126265202R_Latest</vt:lpstr>
      <vt:lpstr>A126265206X</vt:lpstr>
      <vt:lpstr>A126265206X_Data</vt:lpstr>
      <vt:lpstr>A126265206X_Latest</vt:lpstr>
      <vt:lpstr>A126265210R</vt:lpstr>
      <vt:lpstr>A126265210R_Data</vt:lpstr>
      <vt:lpstr>A126265210R_Latest</vt:lpstr>
      <vt:lpstr>A126265214X</vt:lpstr>
      <vt:lpstr>A126265214X_Data</vt:lpstr>
      <vt:lpstr>A126265214X_Latest</vt:lpstr>
      <vt:lpstr>A126265218J</vt:lpstr>
      <vt:lpstr>A126265218J_Data</vt:lpstr>
      <vt:lpstr>A126265218J_Latest</vt:lpstr>
      <vt:lpstr>A126265222X</vt:lpstr>
      <vt:lpstr>A126265222X_Data</vt:lpstr>
      <vt:lpstr>A126265222X_Latest</vt:lpstr>
      <vt:lpstr>A126265226J</vt:lpstr>
      <vt:lpstr>A126265226J_Data</vt:lpstr>
      <vt:lpstr>A126265226J_Latest</vt:lpstr>
      <vt:lpstr>A126265230X</vt:lpstr>
      <vt:lpstr>A126265230X_Data</vt:lpstr>
      <vt:lpstr>A126265230X_Latest</vt:lpstr>
      <vt:lpstr>A126265234J</vt:lpstr>
      <vt:lpstr>A126265234J_Data</vt:lpstr>
      <vt:lpstr>A126265234J_Latest</vt:lpstr>
      <vt:lpstr>A126265238T</vt:lpstr>
      <vt:lpstr>A126265238T_Data</vt:lpstr>
      <vt:lpstr>A126265238T_Latest</vt:lpstr>
      <vt:lpstr>A126265242J</vt:lpstr>
      <vt:lpstr>A126265242J_Data</vt:lpstr>
      <vt:lpstr>A126265242J_Latest</vt:lpstr>
      <vt:lpstr>A126265246T</vt:lpstr>
      <vt:lpstr>A126265246T_Data</vt:lpstr>
      <vt:lpstr>A126265246T_Latest</vt:lpstr>
      <vt:lpstr>A126265250J</vt:lpstr>
      <vt:lpstr>A126265250J_Data</vt:lpstr>
      <vt:lpstr>A126265250J_Latest</vt:lpstr>
      <vt:lpstr>A126265254T</vt:lpstr>
      <vt:lpstr>A126265254T_Data</vt:lpstr>
      <vt:lpstr>A126265254T_Latest</vt:lpstr>
      <vt:lpstr>A126266346V</vt:lpstr>
      <vt:lpstr>A126266346V_Data</vt:lpstr>
      <vt:lpstr>A126266346V_Latest</vt:lpstr>
      <vt:lpstr>A126266350K</vt:lpstr>
      <vt:lpstr>A126266350K_Data</vt:lpstr>
      <vt:lpstr>A126266350K_Latest</vt:lpstr>
      <vt:lpstr>A126266354V</vt:lpstr>
      <vt:lpstr>A126266354V_Data</vt:lpstr>
      <vt:lpstr>A126266354V_Latest</vt:lpstr>
      <vt:lpstr>A126266358C</vt:lpstr>
      <vt:lpstr>A126266358C_Data</vt:lpstr>
      <vt:lpstr>A126266358C_Latest</vt:lpstr>
      <vt:lpstr>A126266362V</vt:lpstr>
      <vt:lpstr>A126266362V_Data</vt:lpstr>
      <vt:lpstr>A126266362V_Latest</vt:lpstr>
      <vt:lpstr>A126266366C</vt:lpstr>
      <vt:lpstr>A126266366C_Data</vt:lpstr>
      <vt:lpstr>A126266366C_Latest</vt:lpstr>
      <vt:lpstr>A126266370V</vt:lpstr>
      <vt:lpstr>A126266370V_Data</vt:lpstr>
      <vt:lpstr>A126266370V_Latest</vt:lpstr>
      <vt:lpstr>A126266374C</vt:lpstr>
      <vt:lpstr>A126266374C_Data</vt:lpstr>
      <vt:lpstr>A126266374C_Latest</vt:lpstr>
      <vt:lpstr>A126266378L</vt:lpstr>
      <vt:lpstr>A126266378L_Data</vt:lpstr>
      <vt:lpstr>A126266378L_Latest</vt:lpstr>
      <vt:lpstr>A126266382C</vt:lpstr>
      <vt:lpstr>A126266382C_Data</vt:lpstr>
      <vt:lpstr>A126266382C_Latest</vt:lpstr>
      <vt:lpstr>A126266386L</vt:lpstr>
      <vt:lpstr>A126266386L_Data</vt:lpstr>
      <vt:lpstr>A126266386L_Latest</vt:lpstr>
      <vt:lpstr>A126266390C</vt:lpstr>
      <vt:lpstr>A126266390C_Data</vt:lpstr>
      <vt:lpstr>A126266390C_Latest</vt:lpstr>
      <vt:lpstr>A126266394L</vt:lpstr>
      <vt:lpstr>A126266394L_Data</vt:lpstr>
      <vt:lpstr>A126266394L_Latest</vt:lpstr>
      <vt:lpstr>A126266398W</vt:lpstr>
      <vt:lpstr>A126266398W_Data</vt:lpstr>
      <vt:lpstr>A126266398W_Latest</vt:lpstr>
      <vt:lpstr>A126266402A</vt:lpstr>
      <vt:lpstr>A126266402A_Data</vt:lpstr>
      <vt:lpstr>A126266402A_Latest</vt:lpstr>
      <vt:lpstr>A126266406K</vt:lpstr>
      <vt:lpstr>A126266406K_Data</vt:lpstr>
      <vt:lpstr>A126266406K_Latest</vt:lpstr>
      <vt:lpstr>A126266410A</vt:lpstr>
      <vt:lpstr>A126266410A_Data</vt:lpstr>
      <vt:lpstr>A126266410A_Latest</vt:lpstr>
      <vt:lpstr>A126266414K</vt:lpstr>
      <vt:lpstr>A126266414K_Data</vt:lpstr>
      <vt:lpstr>A126266414K_Latest</vt:lpstr>
      <vt:lpstr>A126266418V</vt:lpstr>
      <vt:lpstr>A126266418V_Data</vt:lpstr>
      <vt:lpstr>A126266418V_Latest</vt:lpstr>
      <vt:lpstr>A126266422K</vt:lpstr>
      <vt:lpstr>A126266422K_Data</vt:lpstr>
      <vt:lpstr>A126266422K_Latest</vt:lpstr>
      <vt:lpstr>A126266426V</vt:lpstr>
      <vt:lpstr>A126266426V_Data</vt:lpstr>
      <vt:lpstr>A126266426V_Latest</vt:lpstr>
      <vt:lpstr>A126266430K</vt:lpstr>
      <vt:lpstr>A126266430K_Data</vt:lpstr>
      <vt:lpstr>A126266430K_Latest</vt:lpstr>
      <vt:lpstr>A126266434V</vt:lpstr>
      <vt:lpstr>A126266434V_Data</vt:lpstr>
      <vt:lpstr>A126266434V_Latest</vt:lpstr>
      <vt:lpstr>A126266438C</vt:lpstr>
      <vt:lpstr>A126266438C_Data</vt:lpstr>
      <vt:lpstr>A126266438C_Latest</vt:lpstr>
      <vt:lpstr>A126266442V</vt:lpstr>
      <vt:lpstr>A126266442V_Data</vt:lpstr>
      <vt:lpstr>A126266442V_Latest</vt:lpstr>
      <vt:lpstr>A126266446C</vt:lpstr>
      <vt:lpstr>A126266446C_Data</vt:lpstr>
      <vt:lpstr>A126266446C_Latest</vt:lpstr>
      <vt:lpstr>A126266450V</vt:lpstr>
      <vt:lpstr>A126266450V_Data</vt:lpstr>
      <vt:lpstr>A126266450V_Latest</vt:lpstr>
      <vt:lpstr>A126266454C</vt:lpstr>
      <vt:lpstr>A126266454C_Data</vt:lpstr>
      <vt:lpstr>A126266454C_Latest</vt:lpstr>
      <vt:lpstr>A126266458L</vt:lpstr>
      <vt:lpstr>A126266458L_Data</vt:lpstr>
      <vt:lpstr>A126266458L_Latest</vt:lpstr>
      <vt:lpstr>A126266462C</vt:lpstr>
      <vt:lpstr>A126266462C_Data</vt:lpstr>
      <vt:lpstr>A126266462C_Latest</vt:lpstr>
      <vt:lpstr>A126266466L</vt:lpstr>
      <vt:lpstr>A126266466L_Data</vt:lpstr>
      <vt:lpstr>A126266466L_Latest</vt:lpstr>
      <vt:lpstr>A126266470C</vt:lpstr>
      <vt:lpstr>A126266470C_Data</vt:lpstr>
      <vt:lpstr>A126266470C_Latest</vt:lpstr>
      <vt:lpstr>A126266474L</vt:lpstr>
      <vt:lpstr>A126266474L_Data</vt:lpstr>
      <vt:lpstr>A126266474L_Latest</vt:lpstr>
      <vt:lpstr>A126266478W</vt:lpstr>
      <vt:lpstr>A126266478W_Data</vt:lpstr>
      <vt:lpstr>A126266478W_Latest</vt:lpstr>
      <vt:lpstr>A126266482L</vt:lpstr>
      <vt:lpstr>A126266482L_Data</vt:lpstr>
      <vt:lpstr>A126266482L_Latest</vt:lpstr>
      <vt:lpstr>A126266486W</vt:lpstr>
      <vt:lpstr>A126266486W_Data</vt:lpstr>
      <vt:lpstr>A126266486W_Latest</vt:lpstr>
      <vt:lpstr>A126266490L</vt:lpstr>
      <vt:lpstr>A126266490L_Data</vt:lpstr>
      <vt:lpstr>A126266490L_Latest</vt:lpstr>
      <vt:lpstr>A126266494W</vt:lpstr>
      <vt:lpstr>A126266494W_Data</vt:lpstr>
      <vt:lpstr>A126266494W_Latest</vt:lpstr>
      <vt:lpstr>A126266498F</vt:lpstr>
      <vt:lpstr>A126266498F_Data</vt:lpstr>
      <vt:lpstr>A126266498F_Latest</vt:lpstr>
      <vt:lpstr>A126266502K</vt:lpstr>
      <vt:lpstr>A126266502K_Data</vt:lpstr>
      <vt:lpstr>A126266502K_Latest</vt:lpstr>
      <vt:lpstr>A126266506V</vt:lpstr>
      <vt:lpstr>A126266506V_Data</vt:lpstr>
      <vt:lpstr>A126266506V_Latest</vt:lpstr>
      <vt:lpstr>A126266510K</vt:lpstr>
      <vt:lpstr>A126266510K_Data</vt:lpstr>
      <vt:lpstr>A126266510K_Latest</vt:lpstr>
      <vt:lpstr>A126266514V</vt:lpstr>
      <vt:lpstr>A126266514V_Data</vt:lpstr>
      <vt:lpstr>A126266514V_Latest</vt:lpstr>
      <vt:lpstr>A126266518C</vt:lpstr>
      <vt:lpstr>A126266518C_Data</vt:lpstr>
      <vt:lpstr>A126266518C_Latest</vt:lpstr>
      <vt:lpstr>A126266522V</vt:lpstr>
      <vt:lpstr>A126266522V_Data</vt:lpstr>
      <vt:lpstr>A126266522V_Latest</vt:lpstr>
      <vt:lpstr>A126266526C</vt:lpstr>
      <vt:lpstr>A126266526C_Data</vt:lpstr>
      <vt:lpstr>A126266526C_Latest</vt:lpstr>
      <vt:lpstr>A126266530V</vt:lpstr>
      <vt:lpstr>A126266530V_Data</vt:lpstr>
      <vt:lpstr>A126266530V_Latest</vt:lpstr>
      <vt:lpstr>A126266534C</vt:lpstr>
      <vt:lpstr>A126266534C_Data</vt:lpstr>
      <vt:lpstr>A126266534C_Latest</vt:lpstr>
      <vt:lpstr>A126266538L</vt:lpstr>
      <vt:lpstr>A126266538L_Data</vt:lpstr>
      <vt:lpstr>A126266538L_Latest</vt:lpstr>
      <vt:lpstr>A126266542C</vt:lpstr>
      <vt:lpstr>A126266542C_Data</vt:lpstr>
      <vt:lpstr>A126266542C_Latest</vt:lpstr>
      <vt:lpstr>A126266546L</vt:lpstr>
      <vt:lpstr>A126266546L_Data</vt:lpstr>
      <vt:lpstr>A126266546L_Latest</vt:lpstr>
      <vt:lpstr>A126266550C</vt:lpstr>
      <vt:lpstr>A126266550C_Data</vt:lpstr>
      <vt:lpstr>A126266550C_Latest</vt:lpstr>
      <vt:lpstr>A126266554L</vt:lpstr>
      <vt:lpstr>A126266554L_Data</vt:lpstr>
      <vt:lpstr>A126266554L_Latest</vt:lpstr>
      <vt:lpstr>A126266558W</vt:lpstr>
      <vt:lpstr>A126266558W_Data</vt:lpstr>
      <vt:lpstr>A126266558W_Latest</vt:lpstr>
      <vt:lpstr>A126266562L</vt:lpstr>
      <vt:lpstr>A126266562L_Data</vt:lpstr>
      <vt:lpstr>A126266562L_Latest</vt:lpstr>
      <vt:lpstr>A126266566W</vt:lpstr>
      <vt:lpstr>A126266566W_Data</vt:lpstr>
      <vt:lpstr>A126266566W_Latest</vt:lpstr>
      <vt:lpstr>A126266570L</vt:lpstr>
      <vt:lpstr>A126266570L_Data</vt:lpstr>
      <vt:lpstr>A126266570L_Latest</vt:lpstr>
      <vt:lpstr>A126266574W</vt:lpstr>
      <vt:lpstr>A126266574W_Data</vt:lpstr>
      <vt:lpstr>A126266574W_Latest</vt:lpstr>
      <vt:lpstr>A126266578F</vt:lpstr>
      <vt:lpstr>A126266578F_Data</vt:lpstr>
      <vt:lpstr>A126266578F_Latest</vt:lpstr>
      <vt:lpstr>A126266582W</vt:lpstr>
      <vt:lpstr>A126266582W_Data</vt:lpstr>
      <vt:lpstr>A126266582W_Latest</vt:lpstr>
      <vt:lpstr>A126266586F</vt:lpstr>
      <vt:lpstr>A126266586F_Data</vt:lpstr>
      <vt:lpstr>A126266586F_Latest</vt:lpstr>
      <vt:lpstr>A126266590W</vt:lpstr>
      <vt:lpstr>A126266590W_Data</vt:lpstr>
      <vt:lpstr>A126266590W_Latest</vt:lpstr>
      <vt:lpstr>A126266594F</vt:lpstr>
      <vt:lpstr>A126266594F_Data</vt:lpstr>
      <vt:lpstr>A126266594F_Latest</vt:lpstr>
      <vt:lpstr>A126266598R</vt:lpstr>
      <vt:lpstr>A126266598R_Data</vt:lpstr>
      <vt:lpstr>A126266598R_Latest</vt:lpstr>
      <vt:lpstr>A126266602V</vt:lpstr>
      <vt:lpstr>A126266602V_Data</vt:lpstr>
      <vt:lpstr>A126266602V_Latest</vt:lpstr>
      <vt:lpstr>A126266606C</vt:lpstr>
      <vt:lpstr>A126266606C_Data</vt:lpstr>
      <vt:lpstr>A126266606C_Latest</vt:lpstr>
      <vt:lpstr>A126266610V</vt:lpstr>
      <vt:lpstr>A126266610V_Data</vt:lpstr>
      <vt:lpstr>A126266610V_Latest</vt:lpstr>
      <vt:lpstr>A126266614C</vt:lpstr>
      <vt:lpstr>A126266614C_Data</vt:lpstr>
      <vt:lpstr>A126266614C_Latest</vt:lpstr>
      <vt:lpstr>A126266618L</vt:lpstr>
      <vt:lpstr>A126266618L_Data</vt:lpstr>
      <vt:lpstr>A126266618L_Latest</vt:lpstr>
      <vt:lpstr>A126266622C</vt:lpstr>
      <vt:lpstr>A126266622C_Data</vt:lpstr>
      <vt:lpstr>A126266622C_Latest</vt:lpstr>
      <vt:lpstr>A126266626L</vt:lpstr>
      <vt:lpstr>A126266626L_Data</vt:lpstr>
      <vt:lpstr>A126266626L_Latest</vt:lpstr>
      <vt:lpstr>A126266630C</vt:lpstr>
      <vt:lpstr>A126266630C_Data</vt:lpstr>
      <vt:lpstr>A126266630C_Latest</vt:lpstr>
      <vt:lpstr>A126266634L</vt:lpstr>
      <vt:lpstr>A126266634L_Data</vt:lpstr>
      <vt:lpstr>A126266634L_Latest</vt:lpstr>
      <vt:lpstr>A126266638W</vt:lpstr>
      <vt:lpstr>A126266638W_Data</vt:lpstr>
      <vt:lpstr>A126266638W_Latest</vt:lpstr>
      <vt:lpstr>A126266642L</vt:lpstr>
      <vt:lpstr>A126266642L_Data</vt:lpstr>
      <vt:lpstr>A126266642L_Latest</vt:lpstr>
      <vt:lpstr>A126266646W</vt:lpstr>
      <vt:lpstr>A126266646W_Data</vt:lpstr>
      <vt:lpstr>A126266646W_Latest</vt:lpstr>
      <vt:lpstr>A126266650L</vt:lpstr>
      <vt:lpstr>A126266650L_Data</vt:lpstr>
      <vt:lpstr>A126266650L_Latest</vt:lpstr>
      <vt:lpstr>A126266654W</vt:lpstr>
      <vt:lpstr>A126266654W_Data</vt:lpstr>
      <vt:lpstr>A126266654W_Latest</vt:lpstr>
      <vt:lpstr>A126266658F</vt:lpstr>
      <vt:lpstr>A126266658F_Data</vt:lpstr>
      <vt:lpstr>A126266658F_Latest</vt:lpstr>
      <vt:lpstr>A126266662W</vt:lpstr>
      <vt:lpstr>A126266662W_Data</vt:lpstr>
      <vt:lpstr>A126266662W_Latest</vt:lpstr>
      <vt:lpstr>A126266666F</vt:lpstr>
      <vt:lpstr>A126266666F_Data</vt:lpstr>
      <vt:lpstr>A126266666F_Latest</vt:lpstr>
      <vt:lpstr>A126266670W</vt:lpstr>
      <vt:lpstr>A126266670W_Data</vt:lpstr>
      <vt:lpstr>A126266670W_Latest</vt:lpstr>
      <vt:lpstr>A126266674F</vt:lpstr>
      <vt:lpstr>A126266674F_Data</vt:lpstr>
      <vt:lpstr>A126266674F_Latest</vt:lpstr>
      <vt:lpstr>A126266678R</vt:lpstr>
      <vt:lpstr>A126266678R_Data</vt:lpstr>
      <vt:lpstr>A126266678R_Latest</vt:lpstr>
      <vt:lpstr>A126266682F</vt:lpstr>
      <vt:lpstr>A126266682F_Data</vt:lpstr>
      <vt:lpstr>A126266682F_Latest</vt:lpstr>
      <vt:lpstr>A126266686R</vt:lpstr>
      <vt:lpstr>A126266686R_Data</vt:lpstr>
      <vt:lpstr>A126266686R_Latest</vt:lpstr>
      <vt:lpstr>A126266690F</vt:lpstr>
      <vt:lpstr>A126266690F_Data</vt:lpstr>
      <vt:lpstr>A126266690F_Latest</vt:lpstr>
      <vt:lpstr>A126266694R</vt:lpstr>
      <vt:lpstr>A126266694R_Data</vt:lpstr>
      <vt:lpstr>A126266694R_Latest</vt:lpstr>
      <vt:lpstr>A126266698X</vt:lpstr>
      <vt:lpstr>A126266698X_Data</vt:lpstr>
      <vt:lpstr>A126266698X_Latest</vt:lpstr>
      <vt:lpstr>A126266702C</vt:lpstr>
      <vt:lpstr>A126266702C_Data</vt:lpstr>
      <vt:lpstr>A126266702C_Latest</vt:lpstr>
      <vt:lpstr>A126266706L</vt:lpstr>
      <vt:lpstr>A126266706L_Data</vt:lpstr>
      <vt:lpstr>A126266706L_Latest</vt:lpstr>
      <vt:lpstr>A126266710C</vt:lpstr>
      <vt:lpstr>A126266710C_Data</vt:lpstr>
      <vt:lpstr>A126266710C_Latest</vt:lpstr>
      <vt:lpstr>A126266714L</vt:lpstr>
      <vt:lpstr>A126266714L_Data</vt:lpstr>
      <vt:lpstr>A126266714L_Latest</vt:lpstr>
      <vt:lpstr>A126266718W</vt:lpstr>
      <vt:lpstr>A126266718W_Data</vt:lpstr>
      <vt:lpstr>A126266718W_Latest</vt:lpstr>
      <vt:lpstr>A126266722L</vt:lpstr>
      <vt:lpstr>A126266722L_Data</vt:lpstr>
      <vt:lpstr>A126266722L_Latest</vt:lpstr>
      <vt:lpstr>A126266726W</vt:lpstr>
      <vt:lpstr>A126266726W_Data</vt:lpstr>
      <vt:lpstr>A126266726W_Latest</vt:lpstr>
      <vt:lpstr>A126266730L</vt:lpstr>
      <vt:lpstr>A126266730L_Data</vt:lpstr>
      <vt:lpstr>A126266730L_Latest</vt:lpstr>
      <vt:lpstr>A126266734W</vt:lpstr>
      <vt:lpstr>A126266734W_Data</vt:lpstr>
      <vt:lpstr>A126266734W_Latest</vt:lpstr>
      <vt:lpstr>A126266738F</vt:lpstr>
      <vt:lpstr>A126266738F_Data</vt:lpstr>
      <vt:lpstr>A126266738F_Latest</vt:lpstr>
      <vt:lpstr>A126266742W</vt:lpstr>
      <vt:lpstr>A126266742W_Data</vt:lpstr>
      <vt:lpstr>A126266742W_Latest</vt:lpstr>
      <vt:lpstr>A126266746F</vt:lpstr>
      <vt:lpstr>A126266746F_Data</vt:lpstr>
      <vt:lpstr>A126266746F_Latest</vt:lpstr>
      <vt:lpstr>A126266750W</vt:lpstr>
      <vt:lpstr>A126266750W_Data</vt:lpstr>
      <vt:lpstr>A126266750W_Latest</vt:lpstr>
      <vt:lpstr>A126266754F</vt:lpstr>
      <vt:lpstr>A126266754F_Data</vt:lpstr>
      <vt:lpstr>A126266754F_Latest</vt:lpstr>
      <vt:lpstr>A126266758R</vt:lpstr>
      <vt:lpstr>A126266758R_Data</vt:lpstr>
      <vt:lpstr>A126266758R_Latest</vt:lpstr>
      <vt:lpstr>A126266762F</vt:lpstr>
      <vt:lpstr>A126266762F_Data</vt:lpstr>
      <vt:lpstr>A126266762F_Latest</vt:lpstr>
      <vt:lpstr>A126266766R</vt:lpstr>
      <vt:lpstr>A126266766R_Data</vt:lpstr>
      <vt:lpstr>A126266766R_Latest</vt:lpstr>
      <vt:lpstr>A126266770F</vt:lpstr>
      <vt:lpstr>A126266770F_Data</vt:lpstr>
      <vt:lpstr>A126266770F_Latest</vt:lpstr>
      <vt:lpstr>A126266774R</vt:lpstr>
      <vt:lpstr>A126266774R_Data</vt:lpstr>
      <vt:lpstr>A126266774R_Latest</vt:lpstr>
      <vt:lpstr>A126266778X</vt:lpstr>
      <vt:lpstr>A126266778X_Data</vt:lpstr>
      <vt:lpstr>A126266778X_Latest</vt:lpstr>
      <vt:lpstr>A126266782R</vt:lpstr>
      <vt:lpstr>A126266782R_Data</vt:lpstr>
      <vt:lpstr>A126266782R_Latest</vt:lpstr>
      <vt:lpstr>A126266786X</vt:lpstr>
      <vt:lpstr>A126266786X_Data</vt:lpstr>
      <vt:lpstr>A126266786X_Latest</vt:lpstr>
      <vt:lpstr>A126266790R</vt:lpstr>
      <vt:lpstr>A126266790R_Data</vt:lpstr>
      <vt:lpstr>A126266790R_Latest</vt:lpstr>
      <vt:lpstr>A126266794X</vt:lpstr>
      <vt:lpstr>A126266794X_Data</vt:lpstr>
      <vt:lpstr>A126266794X_Latest</vt:lpstr>
      <vt:lpstr>A126266798J</vt:lpstr>
      <vt:lpstr>A126266798J_Data</vt:lpstr>
      <vt:lpstr>A126266798J_Latest</vt:lpstr>
      <vt:lpstr>A126266802L</vt:lpstr>
      <vt:lpstr>A126266802L_Data</vt:lpstr>
      <vt:lpstr>A126266802L_Latest</vt:lpstr>
      <vt:lpstr>A126266806W</vt:lpstr>
      <vt:lpstr>A126266806W_Data</vt:lpstr>
      <vt:lpstr>A126266806W_Latest</vt:lpstr>
      <vt:lpstr>A126266810L</vt:lpstr>
      <vt:lpstr>A126266810L_Data</vt:lpstr>
      <vt:lpstr>A126266810L_Latest</vt:lpstr>
      <vt:lpstr>A126266814W</vt:lpstr>
      <vt:lpstr>A126266814W_Data</vt:lpstr>
      <vt:lpstr>A126266814W_Latest</vt:lpstr>
      <vt:lpstr>A126266818F</vt:lpstr>
      <vt:lpstr>A126266818F_Data</vt:lpstr>
      <vt:lpstr>A126266818F_Latest</vt:lpstr>
      <vt:lpstr>A126266822W</vt:lpstr>
      <vt:lpstr>A126266822W_Data</vt:lpstr>
      <vt:lpstr>A126266822W_Latest</vt:lpstr>
      <vt:lpstr>A126266826F</vt:lpstr>
      <vt:lpstr>A126266826F_Data</vt:lpstr>
      <vt:lpstr>A126266826F_Latest</vt:lpstr>
      <vt:lpstr>A126266830W</vt:lpstr>
      <vt:lpstr>A126266830W_Data</vt:lpstr>
      <vt:lpstr>A126266830W_Latest</vt:lpstr>
      <vt:lpstr>A126266834F</vt:lpstr>
      <vt:lpstr>A126266834F_Data</vt:lpstr>
      <vt:lpstr>A126266834F_Latest</vt:lpstr>
      <vt:lpstr>A126266838R</vt:lpstr>
      <vt:lpstr>A126266838R_Data</vt:lpstr>
      <vt:lpstr>A126266838R_Latest</vt:lpstr>
      <vt:lpstr>A126266842F</vt:lpstr>
      <vt:lpstr>A126266842F_Data</vt:lpstr>
      <vt:lpstr>A126266842F_Latest</vt:lpstr>
      <vt:lpstr>A126266846R</vt:lpstr>
      <vt:lpstr>A126266846R_Data</vt:lpstr>
      <vt:lpstr>A126266846R_Latest</vt:lpstr>
      <vt:lpstr>A126266850F</vt:lpstr>
      <vt:lpstr>A126266850F_Data</vt:lpstr>
      <vt:lpstr>A126266850F_Latest</vt:lpstr>
      <vt:lpstr>A126266854R</vt:lpstr>
      <vt:lpstr>A126266854R_Data</vt:lpstr>
      <vt:lpstr>A126266854R_Latest</vt:lpstr>
      <vt:lpstr>A126266858X</vt:lpstr>
      <vt:lpstr>A126266858X_Data</vt:lpstr>
      <vt:lpstr>A126266858X_Latest</vt:lpstr>
      <vt:lpstr>A126266862R</vt:lpstr>
      <vt:lpstr>A126266862R_Data</vt:lpstr>
      <vt:lpstr>A126266862R_Latest</vt:lpstr>
      <vt:lpstr>A126266866X</vt:lpstr>
      <vt:lpstr>A126266866X_Data</vt:lpstr>
      <vt:lpstr>A126266866X_Latest</vt:lpstr>
      <vt:lpstr>A126266870R</vt:lpstr>
      <vt:lpstr>A126266870R_Data</vt:lpstr>
      <vt:lpstr>A126266870R_Latest</vt:lpstr>
      <vt:lpstr>A126266874X</vt:lpstr>
      <vt:lpstr>A126266874X_Data</vt:lpstr>
      <vt:lpstr>A126266874X_Latest</vt:lpstr>
      <vt:lpstr>A126266878J</vt:lpstr>
      <vt:lpstr>A126266878J_Data</vt:lpstr>
      <vt:lpstr>A126266878J_Latest</vt:lpstr>
      <vt:lpstr>A126266882X</vt:lpstr>
      <vt:lpstr>A126266882X_Data</vt:lpstr>
      <vt:lpstr>A126266882X_Latest</vt:lpstr>
      <vt:lpstr>A126266886J</vt:lpstr>
      <vt:lpstr>A126266886J_Data</vt:lpstr>
      <vt:lpstr>A126266886J_Latest</vt:lpstr>
      <vt:lpstr>A126266890X</vt:lpstr>
      <vt:lpstr>A126266890X_Data</vt:lpstr>
      <vt:lpstr>A126266890X_Latest</vt:lpstr>
      <vt:lpstr>A126266894J</vt:lpstr>
      <vt:lpstr>A126266894J_Data</vt:lpstr>
      <vt:lpstr>A126266894J_Latest</vt:lpstr>
      <vt:lpstr>A126266898T</vt:lpstr>
      <vt:lpstr>A126266898T_Data</vt:lpstr>
      <vt:lpstr>A126266898T_Latest</vt:lpstr>
      <vt:lpstr>A126266902W</vt:lpstr>
      <vt:lpstr>A126266902W_Data</vt:lpstr>
      <vt:lpstr>A126266902W_Latest</vt:lpstr>
      <vt:lpstr>A126266906F</vt:lpstr>
      <vt:lpstr>A126266906F_Data</vt:lpstr>
      <vt:lpstr>A126266906F_Latest</vt:lpstr>
      <vt:lpstr>A126266910W</vt:lpstr>
      <vt:lpstr>A126266910W_Data</vt:lpstr>
      <vt:lpstr>A126266910W_Latest</vt:lpstr>
      <vt:lpstr>A126266914F</vt:lpstr>
      <vt:lpstr>A126266914F_Data</vt:lpstr>
      <vt:lpstr>A126266914F_Latest</vt:lpstr>
      <vt:lpstr>A126266918R</vt:lpstr>
      <vt:lpstr>A126266918R_Data</vt:lpstr>
      <vt:lpstr>A126266918R_Latest</vt:lpstr>
      <vt:lpstr>A126266922F</vt:lpstr>
      <vt:lpstr>A126266922F_Data</vt:lpstr>
      <vt:lpstr>A126266922F_Latest</vt:lpstr>
      <vt:lpstr>A126266926R</vt:lpstr>
      <vt:lpstr>A126266926R_Data</vt:lpstr>
      <vt:lpstr>A126266926R_Latest</vt:lpstr>
      <vt:lpstr>A126266930F</vt:lpstr>
      <vt:lpstr>A126266930F_Data</vt:lpstr>
      <vt:lpstr>A126266930F_Latest</vt:lpstr>
      <vt:lpstr>A126266934R</vt:lpstr>
      <vt:lpstr>A126266934R_Data</vt:lpstr>
      <vt:lpstr>A126266934R_Latest</vt:lpstr>
      <vt:lpstr>A126266938X</vt:lpstr>
      <vt:lpstr>A126266938X_Data</vt:lpstr>
      <vt:lpstr>A126266938X_Latest</vt:lpstr>
      <vt:lpstr>A126266942R</vt:lpstr>
      <vt:lpstr>A126266942R_Data</vt:lpstr>
      <vt:lpstr>A126266942R_Latest</vt:lpstr>
      <vt:lpstr>A126266946X</vt:lpstr>
      <vt:lpstr>A126266946X_Data</vt:lpstr>
      <vt:lpstr>A126266946X_Latest</vt:lpstr>
      <vt:lpstr>A126266950R</vt:lpstr>
      <vt:lpstr>A126266950R_Data</vt:lpstr>
      <vt:lpstr>A126266950R_Latest</vt:lpstr>
      <vt:lpstr>A126266954X</vt:lpstr>
      <vt:lpstr>A126266954X_Data</vt:lpstr>
      <vt:lpstr>A126266954X_Latest</vt:lpstr>
      <vt:lpstr>A126266958J</vt:lpstr>
      <vt:lpstr>A126266958J_Data</vt:lpstr>
      <vt:lpstr>A126266958J_Latest</vt:lpstr>
      <vt:lpstr>A126266962X</vt:lpstr>
      <vt:lpstr>A126266962X_Data</vt:lpstr>
      <vt:lpstr>A126266962X_Latest</vt:lpstr>
      <vt:lpstr>A126266966J</vt:lpstr>
      <vt:lpstr>A126266966J_Data</vt:lpstr>
      <vt:lpstr>A126266966J_Latest</vt:lpstr>
      <vt:lpstr>A126266970X</vt:lpstr>
      <vt:lpstr>A126266970X_Data</vt:lpstr>
      <vt:lpstr>A126266970X_Latest</vt:lpstr>
      <vt:lpstr>A126266974J</vt:lpstr>
      <vt:lpstr>A126266974J_Data</vt:lpstr>
      <vt:lpstr>A126266974J_Latest</vt:lpstr>
      <vt:lpstr>A126266978T</vt:lpstr>
      <vt:lpstr>A126266978T_Data</vt:lpstr>
      <vt:lpstr>A126266978T_Latest</vt:lpstr>
      <vt:lpstr>A126266982J</vt:lpstr>
      <vt:lpstr>A126266982J_Data</vt:lpstr>
      <vt:lpstr>A126266982J_Latest</vt:lpstr>
      <vt:lpstr>A126266986T</vt:lpstr>
      <vt:lpstr>A126266986T_Data</vt:lpstr>
      <vt:lpstr>A126266986T_Latest</vt:lpstr>
      <vt:lpstr>A126266990J</vt:lpstr>
      <vt:lpstr>A126266990J_Data</vt:lpstr>
      <vt:lpstr>A126266990J_Latest</vt:lpstr>
      <vt:lpstr>A126266994T</vt:lpstr>
      <vt:lpstr>A126266994T_Data</vt:lpstr>
      <vt:lpstr>A126266994T_Latest</vt:lpstr>
      <vt:lpstr>A126266998A</vt:lpstr>
      <vt:lpstr>A126266998A_Data</vt:lpstr>
      <vt:lpstr>A126266998A_Latest</vt:lpstr>
      <vt:lpstr>A126267002J</vt:lpstr>
      <vt:lpstr>A126267002J_Data</vt:lpstr>
      <vt:lpstr>A126267002J_Latest</vt:lpstr>
      <vt:lpstr>A126267006T</vt:lpstr>
      <vt:lpstr>A126267006T_Data</vt:lpstr>
      <vt:lpstr>A126267006T_Latest</vt:lpstr>
      <vt:lpstr>A126267010J</vt:lpstr>
      <vt:lpstr>A126267010J_Data</vt:lpstr>
      <vt:lpstr>A126267010J_Latest</vt:lpstr>
      <vt:lpstr>A126267014T</vt:lpstr>
      <vt:lpstr>A126267014T_Data</vt:lpstr>
      <vt:lpstr>A126267014T_Latest</vt:lpstr>
      <vt:lpstr>A126267018A</vt:lpstr>
      <vt:lpstr>A126267018A_Data</vt:lpstr>
      <vt:lpstr>A126267018A_Latest</vt:lpstr>
      <vt:lpstr>A126267022T</vt:lpstr>
      <vt:lpstr>A126267022T_Data</vt:lpstr>
      <vt:lpstr>A126267022T_Latest</vt:lpstr>
      <vt:lpstr>A126267026A</vt:lpstr>
      <vt:lpstr>A126267026A_Data</vt:lpstr>
      <vt:lpstr>A126267026A_Latest</vt:lpstr>
      <vt:lpstr>A126267030T</vt:lpstr>
      <vt:lpstr>A126267030T_Data</vt:lpstr>
      <vt:lpstr>A126267030T_Latest</vt:lpstr>
      <vt:lpstr>A126267034A</vt:lpstr>
      <vt:lpstr>A126267034A_Data</vt:lpstr>
      <vt:lpstr>A126267034A_Latest</vt:lpstr>
      <vt:lpstr>A126267038K</vt:lpstr>
      <vt:lpstr>A126267038K_Data</vt:lpstr>
      <vt:lpstr>A126267038K_Latest</vt:lpstr>
      <vt:lpstr>A126267042A</vt:lpstr>
      <vt:lpstr>A126267042A_Data</vt:lpstr>
      <vt:lpstr>A126267042A_Latest</vt:lpstr>
      <vt:lpstr>A126267046K</vt:lpstr>
      <vt:lpstr>A126267046K_Data</vt:lpstr>
      <vt:lpstr>A126267046K_Latest</vt:lpstr>
      <vt:lpstr>A126267050A</vt:lpstr>
      <vt:lpstr>A126267050A_Data</vt:lpstr>
      <vt:lpstr>A126267050A_Latest</vt:lpstr>
      <vt:lpstr>A126267054K</vt:lpstr>
      <vt:lpstr>A126267054K_Data</vt:lpstr>
      <vt:lpstr>A126267054K_Latest</vt:lpstr>
      <vt:lpstr>A126267058V</vt:lpstr>
      <vt:lpstr>A126267058V_Data</vt:lpstr>
      <vt:lpstr>A126267058V_Latest</vt:lpstr>
      <vt:lpstr>A126267062K</vt:lpstr>
      <vt:lpstr>A126267062K_Data</vt:lpstr>
      <vt:lpstr>A126267062K_Latest</vt:lpstr>
      <vt:lpstr>A126267066V</vt:lpstr>
      <vt:lpstr>A126267066V_Data</vt:lpstr>
      <vt:lpstr>A126267066V_Latest</vt:lpstr>
      <vt:lpstr>A126267070K</vt:lpstr>
      <vt:lpstr>A126267070K_Data</vt:lpstr>
      <vt:lpstr>A126267070K_Latest</vt:lpstr>
      <vt:lpstr>A126267074V</vt:lpstr>
      <vt:lpstr>A126267074V_Data</vt:lpstr>
      <vt:lpstr>A126267074V_Latest</vt:lpstr>
      <vt:lpstr>A126267078C</vt:lpstr>
      <vt:lpstr>A126267078C_Data</vt:lpstr>
      <vt:lpstr>A126267078C_Latest</vt:lpstr>
      <vt:lpstr>A126267082V</vt:lpstr>
      <vt:lpstr>A126267082V_Data</vt:lpstr>
      <vt:lpstr>A126267082V_Latest</vt:lpstr>
      <vt:lpstr>A126267086C</vt:lpstr>
      <vt:lpstr>A126267086C_Data</vt:lpstr>
      <vt:lpstr>A126267086C_Latest</vt:lpstr>
      <vt:lpstr>A126267090V</vt:lpstr>
      <vt:lpstr>A126267090V_Data</vt:lpstr>
      <vt:lpstr>A126267090V_Latest</vt:lpstr>
      <vt:lpstr>A126267094C</vt:lpstr>
      <vt:lpstr>A126267094C_Data</vt:lpstr>
      <vt:lpstr>A126267094C_Latest</vt:lpstr>
      <vt:lpstr>A126267098L</vt:lpstr>
      <vt:lpstr>A126267098L_Data</vt:lpstr>
      <vt:lpstr>A126267098L_Latest</vt:lpstr>
      <vt:lpstr>A126267102T</vt:lpstr>
      <vt:lpstr>A126267102T_Data</vt:lpstr>
      <vt:lpstr>A126267102T_Latest</vt:lpstr>
      <vt:lpstr>A126267106A</vt:lpstr>
      <vt:lpstr>A126267106A_Data</vt:lpstr>
      <vt:lpstr>A126267106A_Latest</vt:lpstr>
      <vt:lpstr>A126267110T</vt:lpstr>
      <vt:lpstr>A126267110T_Data</vt:lpstr>
      <vt:lpstr>A126267110T_Latest</vt:lpstr>
      <vt:lpstr>A126267114A</vt:lpstr>
      <vt:lpstr>A126267114A_Data</vt:lpstr>
      <vt:lpstr>A126267114A_Latest</vt:lpstr>
      <vt:lpstr>A126267118K</vt:lpstr>
      <vt:lpstr>A126267118K_Data</vt:lpstr>
      <vt:lpstr>A126267118K_Latest</vt:lpstr>
      <vt:lpstr>A126267122A</vt:lpstr>
      <vt:lpstr>A126267122A_Data</vt:lpstr>
      <vt:lpstr>A126267122A_Latest</vt:lpstr>
      <vt:lpstr>A126267126K</vt:lpstr>
      <vt:lpstr>A126267126K_Data</vt:lpstr>
      <vt:lpstr>A126267126K_Latest</vt:lpstr>
      <vt:lpstr>A126267130A</vt:lpstr>
      <vt:lpstr>A126267130A_Data</vt:lpstr>
      <vt:lpstr>A126267130A_Latest</vt:lpstr>
      <vt:lpstr>A126267134K</vt:lpstr>
      <vt:lpstr>A126267134K_Data</vt:lpstr>
      <vt:lpstr>A126267134K_Latest</vt:lpstr>
      <vt:lpstr>A126267138V</vt:lpstr>
      <vt:lpstr>A126267138V_Data</vt:lpstr>
      <vt:lpstr>A126267138V_Latest</vt:lpstr>
      <vt:lpstr>A126267142K</vt:lpstr>
      <vt:lpstr>A126267142K_Data</vt:lpstr>
      <vt:lpstr>A126267142K_Latest</vt:lpstr>
      <vt:lpstr>A126267146V</vt:lpstr>
      <vt:lpstr>A126267146V_Data</vt:lpstr>
      <vt:lpstr>A126267146V_Latest</vt:lpstr>
      <vt:lpstr>A126267150K</vt:lpstr>
      <vt:lpstr>A126267150K_Data</vt:lpstr>
      <vt:lpstr>A126267150K_Latest</vt:lpstr>
      <vt:lpstr>A126267154V</vt:lpstr>
      <vt:lpstr>A126267154V_Data</vt:lpstr>
      <vt:lpstr>A126267154V_Latest</vt:lpstr>
      <vt:lpstr>A126267158C</vt:lpstr>
      <vt:lpstr>A126267158C_Data</vt:lpstr>
      <vt:lpstr>A126267158C_Latest</vt:lpstr>
      <vt:lpstr>A126267162V</vt:lpstr>
      <vt:lpstr>A126267162V_Data</vt:lpstr>
      <vt:lpstr>A126267162V_Latest</vt:lpstr>
      <vt:lpstr>A126267166C</vt:lpstr>
      <vt:lpstr>A126267166C_Data</vt:lpstr>
      <vt:lpstr>A126267166C_Latest</vt:lpstr>
      <vt:lpstr>A126267170V</vt:lpstr>
      <vt:lpstr>A126267170V_Data</vt:lpstr>
      <vt:lpstr>A126267170V_Latest</vt:lpstr>
      <vt:lpstr>A126267174C</vt:lpstr>
      <vt:lpstr>A126267174C_Data</vt:lpstr>
      <vt:lpstr>A126267174C_Latest</vt:lpstr>
      <vt:lpstr>A126267178L</vt:lpstr>
      <vt:lpstr>A126267178L_Data</vt:lpstr>
      <vt:lpstr>A126267178L_Latest</vt:lpstr>
      <vt:lpstr>A126267182C</vt:lpstr>
      <vt:lpstr>A126267182C_Data</vt:lpstr>
      <vt:lpstr>A126267182C_Latest</vt:lpstr>
      <vt:lpstr>A126267186L</vt:lpstr>
      <vt:lpstr>A126267186L_Data</vt:lpstr>
      <vt:lpstr>A126267186L_Latest</vt:lpstr>
      <vt:lpstr>A126267190C</vt:lpstr>
      <vt:lpstr>A126267190C_Data</vt:lpstr>
      <vt:lpstr>A126267190C_Latest</vt:lpstr>
      <vt:lpstr>A126267194L</vt:lpstr>
      <vt:lpstr>A126267194L_Data</vt:lpstr>
      <vt:lpstr>A126267194L_Latest</vt:lpstr>
      <vt:lpstr>A126267198W</vt:lpstr>
      <vt:lpstr>A126267198W_Data</vt:lpstr>
      <vt:lpstr>A126267198W_Latest</vt:lpstr>
      <vt:lpstr>A126267202A</vt:lpstr>
      <vt:lpstr>A126267202A_Data</vt:lpstr>
      <vt:lpstr>A126267202A_Latest</vt:lpstr>
      <vt:lpstr>A126267206K</vt:lpstr>
      <vt:lpstr>A126267206K_Data</vt:lpstr>
      <vt:lpstr>A126267206K_Latest</vt:lpstr>
      <vt:lpstr>A126267210A</vt:lpstr>
      <vt:lpstr>A126267210A_Data</vt:lpstr>
      <vt:lpstr>A126267210A_Latest</vt:lpstr>
      <vt:lpstr>A126267214K</vt:lpstr>
      <vt:lpstr>A126267214K_Data</vt:lpstr>
      <vt:lpstr>A126267214K_Latest</vt:lpstr>
      <vt:lpstr>A126267218V</vt:lpstr>
      <vt:lpstr>A126267218V_Data</vt:lpstr>
      <vt:lpstr>A126267218V_Latest</vt:lpstr>
      <vt:lpstr>A126267222K</vt:lpstr>
      <vt:lpstr>A126267222K_Data</vt:lpstr>
      <vt:lpstr>A126267222K_Latest</vt:lpstr>
      <vt:lpstr>A126267226V</vt:lpstr>
      <vt:lpstr>A126267226V_Data</vt:lpstr>
      <vt:lpstr>A126267226V_Latest</vt:lpstr>
      <vt:lpstr>A126267230K</vt:lpstr>
      <vt:lpstr>A126267230K_Data</vt:lpstr>
      <vt:lpstr>A126267230K_Latest</vt:lpstr>
      <vt:lpstr>A126267234V</vt:lpstr>
      <vt:lpstr>A126267234V_Data</vt:lpstr>
      <vt:lpstr>A126267234V_Latest</vt:lpstr>
      <vt:lpstr>A126267238C</vt:lpstr>
      <vt:lpstr>A126267238C_Data</vt:lpstr>
      <vt:lpstr>A126267238C_Latest</vt:lpstr>
      <vt:lpstr>A126267242V</vt:lpstr>
      <vt:lpstr>A126267242V_Data</vt:lpstr>
      <vt:lpstr>A126267242V_Latest</vt:lpstr>
      <vt:lpstr>A126267246C</vt:lpstr>
      <vt:lpstr>A126267246C_Data</vt:lpstr>
      <vt:lpstr>A126267246C_Latest</vt:lpstr>
      <vt:lpstr>A126267250V</vt:lpstr>
      <vt:lpstr>A126267250V_Data</vt:lpstr>
      <vt:lpstr>A126267250V_Latest</vt:lpstr>
      <vt:lpstr>A126267254C</vt:lpstr>
      <vt:lpstr>A126267254C_Data</vt:lpstr>
      <vt:lpstr>A126267254C_Latest</vt:lpstr>
      <vt:lpstr>A126267258L</vt:lpstr>
      <vt:lpstr>A126267258L_Data</vt:lpstr>
      <vt:lpstr>A126267258L_Latest</vt:lpstr>
      <vt:lpstr>A126267262C</vt:lpstr>
      <vt:lpstr>A126267262C_Data</vt:lpstr>
      <vt:lpstr>A126267262C_Latest</vt:lpstr>
      <vt:lpstr>A126267266L</vt:lpstr>
      <vt:lpstr>A126267266L_Data</vt:lpstr>
      <vt:lpstr>A126267266L_Latest</vt:lpstr>
      <vt:lpstr>A126267270C</vt:lpstr>
      <vt:lpstr>A126267270C_Data</vt:lpstr>
      <vt:lpstr>A126267270C_Latest</vt:lpstr>
      <vt:lpstr>A126267274L</vt:lpstr>
      <vt:lpstr>A126267274L_Data</vt:lpstr>
      <vt:lpstr>A126267274L_Latest</vt:lpstr>
      <vt:lpstr>A126267278W</vt:lpstr>
      <vt:lpstr>A126267278W_Data</vt:lpstr>
      <vt:lpstr>A126267278W_Latest</vt:lpstr>
      <vt:lpstr>A126267282L</vt:lpstr>
      <vt:lpstr>A126267282L_Data</vt:lpstr>
      <vt:lpstr>A126267282L_Latest</vt:lpstr>
      <vt:lpstr>A126267286W</vt:lpstr>
      <vt:lpstr>A126267286W_Data</vt:lpstr>
      <vt:lpstr>A126267286W_Latest</vt:lpstr>
      <vt:lpstr>A126267290L</vt:lpstr>
      <vt:lpstr>A126267290L_Data</vt:lpstr>
      <vt:lpstr>A126267290L_Latest</vt:lpstr>
      <vt:lpstr>A126267294W</vt:lpstr>
      <vt:lpstr>A126267294W_Data</vt:lpstr>
      <vt:lpstr>A126267294W_Latest</vt:lpstr>
      <vt:lpstr>A126267298F</vt:lpstr>
      <vt:lpstr>A126267298F_Data</vt:lpstr>
      <vt:lpstr>A126267298F_Latest</vt:lpstr>
      <vt:lpstr>A126267302K</vt:lpstr>
      <vt:lpstr>A126267302K_Data</vt:lpstr>
      <vt:lpstr>A126267302K_Latest</vt:lpstr>
      <vt:lpstr>A126267306V</vt:lpstr>
      <vt:lpstr>A126267306V_Data</vt:lpstr>
      <vt:lpstr>A126267306V_Latest</vt:lpstr>
      <vt:lpstr>A126267310K</vt:lpstr>
      <vt:lpstr>A126267310K_Data</vt:lpstr>
      <vt:lpstr>A126267310K_Latest</vt:lpstr>
      <vt:lpstr>A126267314V</vt:lpstr>
      <vt:lpstr>A126267314V_Data</vt:lpstr>
      <vt:lpstr>A126267314V_Latest</vt:lpstr>
      <vt:lpstr>A126267318C</vt:lpstr>
      <vt:lpstr>A126267318C_Data</vt:lpstr>
      <vt:lpstr>A126267318C_Latest</vt:lpstr>
      <vt:lpstr>A126267322V</vt:lpstr>
      <vt:lpstr>A126267322V_Data</vt:lpstr>
      <vt:lpstr>A126267322V_Latest</vt:lpstr>
      <vt:lpstr>A126267326C</vt:lpstr>
      <vt:lpstr>A126267326C_Data</vt:lpstr>
      <vt:lpstr>A126267326C_Latest</vt:lpstr>
      <vt:lpstr>A126267330V</vt:lpstr>
      <vt:lpstr>A126267330V_Data</vt:lpstr>
      <vt:lpstr>A126267330V_Latest</vt:lpstr>
      <vt:lpstr>A126267334C</vt:lpstr>
      <vt:lpstr>A126267334C_Data</vt:lpstr>
      <vt:lpstr>A126267334C_Latest</vt:lpstr>
      <vt:lpstr>A126267338L</vt:lpstr>
      <vt:lpstr>A126267338L_Data</vt:lpstr>
      <vt:lpstr>A126267338L_Latest</vt:lpstr>
      <vt:lpstr>A126267342C</vt:lpstr>
      <vt:lpstr>A126267342C_Data</vt:lpstr>
      <vt:lpstr>A126267342C_Latest</vt:lpstr>
      <vt:lpstr>A126267346L</vt:lpstr>
      <vt:lpstr>A126267346L_Data</vt:lpstr>
      <vt:lpstr>A126267346L_Latest</vt:lpstr>
      <vt:lpstr>A126267350C</vt:lpstr>
      <vt:lpstr>A126267350C_Data</vt:lpstr>
      <vt:lpstr>A126267350C_Latest</vt:lpstr>
      <vt:lpstr>A126267354L</vt:lpstr>
      <vt:lpstr>A126267354L_Data</vt:lpstr>
      <vt:lpstr>A126267354L_Latest</vt:lpstr>
      <vt:lpstr>A126267358W</vt:lpstr>
      <vt:lpstr>A126267358W_Data</vt:lpstr>
      <vt:lpstr>A126267358W_Latest</vt:lpstr>
      <vt:lpstr>A126267362L</vt:lpstr>
      <vt:lpstr>A126267362L_Data</vt:lpstr>
      <vt:lpstr>A126267362L_Latest</vt:lpstr>
      <vt:lpstr>A126267366W</vt:lpstr>
      <vt:lpstr>A126267366W_Data</vt:lpstr>
      <vt:lpstr>A126267366W_Latest</vt:lpstr>
      <vt:lpstr>A126267370L</vt:lpstr>
      <vt:lpstr>A126267370L_Data</vt:lpstr>
      <vt:lpstr>A126267370L_Latest</vt:lpstr>
      <vt:lpstr>A126267374W</vt:lpstr>
      <vt:lpstr>A126267374W_Data</vt:lpstr>
      <vt:lpstr>A126267374W_Latest</vt:lpstr>
      <vt:lpstr>A126267378F</vt:lpstr>
      <vt:lpstr>A126267378F_Data</vt:lpstr>
      <vt:lpstr>A126267378F_Latest</vt:lpstr>
      <vt:lpstr>A126267382W</vt:lpstr>
      <vt:lpstr>A126267382W_Data</vt:lpstr>
      <vt:lpstr>A126267382W_Latest</vt:lpstr>
      <vt:lpstr>A126267386F</vt:lpstr>
      <vt:lpstr>A126267386F_Data</vt:lpstr>
      <vt:lpstr>A126267386F_Latest</vt:lpstr>
      <vt:lpstr>A126267390W</vt:lpstr>
      <vt:lpstr>A126267390W_Data</vt:lpstr>
      <vt:lpstr>A126267390W_Latest</vt:lpstr>
      <vt:lpstr>A126267394F</vt:lpstr>
      <vt:lpstr>A126267394F_Data</vt:lpstr>
      <vt:lpstr>A126267394F_Latest</vt:lpstr>
      <vt:lpstr>A126267398R</vt:lpstr>
      <vt:lpstr>A126267398R_Data</vt:lpstr>
      <vt:lpstr>A126267398R_Latest</vt:lpstr>
      <vt:lpstr>A126267402V</vt:lpstr>
      <vt:lpstr>A126267402V_Data</vt:lpstr>
      <vt:lpstr>A126267402V_Latest</vt:lpstr>
      <vt:lpstr>A126267406C</vt:lpstr>
      <vt:lpstr>A126267406C_Data</vt:lpstr>
      <vt:lpstr>A126267406C_Latest</vt:lpstr>
      <vt:lpstr>A126267410V</vt:lpstr>
      <vt:lpstr>A126267410V_Data</vt:lpstr>
      <vt:lpstr>A126267410V_Latest</vt:lpstr>
      <vt:lpstr>A126267414C</vt:lpstr>
      <vt:lpstr>A126267414C_Data</vt:lpstr>
      <vt:lpstr>A126267414C_Latest</vt:lpstr>
      <vt:lpstr>A126267418L</vt:lpstr>
      <vt:lpstr>A126267418L_Data</vt:lpstr>
      <vt:lpstr>A126267418L_Latest</vt:lpstr>
      <vt:lpstr>A126267422C</vt:lpstr>
      <vt:lpstr>A126267422C_Data</vt:lpstr>
      <vt:lpstr>A126267422C_Latest</vt:lpstr>
      <vt:lpstr>A126267426L</vt:lpstr>
      <vt:lpstr>A126267426L_Data</vt:lpstr>
      <vt:lpstr>A126267426L_Latest</vt:lpstr>
      <vt:lpstr>A126267430C</vt:lpstr>
      <vt:lpstr>A126267430C_Data</vt:lpstr>
      <vt:lpstr>A126267430C_Latest</vt:lpstr>
      <vt:lpstr>A126267434L</vt:lpstr>
      <vt:lpstr>A126267434L_Data</vt:lpstr>
      <vt:lpstr>A126267434L_Latest</vt:lpstr>
      <vt:lpstr>A126267438W</vt:lpstr>
      <vt:lpstr>A126267438W_Data</vt:lpstr>
      <vt:lpstr>A126267438W_Latest</vt:lpstr>
      <vt:lpstr>A126267442L</vt:lpstr>
      <vt:lpstr>A126267442L_Data</vt:lpstr>
      <vt:lpstr>A126267442L_Latest</vt:lpstr>
      <vt:lpstr>A126267446W</vt:lpstr>
      <vt:lpstr>A126267446W_Data</vt:lpstr>
      <vt:lpstr>A126267446W_Latest</vt:lpstr>
      <vt:lpstr>A126267450L</vt:lpstr>
      <vt:lpstr>A126267450L_Data</vt:lpstr>
      <vt:lpstr>A126267450L_Latest</vt:lpstr>
      <vt:lpstr>A126267454W</vt:lpstr>
      <vt:lpstr>A126267454W_Data</vt:lpstr>
      <vt:lpstr>A126267454W_Latest</vt:lpstr>
      <vt:lpstr>A126267458F</vt:lpstr>
      <vt:lpstr>A126267458F_Data</vt:lpstr>
      <vt:lpstr>A126267458F_Latest</vt:lpstr>
      <vt:lpstr>A126267462W</vt:lpstr>
      <vt:lpstr>A126267462W_Data</vt:lpstr>
      <vt:lpstr>A126267462W_Latest</vt:lpstr>
      <vt:lpstr>A126267466F</vt:lpstr>
      <vt:lpstr>A126267466F_Data</vt:lpstr>
      <vt:lpstr>A126267466F_Latest</vt:lpstr>
      <vt:lpstr>A126267470W</vt:lpstr>
      <vt:lpstr>A126267470W_Data</vt:lpstr>
      <vt:lpstr>A126267470W_Latest</vt:lpstr>
      <vt:lpstr>A126267474F</vt:lpstr>
      <vt:lpstr>A126267474F_Data</vt:lpstr>
      <vt:lpstr>A126267474F_Latest</vt:lpstr>
      <vt:lpstr>A126267478R</vt:lpstr>
      <vt:lpstr>A126267478R_Data</vt:lpstr>
      <vt:lpstr>A126267478R_Latest</vt:lpstr>
      <vt:lpstr>A126267482F</vt:lpstr>
      <vt:lpstr>A126267482F_Data</vt:lpstr>
      <vt:lpstr>A126267482F_Latest</vt:lpstr>
      <vt:lpstr>A126267486R</vt:lpstr>
      <vt:lpstr>A126267486R_Data</vt:lpstr>
      <vt:lpstr>A126267486R_Latest</vt:lpstr>
      <vt:lpstr>A126267490F</vt:lpstr>
      <vt:lpstr>A126267490F_Data</vt:lpstr>
      <vt:lpstr>A126267490F_Latest</vt:lpstr>
      <vt:lpstr>A126267494R</vt:lpstr>
      <vt:lpstr>A126267494R_Data</vt:lpstr>
      <vt:lpstr>A126267494R_Latest</vt:lpstr>
      <vt:lpstr>A126267498X</vt:lpstr>
      <vt:lpstr>A126267498X_Data</vt:lpstr>
      <vt:lpstr>A126267498X_Latest</vt:lpstr>
      <vt:lpstr>A126267502C</vt:lpstr>
      <vt:lpstr>A126267502C_Data</vt:lpstr>
      <vt:lpstr>A126267502C_Latest</vt:lpstr>
      <vt:lpstr>A126267506L</vt:lpstr>
      <vt:lpstr>A126267506L_Data</vt:lpstr>
      <vt:lpstr>A126267506L_Latest</vt:lpstr>
      <vt:lpstr>A126267510C</vt:lpstr>
      <vt:lpstr>A126267510C_Data</vt:lpstr>
      <vt:lpstr>A126267510C_Latest</vt:lpstr>
      <vt:lpstr>A126267514L</vt:lpstr>
      <vt:lpstr>A126267514L_Data</vt:lpstr>
      <vt:lpstr>A126267514L_Latest</vt:lpstr>
      <vt:lpstr>A126267518W</vt:lpstr>
      <vt:lpstr>A126267518W_Data</vt:lpstr>
      <vt:lpstr>A126267518W_Latest</vt:lpstr>
      <vt:lpstr>A126267522L</vt:lpstr>
      <vt:lpstr>A126267522L_Data</vt:lpstr>
      <vt:lpstr>A126267522L_Latest</vt:lpstr>
      <vt:lpstr>A126267526W</vt:lpstr>
      <vt:lpstr>A126267526W_Data</vt:lpstr>
      <vt:lpstr>A126267526W_Latest</vt:lpstr>
      <vt:lpstr>A126267530L</vt:lpstr>
      <vt:lpstr>A126267530L_Data</vt:lpstr>
      <vt:lpstr>A126267530L_Latest</vt:lpstr>
      <vt:lpstr>A126267534W</vt:lpstr>
      <vt:lpstr>A126267534W_Data</vt:lpstr>
      <vt:lpstr>A126267534W_Latest</vt:lpstr>
      <vt:lpstr>A126267538F</vt:lpstr>
      <vt:lpstr>A126267538F_Data</vt:lpstr>
      <vt:lpstr>A126267538F_Latest</vt:lpstr>
      <vt:lpstr>A126267542W</vt:lpstr>
      <vt:lpstr>A126267542W_Data</vt:lpstr>
      <vt:lpstr>A126267542W_Latest</vt:lpstr>
      <vt:lpstr>A126267546F</vt:lpstr>
      <vt:lpstr>A126267546F_Data</vt:lpstr>
      <vt:lpstr>A126267546F_Latest</vt:lpstr>
      <vt:lpstr>A126267550W</vt:lpstr>
      <vt:lpstr>A126267550W_Data</vt:lpstr>
      <vt:lpstr>A126267550W_Latest</vt:lpstr>
      <vt:lpstr>A126267554F</vt:lpstr>
      <vt:lpstr>A126267554F_Data</vt:lpstr>
      <vt:lpstr>A126267554F_Latest</vt:lpstr>
      <vt:lpstr>A126267558R</vt:lpstr>
      <vt:lpstr>A126267558R_Data</vt:lpstr>
      <vt:lpstr>A126267558R_Latest</vt:lpstr>
      <vt:lpstr>A126267562F</vt:lpstr>
      <vt:lpstr>A126267562F_Data</vt:lpstr>
      <vt:lpstr>A126267562F_Latest</vt:lpstr>
      <vt:lpstr>A126267566R</vt:lpstr>
      <vt:lpstr>A126267566R_Data</vt:lpstr>
      <vt:lpstr>A126267566R_Latest</vt:lpstr>
      <vt:lpstr>A126267570F</vt:lpstr>
      <vt:lpstr>A126267570F_Data</vt:lpstr>
      <vt:lpstr>A126267570F_Latest</vt:lpstr>
      <vt:lpstr>A126267574R</vt:lpstr>
      <vt:lpstr>A126267574R_Data</vt:lpstr>
      <vt:lpstr>A126267574R_Latest</vt:lpstr>
      <vt:lpstr>A126267578X</vt:lpstr>
      <vt:lpstr>A126267578X_Data</vt:lpstr>
      <vt:lpstr>A126267578X_Latest</vt:lpstr>
      <vt:lpstr>A126267582R</vt:lpstr>
      <vt:lpstr>A126267582R_Data</vt:lpstr>
      <vt:lpstr>A126267582R_Latest</vt:lpstr>
      <vt:lpstr>A126267586X</vt:lpstr>
      <vt:lpstr>A126267586X_Data</vt:lpstr>
      <vt:lpstr>A126267586X_Latest</vt:lpstr>
      <vt:lpstr>A126267590R</vt:lpstr>
      <vt:lpstr>A126267590R_Data</vt:lpstr>
      <vt:lpstr>A126267590R_Latest</vt:lpstr>
      <vt:lpstr>A126267594X</vt:lpstr>
      <vt:lpstr>A126267594X_Data</vt:lpstr>
      <vt:lpstr>A126267594X_Latest</vt:lpstr>
      <vt:lpstr>A126267598J</vt:lpstr>
      <vt:lpstr>A126267598J_Data</vt:lpstr>
      <vt:lpstr>A126267598J_Latest</vt:lpstr>
      <vt:lpstr>A126267602L</vt:lpstr>
      <vt:lpstr>A126267602L_Data</vt:lpstr>
      <vt:lpstr>A126267602L_Latest</vt:lpstr>
      <vt:lpstr>A126267606W</vt:lpstr>
      <vt:lpstr>A126267606W_Data</vt:lpstr>
      <vt:lpstr>A126267606W_Latest</vt:lpstr>
      <vt:lpstr>A126267610L</vt:lpstr>
      <vt:lpstr>A126267610L_Data</vt:lpstr>
      <vt:lpstr>A126267610L_Latest</vt:lpstr>
      <vt:lpstr>A126267614W</vt:lpstr>
      <vt:lpstr>A126267614W_Data</vt:lpstr>
      <vt:lpstr>A126267614W_Latest</vt:lpstr>
      <vt:lpstr>A126267618F</vt:lpstr>
      <vt:lpstr>A126267618F_Data</vt:lpstr>
      <vt:lpstr>A126267618F_Latest</vt:lpstr>
      <vt:lpstr>A126267622W</vt:lpstr>
      <vt:lpstr>A126267622W_Data</vt:lpstr>
      <vt:lpstr>A126267622W_Latest</vt:lpstr>
      <vt:lpstr>A126267626F</vt:lpstr>
      <vt:lpstr>A126267626F_Data</vt:lpstr>
      <vt:lpstr>A126267626F_Latest</vt:lpstr>
      <vt:lpstr>A126267630W</vt:lpstr>
      <vt:lpstr>A126267630W_Data</vt:lpstr>
      <vt:lpstr>A126267630W_Latest</vt:lpstr>
      <vt:lpstr>A126267634F</vt:lpstr>
      <vt:lpstr>A126267634F_Data</vt:lpstr>
      <vt:lpstr>A126267634F_Latest</vt:lpstr>
      <vt:lpstr>A126267638R</vt:lpstr>
      <vt:lpstr>A126267638R_Data</vt:lpstr>
      <vt:lpstr>A126267638R_Latest</vt:lpstr>
      <vt:lpstr>A126267642F</vt:lpstr>
      <vt:lpstr>A126267642F_Data</vt:lpstr>
      <vt:lpstr>A126267642F_Latest</vt:lpstr>
      <vt:lpstr>A126267646R</vt:lpstr>
      <vt:lpstr>A126267646R_Data</vt:lpstr>
      <vt:lpstr>A126267646R_Latest</vt:lpstr>
      <vt:lpstr>A126267650F</vt:lpstr>
      <vt:lpstr>A126267650F_Data</vt:lpstr>
      <vt:lpstr>A126267650F_Latest</vt:lpstr>
      <vt:lpstr>A126267654R</vt:lpstr>
      <vt:lpstr>A126267654R_Data</vt:lpstr>
      <vt:lpstr>A126267654R_Latest</vt:lpstr>
      <vt:lpstr>A126267658X</vt:lpstr>
      <vt:lpstr>A126267658X_Data</vt:lpstr>
      <vt:lpstr>A126267658X_Latest</vt:lpstr>
      <vt:lpstr>A126267662R</vt:lpstr>
      <vt:lpstr>A126267662R_Data</vt:lpstr>
      <vt:lpstr>A126267662R_Latest</vt:lpstr>
      <vt:lpstr>A126267666X</vt:lpstr>
      <vt:lpstr>A126267666X_Data</vt:lpstr>
      <vt:lpstr>A126267666X_Latest</vt:lpstr>
      <vt:lpstr>A126267670R</vt:lpstr>
      <vt:lpstr>A126267670R_Data</vt:lpstr>
      <vt:lpstr>A126267670R_Latest</vt:lpstr>
      <vt:lpstr>A126267674X</vt:lpstr>
      <vt:lpstr>A126267674X_Data</vt:lpstr>
      <vt:lpstr>A126267674X_Latest</vt:lpstr>
      <vt:lpstr>A126267678J</vt:lpstr>
      <vt:lpstr>A126267678J_Data</vt:lpstr>
      <vt:lpstr>A126267678J_Latest</vt:lpstr>
      <vt:lpstr>A126267682X</vt:lpstr>
      <vt:lpstr>A126267682X_Data</vt:lpstr>
      <vt:lpstr>A126267682X_Latest</vt:lpstr>
      <vt:lpstr>A126267686J</vt:lpstr>
      <vt:lpstr>A126267686J_Data</vt:lpstr>
      <vt:lpstr>A126267686J_Latest</vt:lpstr>
      <vt:lpstr>A126267690X</vt:lpstr>
      <vt:lpstr>A126267690X_Data</vt:lpstr>
      <vt:lpstr>A126267690X_Latest</vt:lpstr>
      <vt:lpstr>A126267694J</vt:lpstr>
      <vt:lpstr>A126267694J_Data</vt:lpstr>
      <vt:lpstr>A126267694J_Latest</vt:lpstr>
      <vt:lpstr>A126267698T</vt:lpstr>
      <vt:lpstr>A126267698T_Data</vt:lpstr>
      <vt:lpstr>A126267698T_Latest</vt:lpstr>
      <vt:lpstr>A126267702W</vt:lpstr>
      <vt:lpstr>A126267702W_Data</vt:lpstr>
      <vt:lpstr>A126267702W_Latest</vt:lpstr>
      <vt:lpstr>A126268794K</vt:lpstr>
      <vt:lpstr>A126268794K_Data</vt:lpstr>
      <vt:lpstr>A126268794K_Latest</vt:lpstr>
      <vt:lpstr>A126268798V</vt:lpstr>
      <vt:lpstr>A126268798V_Data</vt:lpstr>
      <vt:lpstr>A126268798V_Latest</vt:lpstr>
      <vt:lpstr>A126268802X</vt:lpstr>
      <vt:lpstr>A126268802X_Data</vt:lpstr>
      <vt:lpstr>A126268802X_Latest</vt:lpstr>
      <vt:lpstr>A126268806J</vt:lpstr>
      <vt:lpstr>A126268806J_Data</vt:lpstr>
      <vt:lpstr>A126268806J_Latest</vt:lpstr>
      <vt:lpstr>A126268810X</vt:lpstr>
      <vt:lpstr>A126268810X_Data</vt:lpstr>
      <vt:lpstr>A126268810X_Latest</vt:lpstr>
      <vt:lpstr>A126268814J</vt:lpstr>
      <vt:lpstr>A126268814J_Data</vt:lpstr>
      <vt:lpstr>A126268814J_Latest</vt:lpstr>
      <vt:lpstr>A126268818T</vt:lpstr>
      <vt:lpstr>A126268818T_Data</vt:lpstr>
      <vt:lpstr>A126268818T_Latest</vt:lpstr>
      <vt:lpstr>A126268822J</vt:lpstr>
      <vt:lpstr>A126268822J_Data</vt:lpstr>
      <vt:lpstr>A126268822J_Latest</vt:lpstr>
      <vt:lpstr>A126268826T</vt:lpstr>
      <vt:lpstr>A126268826T_Data</vt:lpstr>
      <vt:lpstr>A126268826T_Latest</vt:lpstr>
      <vt:lpstr>A126268830J</vt:lpstr>
      <vt:lpstr>A126268830J_Data</vt:lpstr>
      <vt:lpstr>A126268830J_Latest</vt:lpstr>
      <vt:lpstr>A126268834T</vt:lpstr>
      <vt:lpstr>A126268834T_Data</vt:lpstr>
      <vt:lpstr>A126268834T_Latest</vt:lpstr>
      <vt:lpstr>A126268838A</vt:lpstr>
      <vt:lpstr>A126268838A_Data</vt:lpstr>
      <vt:lpstr>A126268838A_Latest</vt:lpstr>
      <vt:lpstr>A126268842T</vt:lpstr>
      <vt:lpstr>A126268842T_Data</vt:lpstr>
      <vt:lpstr>A126268842T_Latest</vt:lpstr>
      <vt:lpstr>A126268846A</vt:lpstr>
      <vt:lpstr>A126268846A_Data</vt:lpstr>
      <vt:lpstr>A126268846A_Latest</vt:lpstr>
      <vt:lpstr>A126268850T</vt:lpstr>
      <vt:lpstr>A126268850T_Data</vt:lpstr>
      <vt:lpstr>A126268850T_Latest</vt:lpstr>
      <vt:lpstr>A126268854A</vt:lpstr>
      <vt:lpstr>A126268854A_Data</vt:lpstr>
      <vt:lpstr>A126268854A_Latest</vt:lpstr>
      <vt:lpstr>A126268858K</vt:lpstr>
      <vt:lpstr>A126268858K_Data</vt:lpstr>
      <vt:lpstr>A126268858K_Latest</vt:lpstr>
      <vt:lpstr>A126268862A</vt:lpstr>
      <vt:lpstr>A126268862A_Data</vt:lpstr>
      <vt:lpstr>A126268862A_Latest</vt:lpstr>
      <vt:lpstr>A126268866K</vt:lpstr>
      <vt:lpstr>A126268866K_Data</vt:lpstr>
      <vt:lpstr>A126268866K_Latest</vt:lpstr>
      <vt:lpstr>A126268870A</vt:lpstr>
      <vt:lpstr>A126268870A_Data</vt:lpstr>
      <vt:lpstr>A126268870A_Latest</vt:lpstr>
      <vt:lpstr>A126268874K</vt:lpstr>
      <vt:lpstr>A126268874K_Data</vt:lpstr>
      <vt:lpstr>A126268874K_Latest</vt:lpstr>
      <vt:lpstr>A126268878V</vt:lpstr>
      <vt:lpstr>A126268878V_Data</vt:lpstr>
      <vt:lpstr>A126268878V_Latest</vt:lpstr>
      <vt:lpstr>A126268882K</vt:lpstr>
      <vt:lpstr>A126268882K_Data</vt:lpstr>
      <vt:lpstr>A126268882K_Latest</vt:lpstr>
      <vt:lpstr>A126268886V</vt:lpstr>
      <vt:lpstr>A126268886V_Data</vt:lpstr>
      <vt:lpstr>A126268886V_Latest</vt:lpstr>
      <vt:lpstr>A126268890K</vt:lpstr>
      <vt:lpstr>A126268890K_Data</vt:lpstr>
      <vt:lpstr>A126268890K_Latest</vt:lpstr>
      <vt:lpstr>A126268894V</vt:lpstr>
      <vt:lpstr>A126268894V_Data</vt:lpstr>
      <vt:lpstr>A126268894V_Latest</vt:lpstr>
      <vt:lpstr>A126268898C</vt:lpstr>
      <vt:lpstr>A126268898C_Data</vt:lpstr>
      <vt:lpstr>A126268898C_Latest</vt:lpstr>
      <vt:lpstr>A126268902J</vt:lpstr>
      <vt:lpstr>A126268902J_Data</vt:lpstr>
      <vt:lpstr>A126268902J_Latest</vt:lpstr>
      <vt:lpstr>A126268906T</vt:lpstr>
      <vt:lpstr>A126268906T_Data</vt:lpstr>
      <vt:lpstr>A126268906T_Latest</vt:lpstr>
      <vt:lpstr>A126268910J</vt:lpstr>
      <vt:lpstr>A126268910J_Data</vt:lpstr>
      <vt:lpstr>A126268910J_Latest</vt:lpstr>
      <vt:lpstr>A126268914T</vt:lpstr>
      <vt:lpstr>A126268914T_Data</vt:lpstr>
      <vt:lpstr>A126268914T_Latest</vt:lpstr>
      <vt:lpstr>A126268918A</vt:lpstr>
      <vt:lpstr>A126268918A_Data</vt:lpstr>
      <vt:lpstr>A126268918A_Latest</vt:lpstr>
      <vt:lpstr>A126268922T</vt:lpstr>
      <vt:lpstr>A126268922T_Data</vt:lpstr>
      <vt:lpstr>A126268922T_Latest</vt:lpstr>
      <vt:lpstr>A126268926A</vt:lpstr>
      <vt:lpstr>A126268926A_Data</vt:lpstr>
      <vt:lpstr>A126268926A_Latest</vt:lpstr>
      <vt:lpstr>A126270018K</vt:lpstr>
      <vt:lpstr>A126270018K_Data</vt:lpstr>
      <vt:lpstr>A126270018K_Latest</vt:lpstr>
      <vt:lpstr>A126270022A</vt:lpstr>
      <vt:lpstr>A126270022A_Data</vt:lpstr>
      <vt:lpstr>A126270022A_Latest</vt:lpstr>
      <vt:lpstr>A126270026K</vt:lpstr>
      <vt:lpstr>A126270026K_Data</vt:lpstr>
      <vt:lpstr>A126270026K_Latest</vt:lpstr>
      <vt:lpstr>A126270030A</vt:lpstr>
      <vt:lpstr>A126270030A_Data</vt:lpstr>
      <vt:lpstr>A126270030A_Latest</vt:lpstr>
      <vt:lpstr>A126270034K</vt:lpstr>
      <vt:lpstr>A126270034K_Data</vt:lpstr>
      <vt:lpstr>A126270034K_Latest</vt:lpstr>
      <vt:lpstr>A126270038V</vt:lpstr>
      <vt:lpstr>A126270038V_Data</vt:lpstr>
      <vt:lpstr>A126270038V_Latest</vt:lpstr>
      <vt:lpstr>A126270042K</vt:lpstr>
      <vt:lpstr>A126270042K_Data</vt:lpstr>
      <vt:lpstr>A126270042K_Latest</vt:lpstr>
      <vt:lpstr>A126270046V</vt:lpstr>
      <vt:lpstr>A126270046V_Data</vt:lpstr>
      <vt:lpstr>A126270046V_Latest</vt:lpstr>
      <vt:lpstr>A126270050K</vt:lpstr>
      <vt:lpstr>A126270050K_Data</vt:lpstr>
      <vt:lpstr>A126270050K_Latest</vt:lpstr>
      <vt:lpstr>A126270054V</vt:lpstr>
      <vt:lpstr>A126270054V_Data</vt:lpstr>
      <vt:lpstr>A126270054V_Latest</vt:lpstr>
      <vt:lpstr>A126270058C</vt:lpstr>
      <vt:lpstr>A126270058C_Data</vt:lpstr>
      <vt:lpstr>A126270058C_Latest</vt:lpstr>
      <vt:lpstr>A126270062V</vt:lpstr>
      <vt:lpstr>A126270062V_Data</vt:lpstr>
      <vt:lpstr>A126270062V_Latest</vt:lpstr>
      <vt:lpstr>A126270066C</vt:lpstr>
      <vt:lpstr>A126270066C_Data</vt:lpstr>
      <vt:lpstr>A126270066C_Latest</vt:lpstr>
      <vt:lpstr>A126270070V</vt:lpstr>
      <vt:lpstr>A126270070V_Data</vt:lpstr>
      <vt:lpstr>A126270070V_Latest</vt:lpstr>
      <vt:lpstr>A126270074C</vt:lpstr>
      <vt:lpstr>A126270074C_Data</vt:lpstr>
      <vt:lpstr>A126270074C_Latest</vt:lpstr>
      <vt:lpstr>A126270078L</vt:lpstr>
      <vt:lpstr>A126270078L_Data</vt:lpstr>
      <vt:lpstr>A126270078L_Latest</vt:lpstr>
      <vt:lpstr>A126270082C</vt:lpstr>
      <vt:lpstr>A126270082C_Data</vt:lpstr>
      <vt:lpstr>A126270082C_Latest</vt:lpstr>
      <vt:lpstr>A126270086L</vt:lpstr>
      <vt:lpstr>A126270086L_Data</vt:lpstr>
      <vt:lpstr>A126270086L_Latest</vt:lpstr>
      <vt:lpstr>A126270090C</vt:lpstr>
      <vt:lpstr>A126270090C_Data</vt:lpstr>
      <vt:lpstr>A126270090C_Latest</vt:lpstr>
      <vt:lpstr>A126270094L</vt:lpstr>
      <vt:lpstr>A126270094L_Data</vt:lpstr>
      <vt:lpstr>A126270094L_Latest</vt:lpstr>
      <vt:lpstr>A126270098W</vt:lpstr>
      <vt:lpstr>A126270098W_Data</vt:lpstr>
      <vt:lpstr>A126270098W_Latest</vt:lpstr>
      <vt:lpstr>A126270102A</vt:lpstr>
      <vt:lpstr>A126270102A_Data</vt:lpstr>
      <vt:lpstr>A126270102A_Latest</vt:lpstr>
      <vt:lpstr>A126270106K</vt:lpstr>
      <vt:lpstr>A126270106K_Data</vt:lpstr>
      <vt:lpstr>A126270106K_Latest</vt:lpstr>
      <vt:lpstr>A126270110A</vt:lpstr>
      <vt:lpstr>A126270110A_Data</vt:lpstr>
      <vt:lpstr>A126270110A_Latest</vt:lpstr>
      <vt:lpstr>A126270114K</vt:lpstr>
      <vt:lpstr>A126270114K_Data</vt:lpstr>
      <vt:lpstr>A126270114K_Latest</vt:lpstr>
      <vt:lpstr>A126270118V</vt:lpstr>
      <vt:lpstr>A126270118V_Data</vt:lpstr>
      <vt:lpstr>A126270118V_Latest</vt:lpstr>
      <vt:lpstr>A126270122K</vt:lpstr>
      <vt:lpstr>A126270122K_Data</vt:lpstr>
      <vt:lpstr>A126270122K_Latest</vt:lpstr>
      <vt:lpstr>A126270126V</vt:lpstr>
      <vt:lpstr>A126270126V_Data</vt:lpstr>
      <vt:lpstr>A126270126V_Latest</vt:lpstr>
      <vt:lpstr>A126270130K</vt:lpstr>
      <vt:lpstr>A126270130K_Data</vt:lpstr>
      <vt:lpstr>A126270130K_Latest</vt:lpstr>
      <vt:lpstr>A126270134V</vt:lpstr>
      <vt:lpstr>A126270134V_Data</vt:lpstr>
      <vt:lpstr>A126270134V_Latest</vt:lpstr>
      <vt:lpstr>A126270138C</vt:lpstr>
      <vt:lpstr>A126270138C_Data</vt:lpstr>
      <vt:lpstr>A126270138C_Latest</vt:lpstr>
      <vt:lpstr>A126270142V</vt:lpstr>
      <vt:lpstr>A126270142V_Data</vt:lpstr>
      <vt:lpstr>A126270142V_Latest</vt:lpstr>
      <vt:lpstr>A126270146C</vt:lpstr>
      <vt:lpstr>A126270146C_Data</vt:lpstr>
      <vt:lpstr>A126270146C_Latest</vt:lpstr>
      <vt:lpstr>A126270150V</vt:lpstr>
      <vt:lpstr>A126270150V_Data</vt:lpstr>
      <vt:lpstr>A126270150V_Latest</vt:lpstr>
      <vt:lpstr>A126271242W</vt:lpstr>
      <vt:lpstr>A126271242W_Data</vt:lpstr>
      <vt:lpstr>A126271242W_Latest</vt:lpstr>
      <vt:lpstr>A126271246F</vt:lpstr>
      <vt:lpstr>A126271246F_Data</vt:lpstr>
      <vt:lpstr>A126271246F_Latest</vt:lpstr>
      <vt:lpstr>A126271250W</vt:lpstr>
      <vt:lpstr>A126271250W_Data</vt:lpstr>
      <vt:lpstr>A126271250W_Latest</vt:lpstr>
      <vt:lpstr>A126271254F</vt:lpstr>
      <vt:lpstr>A126271254F_Data</vt:lpstr>
      <vt:lpstr>A126271254F_Latest</vt:lpstr>
      <vt:lpstr>A126271258R</vt:lpstr>
      <vt:lpstr>A126271258R_Data</vt:lpstr>
      <vt:lpstr>A126271258R_Latest</vt:lpstr>
      <vt:lpstr>A126271262F</vt:lpstr>
      <vt:lpstr>A126271262F_Data</vt:lpstr>
      <vt:lpstr>A126271262F_Latest</vt:lpstr>
      <vt:lpstr>A126271266R</vt:lpstr>
      <vt:lpstr>A126271266R_Data</vt:lpstr>
      <vt:lpstr>A126271266R_Latest</vt:lpstr>
      <vt:lpstr>A126271270F</vt:lpstr>
      <vt:lpstr>A126271270F_Data</vt:lpstr>
      <vt:lpstr>A126271270F_Latest</vt:lpstr>
      <vt:lpstr>A126271274R</vt:lpstr>
      <vt:lpstr>A126271274R_Data</vt:lpstr>
      <vt:lpstr>A126271274R_Latest</vt:lpstr>
      <vt:lpstr>A126271278X</vt:lpstr>
      <vt:lpstr>A126271278X_Data</vt:lpstr>
      <vt:lpstr>A126271278X_Latest</vt:lpstr>
      <vt:lpstr>A126271282R</vt:lpstr>
      <vt:lpstr>A126271282R_Data</vt:lpstr>
      <vt:lpstr>A126271282R_Latest</vt:lpstr>
      <vt:lpstr>A126271286X</vt:lpstr>
      <vt:lpstr>A126271286X_Data</vt:lpstr>
      <vt:lpstr>A126271286X_Latest</vt:lpstr>
      <vt:lpstr>A126271290R</vt:lpstr>
      <vt:lpstr>A126271290R_Data</vt:lpstr>
      <vt:lpstr>A126271290R_Latest</vt:lpstr>
      <vt:lpstr>A126271294X</vt:lpstr>
      <vt:lpstr>A126271294X_Data</vt:lpstr>
      <vt:lpstr>A126271294X_Latest</vt:lpstr>
      <vt:lpstr>A126271298J</vt:lpstr>
      <vt:lpstr>A126271298J_Data</vt:lpstr>
      <vt:lpstr>A126271298J_Latest</vt:lpstr>
      <vt:lpstr>A126271302L</vt:lpstr>
      <vt:lpstr>A126271302L_Data</vt:lpstr>
      <vt:lpstr>A126271302L_Latest</vt:lpstr>
      <vt:lpstr>A126271306W</vt:lpstr>
      <vt:lpstr>A126271306W_Data</vt:lpstr>
      <vt:lpstr>A126271306W_Latest</vt:lpstr>
      <vt:lpstr>A126271310L</vt:lpstr>
      <vt:lpstr>A126271310L_Data</vt:lpstr>
      <vt:lpstr>A126271310L_Latest</vt:lpstr>
      <vt:lpstr>A126271314W</vt:lpstr>
      <vt:lpstr>A126271314W_Data</vt:lpstr>
      <vt:lpstr>A126271314W_Latest</vt:lpstr>
      <vt:lpstr>A126271318F</vt:lpstr>
      <vt:lpstr>A126271318F_Data</vt:lpstr>
      <vt:lpstr>A126271318F_Latest</vt:lpstr>
      <vt:lpstr>A126271322W</vt:lpstr>
      <vt:lpstr>A126271322W_Data</vt:lpstr>
      <vt:lpstr>A126271322W_Latest</vt:lpstr>
      <vt:lpstr>A126271326F</vt:lpstr>
      <vt:lpstr>A126271326F_Data</vt:lpstr>
      <vt:lpstr>A126271326F_Latest</vt:lpstr>
      <vt:lpstr>A126271330W</vt:lpstr>
      <vt:lpstr>A126271330W_Data</vt:lpstr>
      <vt:lpstr>A126271330W_Latest</vt:lpstr>
      <vt:lpstr>A126271334F</vt:lpstr>
      <vt:lpstr>A126271334F_Data</vt:lpstr>
      <vt:lpstr>A126271334F_Latest</vt:lpstr>
      <vt:lpstr>A126271338R</vt:lpstr>
      <vt:lpstr>A126271338R_Data</vt:lpstr>
      <vt:lpstr>A126271338R_Latest</vt:lpstr>
      <vt:lpstr>A126271342F</vt:lpstr>
      <vt:lpstr>A126271342F_Data</vt:lpstr>
      <vt:lpstr>A126271342F_Latest</vt:lpstr>
      <vt:lpstr>A126271346R</vt:lpstr>
      <vt:lpstr>A126271346R_Data</vt:lpstr>
      <vt:lpstr>A126271346R_Latest</vt:lpstr>
      <vt:lpstr>A126271350F</vt:lpstr>
      <vt:lpstr>A126271350F_Data</vt:lpstr>
      <vt:lpstr>A126271350F_Latest</vt:lpstr>
      <vt:lpstr>A126271354R</vt:lpstr>
      <vt:lpstr>A126271354R_Data</vt:lpstr>
      <vt:lpstr>A126271354R_Latest</vt:lpstr>
      <vt:lpstr>A126271358X</vt:lpstr>
      <vt:lpstr>A126271358X_Data</vt:lpstr>
      <vt:lpstr>A126271358X_Latest</vt:lpstr>
      <vt:lpstr>A126271362R</vt:lpstr>
      <vt:lpstr>A126271362R_Data</vt:lpstr>
      <vt:lpstr>A126271362R_Latest</vt:lpstr>
      <vt:lpstr>A126271366X</vt:lpstr>
      <vt:lpstr>A126271366X_Data</vt:lpstr>
      <vt:lpstr>A126271366X_Latest</vt:lpstr>
      <vt:lpstr>A126271370R</vt:lpstr>
      <vt:lpstr>A126271370R_Data</vt:lpstr>
      <vt:lpstr>A126271370R_Latest</vt:lpstr>
      <vt:lpstr>A126271374X</vt:lpstr>
      <vt:lpstr>A126271374X_Data</vt:lpstr>
      <vt:lpstr>A126271374X_Latest</vt:lpstr>
      <vt:lpstr>A126272466A</vt:lpstr>
      <vt:lpstr>A126272466A_Data</vt:lpstr>
      <vt:lpstr>A126272466A_Latest</vt:lpstr>
      <vt:lpstr>A126272470T</vt:lpstr>
      <vt:lpstr>A126272470T_Data</vt:lpstr>
      <vt:lpstr>A126272470T_Latest</vt:lpstr>
      <vt:lpstr>A126272474A</vt:lpstr>
      <vt:lpstr>A126272474A_Data</vt:lpstr>
      <vt:lpstr>A126272474A_Latest</vt:lpstr>
      <vt:lpstr>A126272478K</vt:lpstr>
      <vt:lpstr>A126272478K_Data</vt:lpstr>
      <vt:lpstr>A126272478K_Latest</vt:lpstr>
      <vt:lpstr>A126272482A</vt:lpstr>
      <vt:lpstr>A126272482A_Data</vt:lpstr>
      <vt:lpstr>A126272482A_Latest</vt:lpstr>
      <vt:lpstr>A126272486K</vt:lpstr>
      <vt:lpstr>A126272486K_Data</vt:lpstr>
      <vt:lpstr>A126272486K_Latest</vt:lpstr>
      <vt:lpstr>A126272490A</vt:lpstr>
      <vt:lpstr>A126272490A_Data</vt:lpstr>
      <vt:lpstr>A126272490A_Latest</vt:lpstr>
      <vt:lpstr>A126272494K</vt:lpstr>
      <vt:lpstr>A126272494K_Data</vt:lpstr>
      <vt:lpstr>A126272494K_Latest</vt:lpstr>
      <vt:lpstr>A126272498V</vt:lpstr>
      <vt:lpstr>A126272498V_Data</vt:lpstr>
      <vt:lpstr>A126272498V_Latest</vt:lpstr>
      <vt:lpstr>A126272502X</vt:lpstr>
      <vt:lpstr>A126272502X_Data</vt:lpstr>
      <vt:lpstr>A126272502X_Latest</vt:lpstr>
      <vt:lpstr>A126272506J</vt:lpstr>
      <vt:lpstr>A126272506J_Data</vt:lpstr>
      <vt:lpstr>A126272506J_Latest</vt:lpstr>
      <vt:lpstr>A126272510X</vt:lpstr>
      <vt:lpstr>A126272510X_Data</vt:lpstr>
      <vt:lpstr>A126272510X_Latest</vt:lpstr>
      <vt:lpstr>A126272514J</vt:lpstr>
      <vt:lpstr>A126272514J_Data</vt:lpstr>
      <vt:lpstr>A126272514J_Latest</vt:lpstr>
      <vt:lpstr>A126272518T</vt:lpstr>
      <vt:lpstr>A126272518T_Data</vt:lpstr>
      <vt:lpstr>A126272518T_Latest</vt:lpstr>
      <vt:lpstr>A126272522J</vt:lpstr>
      <vt:lpstr>A126272522J_Data</vt:lpstr>
      <vt:lpstr>A126272522J_Latest</vt:lpstr>
      <vt:lpstr>A126272526T</vt:lpstr>
      <vt:lpstr>A126272526T_Data</vt:lpstr>
      <vt:lpstr>A126272526T_Latest</vt:lpstr>
      <vt:lpstr>A126272530J</vt:lpstr>
      <vt:lpstr>A126272530J_Data</vt:lpstr>
      <vt:lpstr>A126272530J_Latest</vt:lpstr>
      <vt:lpstr>A126272534T</vt:lpstr>
      <vt:lpstr>A126272534T_Data</vt:lpstr>
      <vt:lpstr>A126272534T_Latest</vt:lpstr>
      <vt:lpstr>A126272538A</vt:lpstr>
      <vt:lpstr>A126272538A_Data</vt:lpstr>
      <vt:lpstr>A126272538A_Latest</vt:lpstr>
      <vt:lpstr>A126272542T</vt:lpstr>
      <vt:lpstr>A126272542T_Data</vt:lpstr>
      <vt:lpstr>A126272542T_Latest</vt:lpstr>
      <vt:lpstr>A126272546A</vt:lpstr>
      <vt:lpstr>A126272546A_Data</vt:lpstr>
      <vt:lpstr>A126272546A_Latest</vt:lpstr>
      <vt:lpstr>A126272550T</vt:lpstr>
      <vt:lpstr>A126272550T_Data</vt:lpstr>
      <vt:lpstr>A126272550T_Latest</vt:lpstr>
      <vt:lpstr>A126272554A</vt:lpstr>
      <vt:lpstr>A126272554A_Data</vt:lpstr>
      <vt:lpstr>A126272554A_Latest</vt:lpstr>
      <vt:lpstr>A126272558K</vt:lpstr>
      <vt:lpstr>A126272558K_Data</vt:lpstr>
      <vt:lpstr>A126272558K_Latest</vt:lpstr>
      <vt:lpstr>A126272562A</vt:lpstr>
      <vt:lpstr>A126272562A_Data</vt:lpstr>
      <vt:lpstr>A126272562A_Latest</vt:lpstr>
      <vt:lpstr>A126272566K</vt:lpstr>
      <vt:lpstr>A126272566K_Data</vt:lpstr>
      <vt:lpstr>A126272566K_Latest</vt:lpstr>
      <vt:lpstr>A126272570A</vt:lpstr>
      <vt:lpstr>A126272570A_Data</vt:lpstr>
      <vt:lpstr>A126272570A_Latest</vt:lpstr>
      <vt:lpstr>A126272574K</vt:lpstr>
      <vt:lpstr>A126272574K_Data</vt:lpstr>
      <vt:lpstr>A126272574K_Latest</vt:lpstr>
      <vt:lpstr>A126272578V</vt:lpstr>
      <vt:lpstr>A126272578V_Data</vt:lpstr>
      <vt:lpstr>A126272578V_Latest</vt:lpstr>
      <vt:lpstr>A126272582K</vt:lpstr>
      <vt:lpstr>A126272582K_Data</vt:lpstr>
      <vt:lpstr>A126272582K_Latest</vt:lpstr>
      <vt:lpstr>A126272586V</vt:lpstr>
      <vt:lpstr>A126272586V_Data</vt:lpstr>
      <vt:lpstr>A126272586V_Latest</vt:lpstr>
      <vt:lpstr>A126272590K</vt:lpstr>
      <vt:lpstr>A126272590K_Data</vt:lpstr>
      <vt:lpstr>A126272590K_Latest</vt:lpstr>
      <vt:lpstr>A126272594V</vt:lpstr>
      <vt:lpstr>A126272594V_Data</vt:lpstr>
      <vt:lpstr>A126272594V_Latest</vt:lpstr>
      <vt:lpstr>A126272598C</vt:lpstr>
      <vt:lpstr>A126272598C_Data</vt:lpstr>
      <vt:lpstr>A126272598C_Latest</vt:lpstr>
      <vt:lpstr>Date_Range</vt:lpstr>
      <vt:lpstr>Date_Range_Data</vt:lpstr>
    </vt:vector>
  </TitlesOfParts>
  <Company>ABS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Scott Marley</cp:lastModifiedBy>
  <dcterms:created xsi:type="dcterms:W3CDTF">2022-04-07T12:32:10Z</dcterms:created>
  <dcterms:modified xsi:type="dcterms:W3CDTF">2022-04-08T05:45:49Z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2022-04-08T05:45:34Z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bdcb82af-e903-4627-9e58-7afeedbbd9a1</vt:lpwstr>
  </property>
  <property fmtid="{D5CDD505-2E9C-101B-9397-08002B2CF9AE}" pid="8" name="MSIP_Label_c8e5a7ee-c283-40b0-98eb-fa437df4c031_ContentBits">
    <vt:lpwstr>0</vt:lpwstr>
  </property>
</Properties>
</file>